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9375" windowHeight="4410" firstSheet="1" activeTab="8"/>
  </bookViews>
  <sheets>
    <sheet name="TIMELIMT" sheetId="5" r:id="rId1"/>
    <sheet name="TLMONTHS" sheetId="1" r:id="rId2"/>
    <sheet name="TLMONPCT" sheetId="6" r:id="rId3"/>
    <sheet name="TLMONPCT2" sheetId="9" r:id="rId4"/>
    <sheet name="TLEXACRL" sheetId="2" r:id="rId5"/>
    <sheet name="TLEXACRL_PCT" sheetId="7" r:id="rId6"/>
    <sheet name="TLEXTERM" sheetId="3" r:id="rId7"/>
    <sheet name="TLEXTERM_PCT" sheetId="8" r:id="rId8"/>
    <sheet name="AVG_CM" sheetId="4" r:id="rId9"/>
  </sheets>
  <calcPr calcId="145621"/>
</workbook>
</file>

<file path=xl/calcChain.xml><?xml version="1.0" encoding="utf-8"?>
<calcChain xmlns="http://schemas.openxmlformats.org/spreadsheetml/2006/main">
  <c r="F58" i="5" l="1"/>
  <c r="F49" i="5"/>
  <c r="F36" i="5"/>
  <c r="F19" i="5"/>
  <c r="F20" i="5"/>
  <c r="F21" i="5"/>
  <c r="F29" i="5"/>
  <c r="E17" i="5"/>
  <c r="F17" i="5"/>
  <c r="G47" i="8"/>
  <c r="G15" i="8"/>
  <c r="E14" i="8"/>
  <c r="G18" i="8"/>
  <c r="N18" i="6"/>
  <c r="M18" i="6"/>
  <c r="L18" i="6"/>
  <c r="K18" i="6"/>
  <c r="J18" i="6"/>
  <c r="I18" i="6"/>
  <c r="H18" i="6"/>
  <c r="G18" i="6"/>
  <c r="F18" i="6"/>
  <c r="E18" i="6"/>
  <c r="D18" i="6"/>
  <c r="C18" i="9"/>
  <c r="N18" i="9"/>
  <c r="M18" i="9"/>
  <c r="L18" i="9"/>
  <c r="K18" i="9"/>
  <c r="J18" i="9"/>
  <c r="I18" i="9"/>
  <c r="H18" i="9"/>
  <c r="G18" i="9"/>
  <c r="F18" i="9"/>
  <c r="E18" i="9"/>
  <c r="D18" i="9"/>
  <c r="G18" i="7"/>
  <c r="D5" i="5"/>
  <c r="D6" i="5"/>
  <c r="D7" i="5"/>
  <c r="D8" i="5"/>
  <c r="D9" i="5"/>
  <c r="D10" i="5"/>
  <c r="D11" i="5"/>
  <c r="D12" i="5"/>
  <c r="D13" i="5"/>
  <c r="D14" i="5"/>
  <c r="D16" i="5"/>
  <c r="D17" i="5"/>
  <c r="D18" i="5"/>
  <c r="D19" i="5"/>
  <c r="D20" i="5"/>
  <c r="D21" i="5"/>
  <c r="D22" i="5"/>
  <c r="D23" i="5"/>
  <c r="D24" i="5"/>
  <c r="D25" i="5"/>
  <c r="D27" i="5"/>
  <c r="D28" i="5"/>
  <c r="D29" i="5"/>
  <c r="D30" i="5"/>
  <c r="D31" i="5"/>
  <c r="D32" i="5"/>
  <c r="D33" i="5"/>
  <c r="D34" i="5"/>
  <c r="D35" i="5"/>
  <c r="D36" i="5"/>
  <c r="D38" i="5"/>
  <c r="D39" i="5"/>
  <c r="D40" i="5"/>
  <c r="D41" i="5"/>
  <c r="D42" i="5"/>
  <c r="D43" i="5"/>
  <c r="D44" i="5"/>
  <c r="D45" i="5"/>
  <c r="D46" i="5"/>
  <c r="D47" i="5"/>
  <c r="D49" i="5"/>
  <c r="D50" i="5"/>
  <c r="D51" i="5"/>
  <c r="D52" i="5"/>
  <c r="D53" i="5"/>
  <c r="D54" i="5"/>
  <c r="D55" i="5"/>
  <c r="D56" i="5"/>
  <c r="D57" i="5"/>
  <c r="D58" i="5"/>
  <c r="D60" i="5"/>
  <c r="D61" i="5"/>
  <c r="D62" i="5"/>
  <c r="D63" i="5"/>
  <c r="E63" i="5"/>
  <c r="E62" i="5"/>
  <c r="F62" i="5"/>
  <c r="E61" i="5"/>
  <c r="E60" i="5"/>
  <c r="F60" i="5"/>
  <c r="E57" i="5"/>
  <c r="F57" i="5"/>
  <c r="E56" i="5"/>
  <c r="E55" i="5"/>
  <c r="F55" i="5"/>
  <c r="E54" i="5"/>
  <c r="F54" i="5"/>
  <c r="E53" i="5"/>
  <c r="F53" i="5"/>
  <c r="E52" i="5"/>
  <c r="F52" i="5"/>
  <c r="E51" i="5"/>
  <c r="F51" i="5"/>
  <c r="E50" i="5"/>
  <c r="F50" i="5"/>
  <c r="E47" i="5"/>
  <c r="E46" i="5"/>
  <c r="F46" i="5"/>
  <c r="E45" i="5"/>
  <c r="F45" i="5"/>
  <c r="E44" i="5"/>
  <c r="E43" i="5"/>
  <c r="E42" i="5"/>
  <c r="F42" i="5"/>
  <c r="E41" i="5"/>
  <c r="E40" i="5"/>
  <c r="F40" i="5"/>
  <c r="E39" i="5"/>
  <c r="F39" i="5"/>
  <c r="E38" i="5"/>
  <c r="F38" i="5"/>
  <c r="E35" i="5"/>
  <c r="F35" i="5"/>
  <c r="E34" i="5"/>
  <c r="F34" i="5"/>
  <c r="E33" i="5"/>
  <c r="E32" i="5"/>
  <c r="E31" i="5"/>
  <c r="E30" i="5"/>
  <c r="F30" i="5"/>
  <c r="E28" i="5"/>
  <c r="F28" i="5"/>
  <c r="E27" i="5"/>
  <c r="F27" i="5"/>
  <c r="E25" i="5"/>
  <c r="F25" i="5"/>
  <c r="E24" i="5"/>
  <c r="E23" i="5"/>
  <c r="F23" i="5"/>
  <c r="E22" i="5"/>
  <c r="F22" i="5"/>
  <c r="E18" i="5"/>
  <c r="F18" i="5"/>
  <c r="E16" i="5"/>
  <c r="F16" i="5"/>
  <c r="E14" i="5"/>
  <c r="F13" i="5"/>
  <c r="E11" i="5"/>
  <c r="F11" i="5"/>
  <c r="E10" i="5"/>
  <c r="F10" i="5"/>
  <c r="E9" i="5"/>
  <c r="F9" i="5"/>
  <c r="E8" i="5"/>
  <c r="F8" i="5"/>
  <c r="E7" i="5"/>
  <c r="F7" i="5"/>
  <c r="E6" i="5"/>
  <c r="F6" i="5"/>
  <c r="E5" i="5"/>
  <c r="F5" i="5"/>
  <c r="E4" i="3"/>
  <c r="F4" i="3"/>
  <c r="B3" i="5"/>
  <c r="C3" i="5"/>
  <c r="B4" i="4"/>
  <c r="C4" i="4"/>
  <c r="B4" i="2"/>
  <c r="B4" i="7"/>
  <c r="C4" i="2"/>
  <c r="C4" i="7"/>
  <c r="G4" i="7"/>
  <c r="H4" i="2"/>
  <c r="H4" i="7"/>
  <c r="G4" i="2"/>
  <c r="F4" i="2"/>
  <c r="E4" i="2"/>
  <c r="E4" i="7"/>
  <c r="D4" i="2"/>
  <c r="D4" i="7"/>
  <c r="C64" i="7"/>
  <c r="C63" i="7"/>
  <c r="G63" i="7"/>
  <c r="F63" i="7"/>
  <c r="C62" i="7"/>
  <c r="H62" i="7"/>
  <c r="C61" i="7"/>
  <c r="E61" i="7"/>
  <c r="F61" i="7"/>
  <c r="C59" i="7"/>
  <c r="H59" i="7"/>
  <c r="C58" i="7"/>
  <c r="F58" i="7"/>
  <c r="C57" i="7"/>
  <c r="E57" i="7"/>
  <c r="C56" i="7"/>
  <c r="D56" i="7"/>
  <c r="E56" i="7"/>
  <c r="C55" i="7"/>
  <c r="G55" i="7"/>
  <c r="C54" i="7"/>
  <c r="F54" i="7"/>
  <c r="H54" i="7"/>
  <c r="C53" i="7"/>
  <c r="H53" i="7"/>
  <c r="E53" i="7"/>
  <c r="C52" i="7"/>
  <c r="E52" i="7"/>
  <c r="H52" i="7"/>
  <c r="C51" i="7"/>
  <c r="F51" i="7"/>
  <c r="E51" i="7"/>
  <c r="C50" i="7"/>
  <c r="E50" i="7"/>
  <c r="H50" i="7"/>
  <c r="C48" i="7"/>
  <c r="F48" i="7"/>
  <c r="G48" i="7"/>
  <c r="C47" i="7"/>
  <c r="D47" i="7"/>
  <c r="H47" i="7"/>
  <c r="C46" i="7"/>
  <c r="F46" i="7"/>
  <c r="C45" i="7"/>
  <c r="E45" i="7"/>
  <c r="C44" i="7"/>
  <c r="G44" i="7"/>
  <c r="C43" i="7"/>
  <c r="G43" i="7"/>
  <c r="E43" i="7"/>
  <c r="C42" i="7"/>
  <c r="E42" i="7"/>
  <c r="C41" i="7"/>
  <c r="H41" i="7"/>
  <c r="D41" i="7"/>
  <c r="C40" i="7"/>
  <c r="D40" i="7"/>
  <c r="C39" i="7"/>
  <c r="H39" i="7"/>
  <c r="E39" i="7"/>
  <c r="C37" i="7"/>
  <c r="F37" i="7"/>
  <c r="C36" i="7"/>
  <c r="E36" i="7"/>
  <c r="D36" i="7"/>
  <c r="C35" i="7"/>
  <c r="D35" i="7"/>
  <c r="C34" i="7"/>
  <c r="G34" i="7"/>
  <c r="H34" i="7"/>
  <c r="C33" i="7"/>
  <c r="F33" i="7"/>
  <c r="C32" i="7"/>
  <c r="E32" i="7"/>
  <c r="H32" i="7"/>
  <c r="C31" i="7"/>
  <c r="F31" i="7"/>
  <c r="C30" i="7"/>
  <c r="H30" i="7"/>
  <c r="E30" i="7"/>
  <c r="C29" i="7"/>
  <c r="E29" i="7"/>
  <c r="C28" i="7"/>
  <c r="H28" i="7"/>
  <c r="E28" i="7"/>
  <c r="C26" i="7"/>
  <c r="H26" i="7"/>
  <c r="C25" i="7"/>
  <c r="E25" i="7"/>
  <c r="H25" i="7"/>
  <c r="C24" i="7"/>
  <c r="C23" i="7"/>
  <c r="H23" i="7"/>
  <c r="D23" i="7"/>
  <c r="C22" i="7"/>
  <c r="H22" i="7"/>
  <c r="C21" i="7"/>
  <c r="G21" i="7"/>
  <c r="C20" i="7"/>
  <c r="H20" i="7"/>
  <c r="E20" i="7"/>
  <c r="C19" i="7"/>
  <c r="D19" i="7"/>
  <c r="C18" i="7"/>
  <c r="F18" i="7"/>
  <c r="C17" i="7"/>
  <c r="G17" i="7"/>
  <c r="F17" i="7"/>
  <c r="C15" i="7"/>
  <c r="E15" i="7"/>
  <c r="C14" i="7"/>
  <c r="H14" i="7"/>
  <c r="F14" i="7"/>
  <c r="C13" i="7"/>
  <c r="D13" i="7"/>
  <c r="C12" i="7"/>
  <c r="E12" i="7"/>
  <c r="C11" i="7"/>
  <c r="E11" i="7"/>
  <c r="C10" i="7"/>
  <c r="G10" i="7"/>
  <c r="C9" i="7"/>
  <c r="D9" i="7"/>
  <c r="C8" i="7"/>
  <c r="F8" i="7"/>
  <c r="E8" i="7"/>
  <c r="C7" i="7"/>
  <c r="E7" i="7"/>
  <c r="C6" i="7"/>
  <c r="H6" i="7"/>
  <c r="B64" i="7"/>
  <c r="B63" i="7"/>
  <c r="B62" i="7"/>
  <c r="B61" i="7"/>
  <c r="B59" i="7"/>
  <c r="B58" i="7"/>
  <c r="B57" i="7"/>
  <c r="B56" i="7"/>
  <c r="B55" i="7"/>
  <c r="B54" i="7"/>
  <c r="B53" i="7"/>
  <c r="B52" i="7"/>
  <c r="B51" i="7"/>
  <c r="B50" i="7"/>
  <c r="B48" i="7"/>
  <c r="B47" i="7"/>
  <c r="B46" i="7"/>
  <c r="B45" i="7"/>
  <c r="B44" i="7"/>
  <c r="B43" i="7"/>
  <c r="B42" i="7"/>
  <c r="B41" i="7"/>
  <c r="B40" i="7"/>
  <c r="B39" i="7"/>
  <c r="B37" i="7"/>
  <c r="B36" i="7"/>
  <c r="B35" i="7"/>
  <c r="B34" i="7"/>
  <c r="B33" i="7"/>
  <c r="B32" i="7"/>
  <c r="B31" i="7"/>
  <c r="B30" i="7"/>
  <c r="B29" i="7"/>
  <c r="B28" i="7"/>
  <c r="B26" i="7"/>
  <c r="B25" i="7"/>
  <c r="B24" i="7"/>
  <c r="B23" i="7"/>
  <c r="B22" i="7"/>
  <c r="B21" i="7"/>
  <c r="B20" i="7"/>
  <c r="B19" i="7"/>
  <c r="B18" i="7"/>
  <c r="B17" i="7"/>
  <c r="B15" i="7"/>
  <c r="B14" i="7"/>
  <c r="B13" i="7"/>
  <c r="B12" i="7"/>
  <c r="B11" i="7"/>
  <c r="B10" i="7"/>
  <c r="B9" i="7"/>
  <c r="B8" i="7"/>
  <c r="B7" i="7"/>
  <c r="B6" i="7"/>
  <c r="G4" i="3"/>
  <c r="D4" i="3"/>
  <c r="C4" i="3"/>
  <c r="C4" i="8" s="1"/>
  <c r="B4" i="3"/>
  <c r="B4" i="8"/>
  <c r="C64" i="8"/>
  <c r="F64" i="8"/>
  <c r="C63" i="8"/>
  <c r="E63" i="8"/>
  <c r="C62" i="8"/>
  <c r="G62" i="8"/>
  <c r="C61" i="8"/>
  <c r="C59" i="8"/>
  <c r="C58" i="8"/>
  <c r="F58" i="8"/>
  <c r="C57" i="8"/>
  <c r="E57" i="8"/>
  <c r="C56" i="8"/>
  <c r="C55" i="8"/>
  <c r="C54" i="8"/>
  <c r="D54" i="8"/>
  <c r="C53" i="8"/>
  <c r="D53" i="8"/>
  <c r="C52" i="8"/>
  <c r="C51" i="8"/>
  <c r="C50" i="8"/>
  <c r="C48" i="8"/>
  <c r="G48" i="8"/>
  <c r="C47" i="8"/>
  <c r="F47" i="8"/>
  <c r="C46" i="8"/>
  <c r="F46" i="8"/>
  <c r="C45" i="8"/>
  <c r="D45" i="8"/>
  <c r="C44" i="8"/>
  <c r="D44" i="8"/>
  <c r="C43" i="8"/>
  <c r="G43" i="8"/>
  <c r="C42" i="8"/>
  <c r="E42" i="8"/>
  <c r="C41" i="8"/>
  <c r="F41" i="8"/>
  <c r="C40" i="8"/>
  <c r="C39" i="8"/>
  <c r="C37" i="8"/>
  <c r="C36" i="8"/>
  <c r="E36" i="8"/>
  <c r="C35" i="8"/>
  <c r="E35" i="8"/>
  <c r="C34" i="8"/>
  <c r="G34" i="8"/>
  <c r="C33" i="8"/>
  <c r="G33" i="8"/>
  <c r="C32" i="8"/>
  <c r="F32" i="8"/>
  <c r="C31" i="8"/>
  <c r="E31" i="8"/>
  <c r="D31" i="8"/>
  <c r="C30" i="8"/>
  <c r="E30" i="8"/>
  <c r="C29" i="8"/>
  <c r="D29" i="8"/>
  <c r="G29" i="8"/>
  <c r="C28" i="8"/>
  <c r="F28" i="8"/>
  <c r="C26" i="8"/>
  <c r="F26" i="8"/>
  <c r="G26" i="8"/>
  <c r="C25" i="8"/>
  <c r="F25" i="8"/>
  <c r="C24" i="8"/>
  <c r="D24" i="8"/>
  <c r="G24" i="8"/>
  <c r="C23" i="8"/>
  <c r="D23" i="8"/>
  <c r="C22" i="8"/>
  <c r="C21" i="8"/>
  <c r="C20" i="8"/>
  <c r="C19" i="8"/>
  <c r="E19" i="8"/>
  <c r="C18" i="8"/>
  <c r="F18" i="8"/>
  <c r="C17" i="8"/>
  <c r="G17" i="8"/>
  <c r="C15" i="8"/>
  <c r="F15" i="8"/>
  <c r="C14" i="8"/>
  <c r="F14" i="8"/>
  <c r="C13" i="8"/>
  <c r="C12" i="8"/>
  <c r="F12" i="8"/>
  <c r="C11" i="8"/>
  <c r="F11" i="8"/>
  <c r="C10" i="8"/>
  <c r="E10" i="8"/>
  <c r="C9" i="8"/>
  <c r="F9" i="8"/>
  <c r="C8" i="8"/>
  <c r="F8" i="8"/>
  <c r="C7" i="8"/>
  <c r="E7" i="8"/>
  <c r="F7" i="8"/>
  <c r="C6" i="8"/>
  <c r="G6" i="8"/>
  <c r="B64" i="8"/>
  <c r="B63" i="8"/>
  <c r="B62" i="8"/>
  <c r="B61" i="8"/>
  <c r="B59" i="8"/>
  <c r="B58" i="8"/>
  <c r="B57" i="8"/>
  <c r="B56" i="8"/>
  <c r="B55" i="8"/>
  <c r="B54" i="8"/>
  <c r="B53" i="8"/>
  <c r="B52" i="8"/>
  <c r="B51" i="8"/>
  <c r="B50" i="8"/>
  <c r="B48" i="8"/>
  <c r="B47" i="8"/>
  <c r="B46" i="8"/>
  <c r="B45" i="8"/>
  <c r="B44" i="8"/>
  <c r="B43" i="8"/>
  <c r="B42" i="8"/>
  <c r="B41" i="8"/>
  <c r="B40" i="8"/>
  <c r="B39" i="8"/>
  <c r="B37" i="8"/>
  <c r="B36" i="8"/>
  <c r="B35" i="8"/>
  <c r="B34" i="8"/>
  <c r="B33" i="8"/>
  <c r="B32" i="8"/>
  <c r="B31" i="8"/>
  <c r="B30" i="8"/>
  <c r="B29" i="8"/>
  <c r="B28" i="8"/>
  <c r="B26" i="8"/>
  <c r="B25" i="8"/>
  <c r="B24" i="8"/>
  <c r="B23" i="8"/>
  <c r="B22" i="8"/>
  <c r="B21" i="8"/>
  <c r="B20" i="8"/>
  <c r="B19" i="8"/>
  <c r="B18" i="8"/>
  <c r="B17" i="8"/>
  <c r="B15" i="8"/>
  <c r="B14" i="8"/>
  <c r="B13" i="8"/>
  <c r="B12" i="8"/>
  <c r="B11" i="8"/>
  <c r="B10" i="8"/>
  <c r="B9" i="8"/>
  <c r="B8" i="8"/>
  <c r="B7" i="8"/>
  <c r="B6" i="8"/>
  <c r="C39" i="6"/>
  <c r="D39" i="6"/>
  <c r="C64" i="6"/>
  <c r="L64" i="6"/>
  <c r="C63" i="6"/>
  <c r="C62" i="6"/>
  <c r="F62" i="6"/>
  <c r="C61" i="6"/>
  <c r="C59" i="6"/>
  <c r="C58" i="6"/>
  <c r="C57" i="6"/>
  <c r="D57" i="6"/>
  <c r="C56" i="6"/>
  <c r="C55" i="6"/>
  <c r="N55" i="6"/>
  <c r="C54" i="6"/>
  <c r="J54" i="6"/>
  <c r="C53" i="6"/>
  <c r="N53" i="6"/>
  <c r="C52" i="6"/>
  <c r="C51" i="6"/>
  <c r="M51" i="6"/>
  <c r="C50" i="6"/>
  <c r="C48" i="6"/>
  <c r="G48" i="6"/>
  <c r="C47" i="6"/>
  <c r="C46" i="6"/>
  <c r="I46" i="6"/>
  <c r="C45" i="6"/>
  <c r="C44" i="6"/>
  <c r="M44" i="6"/>
  <c r="C43" i="6"/>
  <c r="N43" i="6"/>
  <c r="C42" i="6"/>
  <c r="E42" i="6"/>
  <c r="C41" i="6"/>
  <c r="D41" i="6"/>
  <c r="C40" i="6"/>
  <c r="D40" i="6"/>
  <c r="C37" i="6"/>
  <c r="H37" i="6"/>
  <c r="C36" i="6"/>
  <c r="I36" i="6"/>
  <c r="C35" i="6"/>
  <c r="N35" i="6"/>
  <c r="C34" i="6"/>
  <c r="L34" i="6"/>
  <c r="C33" i="6"/>
  <c r="H33" i="6"/>
  <c r="C32" i="6"/>
  <c r="M32" i="6"/>
  <c r="C31" i="6"/>
  <c r="K31" i="6"/>
  <c r="C30" i="6"/>
  <c r="H30" i="6"/>
  <c r="C29" i="6"/>
  <c r="C28" i="6"/>
  <c r="L28" i="6"/>
  <c r="C26" i="6"/>
  <c r="C25" i="6"/>
  <c r="J25" i="6"/>
  <c r="C24" i="6"/>
  <c r="D24" i="6"/>
  <c r="C23" i="6"/>
  <c r="M23" i="6"/>
  <c r="C22" i="6"/>
  <c r="C21" i="6"/>
  <c r="I21" i="6"/>
  <c r="C20" i="6"/>
  <c r="F20" i="6"/>
  <c r="C19" i="6"/>
  <c r="D19" i="6"/>
  <c r="C18" i="6"/>
  <c r="C17" i="6"/>
  <c r="J17" i="6"/>
  <c r="C15" i="6"/>
  <c r="C14" i="6"/>
  <c r="G14" i="6"/>
  <c r="C13" i="6"/>
  <c r="L13" i="6"/>
  <c r="C12" i="6"/>
  <c r="I12" i="6"/>
  <c r="C11" i="6"/>
  <c r="D11" i="6"/>
  <c r="C10" i="6"/>
  <c r="D10" i="6"/>
  <c r="C9" i="6"/>
  <c r="C8" i="6"/>
  <c r="I8" i="6"/>
  <c r="C7" i="6"/>
  <c r="J7" i="6"/>
  <c r="C6" i="6"/>
  <c r="L6" i="6"/>
  <c r="B64" i="6"/>
  <c r="B63" i="6"/>
  <c r="B62" i="6"/>
  <c r="B61" i="6"/>
  <c r="B59" i="6"/>
  <c r="B58" i="6"/>
  <c r="B57" i="6"/>
  <c r="B56" i="6"/>
  <c r="B55" i="6"/>
  <c r="B54" i="6"/>
  <c r="B53" i="6"/>
  <c r="B52" i="6"/>
  <c r="B51" i="6"/>
  <c r="B50" i="6"/>
  <c r="B48" i="6"/>
  <c r="B47" i="6"/>
  <c r="B46" i="6"/>
  <c r="B45" i="6"/>
  <c r="B44" i="6"/>
  <c r="B43" i="6"/>
  <c r="B42" i="6"/>
  <c r="B41" i="6"/>
  <c r="B40" i="6"/>
  <c r="B39" i="6"/>
  <c r="B37" i="6"/>
  <c r="B36" i="6"/>
  <c r="B35" i="6"/>
  <c r="B34" i="6"/>
  <c r="B33" i="6"/>
  <c r="B32" i="6"/>
  <c r="B31" i="6"/>
  <c r="B30" i="6"/>
  <c r="B29" i="6"/>
  <c r="B28" i="6"/>
  <c r="B26" i="6"/>
  <c r="B25" i="6"/>
  <c r="B24" i="6"/>
  <c r="B23" i="6"/>
  <c r="B22" i="6"/>
  <c r="B21" i="6"/>
  <c r="B20" i="6"/>
  <c r="B19" i="6"/>
  <c r="B18" i="6"/>
  <c r="B17" i="6"/>
  <c r="B15" i="6"/>
  <c r="B14" i="6"/>
  <c r="B13" i="6"/>
  <c r="B12" i="6"/>
  <c r="B11" i="6"/>
  <c r="B10" i="6"/>
  <c r="B9" i="6"/>
  <c r="B8" i="6"/>
  <c r="B7" i="6"/>
  <c r="B6" i="6"/>
  <c r="N4" i="1"/>
  <c r="M4" i="1"/>
  <c r="L4" i="1"/>
  <c r="K4" i="1"/>
  <c r="J4" i="1"/>
  <c r="I4" i="1"/>
  <c r="H4" i="1"/>
  <c r="G4" i="1"/>
  <c r="F4" i="1"/>
  <c r="E4" i="1"/>
  <c r="D4" i="1"/>
  <c r="B64" i="9"/>
  <c r="D64" i="9"/>
  <c r="B63" i="9"/>
  <c r="B62" i="9"/>
  <c r="F62" i="9"/>
  <c r="B61" i="9"/>
  <c r="B59" i="9"/>
  <c r="J59" i="9"/>
  <c r="B58" i="9"/>
  <c r="D58" i="9"/>
  <c r="B57" i="9"/>
  <c r="E57" i="9"/>
  <c r="B56" i="9"/>
  <c r="B55" i="9"/>
  <c r="E55" i="9"/>
  <c r="B54" i="9"/>
  <c r="B53" i="9"/>
  <c r="D53" i="9"/>
  <c r="B52" i="9"/>
  <c r="B51" i="9"/>
  <c r="G51" i="9"/>
  <c r="B50" i="9"/>
  <c r="F50" i="9"/>
  <c r="B48" i="9"/>
  <c r="J48" i="9"/>
  <c r="B47" i="9"/>
  <c r="B46" i="9"/>
  <c r="N46" i="9"/>
  <c r="B45" i="9"/>
  <c r="B44" i="9"/>
  <c r="E44" i="9"/>
  <c r="B43" i="9"/>
  <c r="B42" i="9"/>
  <c r="N42" i="9"/>
  <c r="B41" i="9"/>
  <c r="B40" i="9"/>
  <c r="K40" i="9"/>
  <c r="B39" i="9"/>
  <c r="B37" i="9"/>
  <c r="C37" i="9"/>
  <c r="B36" i="9"/>
  <c r="K36" i="9"/>
  <c r="B35" i="9"/>
  <c r="J35" i="9"/>
  <c r="B34" i="9"/>
  <c r="B33" i="9"/>
  <c r="E33" i="9"/>
  <c r="B32" i="9"/>
  <c r="B31" i="9"/>
  <c r="K31" i="9"/>
  <c r="B30" i="9"/>
  <c r="B29" i="9"/>
  <c r="D29" i="9"/>
  <c r="B28" i="9"/>
  <c r="B26" i="9"/>
  <c r="G26" i="9"/>
  <c r="B25" i="9"/>
  <c r="B24" i="9"/>
  <c r="D24" i="9"/>
  <c r="B23" i="9"/>
  <c r="B22" i="9"/>
  <c r="J22" i="9"/>
  <c r="B21" i="9"/>
  <c r="B20" i="9"/>
  <c r="H20" i="9"/>
  <c r="B19" i="9"/>
  <c r="N19" i="9"/>
  <c r="B18" i="9"/>
  <c r="B17" i="9"/>
  <c r="B15" i="9"/>
  <c r="C15" i="9"/>
  <c r="B14" i="9"/>
  <c r="M14" i="9"/>
  <c r="B13" i="9"/>
  <c r="M13" i="9"/>
  <c r="B12" i="9"/>
  <c r="K12" i="9"/>
  <c r="B11" i="9"/>
  <c r="F11" i="9"/>
  <c r="B10" i="9"/>
  <c r="B9" i="9"/>
  <c r="D9" i="9"/>
  <c r="B8" i="9"/>
  <c r="B7" i="9"/>
  <c r="N7" i="9"/>
  <c r="B6" i="9"/>
  <c r="C4" i="1"/>
  <c r="B4" i="1"/>
  <c r="M29" i="9"/>
  <c r="K39" i="6"/>
  <c r="G24" i="9"/>
  <c r="E52" i="6"/>
  <c r="M36" i="9"/>
  <c r="K10" i="9"/>
  <c r="F15" i="9"/>
  <c r="F51" i="9"/>
  <c r="M33" i="6"/>
  <c r="L61" i="6"/>
  <c r="E15" i="9"/>
  <c r="G22" i="7"/>
  <c r="J39" i="6"/>
  <c r="H28" i="9"/>
  <c r="M64" i="6"/>
  <c r="N20" i="9"/>
  <c r="K33" i="9"/>
  <c r="H45" i="9"/>
  <c r="E43" i="6"/>
  <c r="M47" i="6"/>
  <c r="G20" i="7"/>
  <c r="E12" i="6"/>
  <c r="J30" i="6"/>
  <c r="F36" i="6"/>
  <c r="H46" i="6"/>
  <c r="H15" i="9"/>
  <c r="M54" i="9"/>
  <c r="M52" i="6"/>
  <c r="D56" i="6"/>
  <c r="L39" i="6"/>
  <c r="M39" i="6"/>
  <c r="N10" i="6"/>
  <c r="H10" i="6"/>
  <c r="F21" i="6"/>
  <c r="D28" i="8"/>
  <c r="E64" i="7"/>
  <c r="I6" i="9"/>
  <c r="F19" i="9"/>
  <c r="M33" i="9"/>
  <c r="K37" i="9"/>
  <c r="L37" i="9"/>
  <c r="M45" i="9"/>
  <c r="D14" i="6"/>
  <c r="G19" i="6"/>
  <c r="K40" i="6"/>
  <c r="K44" i="6"/>
  <c r="L44" i="6"/>
  <c r="I48" i="6"/>
  <c r="H53" i="6"/>
  <c r="D53" i="6"/>
  <c r="I53" i="6"/>
  <c r="N57" i="6"/>
  <c r="K57" i="6"/>
  <c r="K59" i="6"/>
  <c r="L62" i="6"/>
  <c r="N62" i="6"/>
  <c r="J62" i="6"/>
  <c r="K45" i="9"/>
  <c r="G33" i="9"/>
  <c r="I37" i="9"/>
  <c r="F33" i="9"/>
  <c r="D37" i="9"/>
  <c r="G14" i="9"/>
  <c r="C6" i="9"/>
  <c r="F14" i="9"/>
  <c r="I19" i="9"/>
  <c r="I23" i="9"/>
  <c r="K28" i="9"/>
  <c r="D33" i="9"/>
  <c r="C33" i="9"/>
  <c r="E37" i="9"/>
  <c r="M37" i="9"/>
  <c r="F37" i="9"/>
  <c r="I41" i="9"/>
  <c r="C45" i="9"/>
  <c r="E51" i="9"/>
  <c r="M51" i="9"/>
  <c r="D51" i="9"/>
  <c r="J51" i="9"/>
  <c r="N51" i="9"/>
  <c r="F55" i="9"/>
  <c r="G55" i="9"/>
  <c r="M55" i="9"/>
  <c r="H55" i="9"/>
  <c r="J55" i="9"/>
  <c r="C55" i="9"/>
  <c r="K59" i="9"/>
  <c r="N59" i="9"/>
  <c r="C59" i="9"/>
  <c r="M59" i="9"/>
  <c r="F59" i="9"/>
  <c r="K64" i="9"/>
  <c r="G64" i="9"/>
  <c r="L64" i="9"/>
  <c r="C64" i="9"/>
  <c r="H8" i="6"/>
  <c r="K8" i="6"/>
  <c r="E8" i="6"/>
  <c r="F12" i="6"/>
  <c r="H12" i="6"/>
  <c r="G12" i="6"/>
  <c r="D12" i="6"/>
  <c r="M17" i="6"/>
  <c r="F17" i="6"/>
  <c r="F19" i="6"/>
  <c r="D21" i="6"/>
  <c r="J21" i="6"/>
  <c r="G21" i="6"/>
  <c r="I23" i="6"/>
  <c r="I25" i="6"/>
  <c r="L25" i="6"/>
  <c r="M25" i="6"/>
  <c r="H25" i="6"/>
  <c r="G30" i="6"/>
  <c r="F30" i="6"/>
  <c r="D32" i="6"/>
  <c r="K34" i="6"/>
  <c r="F34" i="6"/>
  <c r="E34" i="6"/>
  <c r="J36" i="6"/>
  <c r="L40" i="6"/>
  <c r="N40" i="6"/>
  <c r="I40" i="6"/>
  <c r="G44" i="6"/>
  <c r="N44" i="6"/>
  <c r="J48" i="6"/>
  <c r="K48" i="6"/>
  <c r="E53" i="6"/>
  <c r="G57" i="6"/>
  <c r="K62" i="6"/>
  <c r="H39" i="6"/>
  <c r="G39" i="6"/>
  <c r="E39" i="6"/>
  <c r="D36" i="8"/>
  <c r="E35" i="7"/>
  <c r="D34" i="7"/>
  <c r="H48" i="7"/>
  <c r="F53" i="7"/>
  <c r="D46" i="7"/>
  <c r="G58" i="7"/>
  <c r="D26" i="7"/>
  <c r="G24" i="7"/>
  <c r="D31" i="7"/>
  <c r="D48" i="7"/>
  <c r="F24" i="7"/>
  <c r="F42" i="7"/>
  <c r="F7" i="9"/>
  <c r="D7" i="9"/>
  <c r="K7" i="9"/>
  <c r="G7" i="9"/>
  <c r="N11" i="9"/>
  <c r="L11" i="9"/>
  <c r="K11" i="9"/>
  <c r="E11" i="9"/>
  <c r="I11" i="9"/>
  <c r="G15" i="9"/>
  <c r="N15" i="9"/>
  <c r="M15" i="9"/>
  <c r="L15" i="9"/>
  <c r="G20" i="9"/>
  <c r="M20" i="9"/>
  <c r="K20" i="9"/>
  <c r="L20" i="9"/>
  <c r="H24" i="9"/>
  <c r="F24" i="9"/>
  <c r="E24" i="9"/>
  <c r="M24" i="9"/>
  <c r="N24" i="9"/>
  <c r="J29" i="9"/>
  <c r="L29" i="9"/>
  <c r="N29" i="9"/>
  <c r="G29" i="9"/>
  <c r="G42" i="9"/>
  <c r="L42" i="9"/>
  <c r="D42" i="9"/>
  <c r="F42" i="9"/>
  <c r="D46" i="9"/>
  <c r="G46" i="9"/>
  <c r="M46" i="9"/>
  <c r="J46" i="9"/>
  <c r="I46" i="9"/>
  <c r="H46" i="9"/>
  <c r="D7" i="6"/>
  <c r="I11" i="6"/>
  <c r="N11" i="6"/>
  <c r="I15" i="6"/>
  <c r="K15" i="6"/>
  <c r="L20" i="6"/>
  <c r="N20" i="6"/>
  <c r="E24" i="6"/>
  <c r="M24" i="6"/>
  <c r="M29" i="6"/>
  <c r="L33" i="6"/>
  <c r="K33" i="6"/>
  <c r="D37" i="6"/>
  <c r="K32" i="9"/>
  <c r="H36" i="9"/>
  <c r="L36" i="9"/>
  <c r="E39" i="9"/>
  <c r="H54" i="9"/>
  <c r="N56" i="9"/>
  <c r="G58" i="9"/>
  <c r="L58" i="9"/>
  <c r="L63" i="9"/>
  <c r="J44" i="6"/>
  <c r="G53" i="6"/>
  <c r="F57" i="6"/>
  <c r="D20" i="9"/>
  <c r="J15" i="9"/>
  <c r="F13" i="9"/>
  <c r="J11" i="9"/>
  <c r="J7" i="9"/>
  <c r="G37" i="6"/>
  <c r="L37" i="6"/>
  <c r="I29" i="6"/>
  <c r="I20" i="6"/>
  <c r="H15" i="6"/>
  <c r="K11" i="6"/>
  <c r="J20" i="9"/>
  <c r="D15" i="9"/>
  <c r="L7" i="9"/>
  <c r="E7" i="9"/>
  <c r="K37" i="6"/>
  <c r="D11" i="9"/>
  <c r="G7" i="6"/>
  <c r="L46" i="9"/>
  <c r="N24" i="6"/>
  <c r="L24" i="9"/>
  <c r="J24" i="9"/>
  <c r="E29" i="9"/>
  <c r="C24" i="9"/>
  <c r="C46" i="9"/>
  <c r="E42" i="9"/>
  <c r="D33" i="6"/>
  <c r="K29" i="9"/>
  <c r="E29" i="6"/>
  <c r="E46" i="7"/>
  <c r="H33" i="7"/>
  <c r="G51" i="7"/>
  <c r="E6" i="7"/>
  <c r="H24" i="7"/>
  <c r="E33" i="7"/>
  <c r="H46" i="7"/>
  <c r="G14" i="7"/>
  <c r="H51" i="7"/>
  <c r="D42" i="7"/>
  <c r="F23" i="8"/>
  <c r="E56" i="8"/>
  <c r="D44" i="7"/>
  <c r="G37" i="7"/>
  <c r="E24" i="7"/>
  <c r="F20" i="7"/>
  <c r="E37" i="7"/>
  <c r="G12" i="7"/>
  <c r="G42" i="7"/>
  <c r="H64" i="7"/>
  <c r="G29" i="7"/>
  <c r="H42" i="7"/>
  <c r="D64" i="7"/>
  <c r="D24" i="7"/>
  <c r="D29" i="7"/>
  <c r="F64" i="7"/>
  <c r="D37" i="7"/>
  <c r="H40" i="7"/>
  <c r="D14" i="7"/>
  <c r="G46" i="7"/>
  <c r="D20" i="7"/>
  <c r="E31" i="7"/>
  <c r="C8" i="9"/>
  <c r="M8" i="9"/>
  <c r="G17" i="9"/>
  <c r="K17" i="9"/>
  <c r="I17" i="9"/>
  <c r="N17" i="9"/>
  <c r="L17" i="9"/>
  <c r="M21" i="9"/>
  <c r="K21" i="9"/>
  <c r="D21" i="9"/>
  <c r="H21" i="9"/>
  <c r="D25" i="9"/>
  <c r="G25" i="9"/>
  <c r="E25" i="9"/>
  <c r="H30" i="9"/>
  <c r="M30" i="9"/>
  <c r="J30" i="9"/>
  <c r="E30" i="9"/>
  <c r="D34" i="9"/>
  <c r="E34" i="9"/>
  <c r="I34" i="9"/>
  <c r="C34" i="9"/>
  <c r="L34" i="9"/>
  <c r="G34" i="9"/>
  <c r="K39" i="9"/>
  <c r="H39" i="9"/>
  <c r="D39" i="9"/>
  <c r="F39" i="9"/>
  <c r="G39" i="9"/>
  <c r="D43" i="9"/>
  <c r="L43" i="9"/>
  <c r="H43" i="9"/>
  <c r="F47" i="9"/>
  <c r="G47" i="9"/>
  <c r="C47" i="9"/>
  <c r="I47" i="9"/>
  <c r="K47" i="9"/>
  <c r="H52" i="9"/>
  <c r="F52" i="9"/>
  <c r="E52" i="9"/>
  <c r="C56" i="9"/>
  <c r="E56" i="9"/>
  <c r="D56" i="9"/>
  <c r="J61" i="9"/>
  <c r="C61" i="9"/>
  <c r="D61" i="9"/>
  <c r="J9" i="6"/>
  <c r="N9" i="6"/>
  <c r="M26" i="6"/>
  <c r="H26" i="6"/>
  <c r="J45" i="6"/>
  <c r="K45" i="6"/>
  <c r="M58" i="6"/>
  <c r="G58" i="6"/>
  <c r="K63" i="6"/>
  <c r="N63" i="6"/>
  <c r="J26" i="6"/>
  <c r="N61" i="9"/>
  <c r="G56" i="9"/>
  <c r="D30" i="9"/>
  <c r="E61" i="9"/>
  <c r="K61" i="9"/>
  <c r="I52" i="9"/>
  <c r="F34" i="9"/>
  <c r="I8" i="9"/>
  <c r="F46" i="6"/>
  <c r="I10" i="6"/>
  <c r="M36" i="6"/>
  <c r="E33" i="6"/>
  <c r="M37" i="6"/>
  <c r="I24" i="6"/>
  <c r="D42" i="6"/>
  <c r="J33" i="6"/>
  <c r="K20" i="6"/>
  <c r="M7" i="6"/>
  <c r="I39" i="6"/>
  <c r="F51" i="6"/>
  <c r="H28" i="6"/>
  <c r="L14" i="6"/>
  <c r="E6" i="6"/>
  <c r="L53" i="9"/>
  <c r="M46" i="6"/>
  <c r="J28" i="6"/>
  <c r="I22" i="9"/>
  <c r="N39" i="6"/>
  <c r="H20" i="6"/>
  <c r="J43" i="6"/>
  <c r="F39" i="6"/>
  <c r="G32" i="8"/>
  <c r="F54" i="8"/>
  <c r="E23" i="8"/>
  <c r="G19" i="8"/>
  <c r="D35" i="8"/>
  <c r="E26" i="8"/>
  <c r="G40" i="8"/>
  <c r="G10" i="8"/>
  <c r="D40" i="8"/>
  <c r="F40" i="8"/>
  <c r="E6" i="8"/>
  <c r="D11" i="8"/>
  <c r="G55" i="8"/>
  <c r="D34" i="8"/>
  <c r="F63" i="8"/>
  <c r="E11" i="8"/>
  <c r="F42" i="8"/>
  <c r="F55" i="8"/>
  <c r="D30" i="8"/>
  <c r="D55" i="8"/>
  <c r="G53" i="8"/>
  <c r="E25" i="8"/>
  <c r="F53" i="8"/>
  <c r="G11" i="8"/>
  <c r="E29" i="8"/>
  <c r="G63" i="8"/>
  <c r="E55" i="8"/>
  <c r="E45" i="8"/>
  <c r="E40" i="8"/>
  <c r="D61" i="8"/>
  <c r="F35" i="8"/>
  <c r="D43" i="8"/>
  <c r="D63" i="8"/>
  <c r="F31" i="8"/>
  <c r="E17" i="8"/>
  <c r="G35" i="8"/>
  <c r="F61" i="5"/>
  <c r="G30" i="8"/>
  <c r="G8" i="8"/>
  <c r="D51" i="8"/>
  <c r="D42" i="8"/>
  <c r="E44" i="8"/>
  <c r="G46" i="8"/>
  <c r="G42" i="8"/>
  <c r="G51" i="8"/>
  <c r="E8" i="8"/>
  <c r="F51" i="8"/>
  <c r="E46" i="8"/>
  <c r="E51" i="8"/>
  <c r="G30" i="7"/>
  <c r="G50" i="7"/>
  <c r="F6" i="7"/>
  <c r="E34" i="7"/>
  <c r="D6" i="7"/>
  <c r="F23" i="7"/>
  <c r="H17" i="7"/>
  <c r="G8" i="7"/>
  <c r="G28" i="7"/>
  <c r="E54" i="7"/>
  <c r="H12" i="7"/>
  <c r="F12" i="7"/>
  <c r="G39" i="7"/>
  <c r="D39" i="7"/>
  <c r="F36" i="7"/>
  <c r="D12" i="7"/>
  <c r="D17" i="7"/>
  <c r="F28" i="7"/>
  <c r="F4" i="7"/>
  <c r="F22" i="7"/>
  <c r="E26" i="7"/>
  <c r="D53" i="7"/>
  <c r="G54" i="7"/>
  <c r="D58" i="7"/>
  <c r="H45" i="7"/>
  <c r="E44" i="7"/>
  <c r="G53" i="7"/>
  <c r="D22" i="7"/>
  <c r="D54" i="7"/>
  <c r="F40" i="7"/>
  <c r="F35" i="7"/>
  <c r="G36" i="7"/>
  <c r="E40" i="7"/>
  <c r="K48" i="9"/>
  <c r="F22" i="9"/>
  <c r="E35" i="9"/>
  <c r="M35" i="9"/>
  <c r="G31" i="9"/>
  <c r="M31" i="9"/>
  <c r="L26" i="9"/>
  <c r="N31" i="9"/>
  <c r="C62" i="9"/>
  <c r="L35" i="9"/>
  <c r="F35" i="9"/>
  <c r="N9" i="9"/>
  <c r="J9" i="9"/>
  <c r="K9" i="9"/>
  <c r="F9" i="9"/>
  <c r="N13" i="9"/>
  <c r="K13" i="9"/>
  <c r="N22" i="9"/>
  <c r="C22" i="9"/>
  <c r="D22" i="9"/>
  <c r="C26" i="9"/>
  <c r="I26" i="9"/>
  <c r="N40" i="9"/>
  <c r="J40" i="9"/>
  <c r="L40" i="9"/>
  <c r="E40" i="9"/>
  <c r="L44" i="9"/>
  <c r="G44" i="9"/>
  <c r="C44" i="9"/>
  <c r="E48" i="9"/>
  <c r="D48" i="9"/>
  <c r="L48" i="9"/>
  <c r="N53" i="9"/>
  <c r="G53" i="9"/>
  <c r="F53" i="9"/>
  <c r="M53" i="9"/>
  <c r="F57" i="9"/>
  <c r="L57" i="9"/>
  <c r="D57" i="9"/>
  <c r="J62" i="9"/>
  <c r="D62" i="9"/>
  <c r="L31" i="9"/>
  <c r="C48" i="9"/>
  <c r="I48" i="9"/>
  <c r="G13" i="9"/>
  <c r="B4" i="9"/>
  <c r="I4" i="9"/>
  <c r="H48" i="9"/>
  <c r="D44" i="9"/>
  <c r="C40" i="9"/>
  <c r="I31" i="9"/>
  <c r="J31" i="9"/>
  <c r="J26" i="9"/>
  <c r="M22" i="9"/>
  <c r="L13" i="9"/>
  <c r="L9" i="9"/>
  <c r="H62" i="9"/>
  <c r="M57" i="9"/>
  <c r="C53" i="9"/>
  <c r="H35" i="9"/>
  <c r="I35" i="9"/>
  <c r="L22" i="9"/>
  <c r="C13" i="9"/>
  <c r="I9" i="9"/>
  <c r="F40" i="9"/>
  <c r="L6" i="9"/>
  <c r="E6" i="9"/>
  <c r="J10" i="9"/>
  <c r="L10" i="9"/>
  <c r="G10" i="9"/>
  <c r="J14" i="9"/>
  <c r="D14" i="9"/>
  <c r="G23" i="9"/>
  <c r="D23" i="9"/>
  <c r="D28" i="9"/>
  <c r="I28" i="9"/>
  <c r="E32" i="9"/>
  <c r="L32" i="9"/>
  <c r="C32" i="9"/>
  <c r="N32" i="9"/>
  <c r="D41" i="9"/>
  <c r="M41" i="9"/>
  <c r="N41" i="9"/>
  <c r="K41" i="9"/>
  <c r="C41" i="9"/>
  <c r="E45" i="9"/>
  <c r="G45" i="9"/>
  <c r="I50" i="9"/>
  <c r="L50" i="9"/>
  <c r="J54" i="9"/>
  <c r="K54" i="9"/>
  <c r="C54" i="9"/>
  <c r="F58" i="9"/>
  <c r="I58" i="9"/>
  <c r="H63" i="9"/>
  <c r="I63" i="9"/>
  <c r="J63" i="9"/>
  <c r="G63" i="9"/>
  <c r="D26" i="9"/>
  <c r="F44" i="9"/>
  <c r="N44" i="9"/>
  <c r="E26" i="9"/>
  <c r="M48" i="9"/>
  <c r="E13" i="9"/>
  <c r="G9" i="9"/>
  <c r="C63" i="9"/>
  <c r="C58" i="9"/>
  <c r="C50" i="9"/>
  <c r="C36" i="9"/>
  <c r="J32" i="9"/>
  <c r="G48" i="9"/>
  <c r="H44" i="9"/>
  <c r="M40" i="9"/>
  <c r="E31" i="9"/>
  <c r="C31" i="9"/>
  <c r="N26" i="9"/>
  <c r="G22" i="9"/>
  <c r="D13" i="9"/>
  <c r="M9" i="9"/>
  <c r="E9" i="9"/>
  <c r="G62" i="9"/>
  <c r="J57" i="9"/>
  <c r="K53" i="9"/>
  <c r="C35" i="9"/>
  <c r="C28" i="9"/>
  <c r="C19" i="9"/>
  <c r="M10" i="9"/>
  <c r="J6" i="9"/>
  <c r="K19" i="9"/>
  <c r="K23" i="9"/>
  <c r="E14" i="9"/>
  <c r="H50" i="9"/>
  <c r="C9" i="9"/>
  <c r="N35" i="9"/>
  <c r="N57" i="9"/>
  <c r="I62" i="9"/>
  <c r="K62" i="9"/>
  <c r="I57" i="9"/>
  <c r="J44" i="9"/>
  <c r="E22" i="9"/>
  <c r="D40" i="9"/>
  <c r="H31" i="9"/>
  <c r="H22" i="9"/>
  <c r="F63" i="9"/>
  <c r="L54" i="9"/>
  <c r="J50" i="9"/>
  <c r="I32" i="9"/>
  <c r="M44" i="9"/>
  <c r="H40" i="9"/>
  <c r="D31" i="9"/>
  <c r="M26" i="9"/>
  <c r="K26" i="9"/>
  <c r="K22" i="9"/>
  <c r="J13" i="9"/>
  <c r="H9" i="9"/>
  <c r="E62" i="9"/>
  <c r="G57" i="9"/>
  <c r="I45" i="9"/>
  <c r="J28" i="9"/>
  <c r="D10" i="9"/>
  <c r="F6" i="9"/>
  <c r="K35" i="9"/>
  <c r="E28" i="9"/>
  <c r="D50" i="9"/>
  <c r="G35" i="9"/>
  <c r="G50" i="9"/>
  <c r="I54" i="9"/>
  <c r="M23" i="9"/>
  <c r="H14" i="9"/>
  <c r="D35" i="9"/>
  <c r="H57" i="9"/>
  <c r="F31" i="9"/>
  <c r="I53" i="9"/>
  <c r="C42" i="9"/>
  <c r="F29" i="9"/>
  <c r="K24" i="9"/>
  <c r="K46" i="9"/>
  <c r="M11" i="9"/>
  <c r="C7" i="9"/>
  <c r="G11" i="9"/>
  <c r="C20" i="9"/>
  <c r="K42" i="9"/>
  <c r="I29" i="9"/>
  <c r="I24" i="9"/>
  <c r="E20" i="9"/>
  <c r="F20" i="9"/>
  <c r="C11" i="9"/>
  <c r="H11" i="9"/>
  <c r="I7" i="9"/>
  <c r="F64" i="9"/>
  <c r="J64" i="9"/>
  <c r="H59" i="9"/>
  <c r="L55" i="9"/>
  <c r="H51" i="9"/>
  <c r="J37" i="9"/>
  <c r="H33" i="9"/>
  <c r="I20" i="9"/>
  <c r="N34" i="6"/>
  <c r="M12" i="6"/>
  <c r="K30" i="6"/>
  <c r="F25" i="6"/>
  <c r="N12" i="6"/>
  <c r="J53" i="6"/>
  <c r="M42" i="6"/>
  <c r="E57" i="6"/>
  <c r="L53" i="6"/>
  <c r="N48" i="6"/>
  <c r="I44" i="6"/>
  <c r="F40" i="6"/>
  <c r="G40" i="6"/>
  <c r="H34" i="6"/>
  <c r="D34" i="6"/>
  <c r="D30" i="6"/>
  <c r="D28" i="6"/>
  <c r="D25" i="6"/>
  <c r="G25" i="6"/>
  <c r="J23" i="6"/>
  <c r="M21" i="6"/>
  <c r="K17" i="6"/>
  <c r="G17" i="6"/>
  <c r="K12" i="6"/>
  <c r="J12" i="6"/>
  <c r="D8" i="6"/>
  <c r="L8" i="6"/>
  <c r="G62" i="6"/>
  <c r="D62" i="6"/>
  <c r="H57" i="6"/>
  <c r="K53" i="6"/>
  <c r="I51" i="6"/>
  <c r="N46" i="6"/>
  <c r="L32" i="6"/>
  <c r="H17" i="6"/>
  <c r="F10" i="6"/>
  <c r="D17" i="6"/>
  <c r="E32" i="6"/>
  <c r="E36" i="6"/>
  <c r="H14" i="6"/>
  <c r="F53" i="6"/>
  <c r="I57" i="6"/>
  <c r="L57" i="6"/>
  <c r="F44" i="6"/>
  <c r="M62" i="6"/>
  <c r="M53" i="6"/>
  <c r="D48" i="6"/>
  <c r="D44" i="6"/>
  <c r="J40" i="6"/>
  <c r="G36" i="6"/>
  <c r="J34" i="6"/>
  <c r="E30" i="6"/>
  <c r="K25" i="6"/>
  <c r="E25" i="6"/>
  <c r="F23" i="6"/>
  <c r="E21" i="6"/>
  <c r="E17" i="6"/>
  <c r="F14" i="6"/>
  <c r="L12" i="6"/>
  <c r="F8" i="6"/>
  <c r="M6" i="6"/>
  <c r="H62" i="6"/>
  <c r="E62" i="6"/>
  <c r="M57" i="6"/>
  <c r="J57" i="6"/>
  <c r="L48" i="6"/>
  <c r="H44" i="6"/>
  <c r="I14" i="6"/>
  <c r="M8" i="6"/>
  <c r="G28" i="6"/>
  <c r="E44" i="6"/>
  <c r="I62" i="6"/>
  <c r="F24" i="5"/>
  <c r="F31" i="5"/>
  <c r="F44" i="5"/>
  <c r="F32" i="5"/>
  <c r="F56" i="5"/>
  <c r="F43" i="5"/>
  <c r="L28" i="9"/>
  <c r="L23" i="9"/>
  <c r="G19" i="9"/>
  <c r="L14" i="9"/>
  <c r="E10" i="9"/>
  <c r="K6" i="9"/>
  <c r="K63" i="9"/>
  <c r="H19" i="9"/>
  <c r="L8" i="9"/>
  <c r="K8" i="9"/>
  <c r="N8" i="9"/>
  <c r="E8" i="9"/>
  <c r="C12" i="9"/>
  <c r="M12" i="9"/>
  <c r="D12" i="9"/>
  <c r="E17" i="9"/>
  <c r="C17" i="9"/>
  <c r="M17" i="9"/>
  <c r="I21" i="9"/>
  <c r="L21" i="9"/>
  <c r="F21" i="9"/>
  <c r="I25" i="9"/>
  <c r="H25" i="9"/>
  <c r="G30" i="9"/>
  <c r="L30" i="9"/>
  <c r="C30" i="9"/>
  <c r="K34" i="9"/>
  <c r="N34" i="9"/>
  <c r="M34" i="9"/>
  <c r="H34" i="9"/>
  <c r="L39" i="9"/>
  <c r="J39" i="9"/>
  <c r="C39" i="9"/>
  <c r="I43" i="9"/>
  <c r="C43" i="9"/>
  <c r="M47" i="9"/>
  <c r="H47" i="9"/>
  <c r="E47" i="9"/>
  <c r="K52" i="9"/>
  <c r="D52" i="9"/>
  <c r="L52" i="9"/>
  <c r="J52" i="9"/>
  <c r="H56" i="9"/>
  <c r="I56" i="9"/>
  <c r="J56" i="9"/>
  <c r="M61" i="9"/>
  <c r="L61" i="9"/>
  <c r="I31" i="6"/>
  <c r="L31" i="6"/>
  <c r="G50" i="6"/>
  <c r="K50" i="6"/>
  <c r="J64" i="6"/>
  <c r="N64" i="6"/>
  <c r="K64" i="6"/>
  <c r="I64" i="6"/>
  <c r="G64" i="6"/>
  <c r="H64" i="6"/>
  <c r="D6" i="9"/>
  <c r="M6" i="9"/>
  <c r="G6" i="9"/>
  <c r="N6" i="9"/>
  <c r="H6" i="9"/>
  <c r="N10" i="9"/>
  <c r="I10" i="9"/>
  <c r="C10" i="9"/>
  <c r="H10" i="9"/>
  <c r="F10" i="9"/>
  <c r="C14" i="9"/>
  <c r="K14" i="9"/>
  <c r="I14" i="9"/>
  <c r="N14" i="9"/>
  <c r="D19" i="9"/>
  <c r="M19" i="9"/>
  <c r="L19" i="9"/>
  <c r="E19" i="9"/>
  <c r="J19" i="9"/>
  <c r="N23" i="9"/>
  <c r="F23" i="9"/>
  <c r="C23" i="9"/>
  <c r="E23" i="9"/>
  <c r="J23" i="9"/>
  <c r="H23" i="9"/>
  <c r="N28" i="9"/>
  <c r="M28" i="9"/>
  <c r="G28" i="9"/>
  <c r="F28" i="9"/>
  <c r="M32" i="9"/>
  <c r="D32" i="9"/>
  <c r="F32" i="9"/>
  <c r="H32" i="9"/>
  <c r="I36" i="9"/>
  <c r="G36" i="9"/>
  <c r="F36" i="9"/>
  <c r="D36" i="9"/>
  <c r="E36" i="9"/>
  <c r="N36" i="9"/>
  <c r="G41" i="9"/>
  <c r="E41" i="9"/>
  <c r="L41" i="9"/>
  <c r="F41" i="9"/>
  <c r="J41" i="9"/>
  <c r="H41" i="9"/>
  <c r="N45" i="9"/>
  <c r="L45" i="9"/>
  <c r="J45" i="9"/>
  <c r="F45" i="9"/>
  <c r="D45" i="9"/>
  <c r="K50" i="9"/>
  <c r="M50" i="9"/>
  <c r="N50" i="9"/>
  <c r="E50" i="9"/>
  <c r="N54" i="9"/>
  <c r="F54" i="9"/>
  <c r="G54" i="9"/>
  <c r="D54" i="9"/>
  <c r="E54" i="9"/>
  <c r="K58" i="9"/>
  <c r="E58" i="9"/>
  <c r="J58" i="9"/>
  <c r="H58" i="9"/>
  <c r="M58" i="9"/>
  <c r="N58" i="9"/>
  <c r="E63" i="9"/>
  <c r="M63" i="9"/>
  <c r="N63" i="9"/>
  <c r="D63" i="9"/>
  <c r="J15" i="6"/>
  <c r="F15" i="6"/>
  <c r="D29" i="6"/>
  <c r="F29" i="6"/>
  <c r="F37" i="6"/>
  <c r="I37" i="6"/>
  <c r="I47" i="6"/>
  <c r="E47" i="6"/>
  <c r="I52" i="6"/>
  <c r="J52" i="6"/>
  <c r="M56" i="6"/>
  <c r="N56" i="6"/>
  <c r="F56" i="6"/>
  <c r="G61" i="6"/>
  <c r="D61" i="6"/>
  <c r="M9" i="6"/>
  <c r="E9" i="6"/>
  <c r="H9" i="6"/>
  <c r="F13" i="6"/>
  <c r="J13" i="6"/>
  <c r="H13" i="6"/>
  <c r="K13" i="6"/>
  <c r="E13" i="6"/>
  <c r="J22" i="6"/>
  <c r="E22" i="6"/>
  <c r="I22" i="6"/>
  <c r="F22" i="6"/>
  <c r="M22" i="6"/>
  <c r="N26" i="6"/>
  <c r="E26" i="6"/>
  <c r="L35" i="6"/>
  <c r="K35" i="6"/>
  <c r="H35" i="6"/>
  <c r="F35" i="6"/>
  <c r="H41" i="6"/>
  <c r="L41" i="6"/>
  <c r="G41" i="6"/>
  <c r="M45" i="6"/>
  <c r="H45" i="6"/>
  <c r="F50" i="6"/>
  <c r="N50" i="6"/>
  <c r="D50" i="6"/>
  <c r="I50" i="6"/>
  <c r="H54" i="6"/>
  <c r="M54" i="6"/>
  <c r="E58" i="6"/>
  <c r="F58" i="6"/>
  <c r="H63" i="6"/>
  <c r="D63" i="6"/>
  <c r="J31" i="6"/>
  <c r="N31" i="6"/>
  <c r="L22" i="6"/>
  <c r="D31" i="6"/>
  <c r="N41" i="6"/>
  <c r="G35" i="6"/>
  <c r="E31" i="6"/>
  <c r="L26" i="6"/>
  <c r="H22" i="6"/>
  <c r="I13" i="6"/>
  <c r="D9" i="6"/>
  <c r="E63" i="6"/>
  <c r="J63" i="6"/>
  <c r="F31" i="6"/>
  <c r="I45" i="6"/>
  <c r="I63" i="6"/>
  <c r="G45" i="6"/>
  <c r="L63" i="6"/>
  <c r="N54" i="6"/>
  <c r="D6" i="6"/>
  <c r="I6" i="6"/>
  <c r="H6" i="6"/>
  <c r="K6" i="6"/>
  <c r="F6" i="6"/>
  <c r="G10" i="6"/>
  <c r="J10" i="6"/>
  <c r="M10" i="6"/>
  <c r="E14" i="6"/>
  <c r="M14" i="6"/>
  <c r="N19" i="6"/>
  <c r="I19" i="6"/>
  <c r="G23" i="6"/>
  <c r="D23" i="6"/>
  <c r="K23" i="6"/>
  <c r="N28" i="6"/>
  <c r="F28" i="6"/>
  <c r="M28" i="6"/>
  <c r="K32" i="6"/>
  <c r="H32" i="6"/>
  <c r="F32" i="6"/>
  <c r="H36" i="6"/>
  <c r="K36" i="6"/>
  <c r="N36" i="6"/>
  <c r="H42" i="6"/>
  <c r="I42" i="6"/>
  <c r="D46" i="6"/>
  <c r="L46" i="6"/>
  <c r="G46" i="6"/>
  <c r="J46" i="6"/>
  <c r="E59" i="6"/>
  <c r="H59" i="6"/>
  <c r="I26" i="6"/>
  <c r="G13" i="6"/>
  <c r="J41" i="6"/>
  <c r="G31" i="6"/>
  <c r="F42" i="6"/>
  <c r="K41" i="6"/>
  <c r="E35" i="6"/>
  <c r="M31" i="6"/>
  <c r="K26" i="6"/>
  <c r="G22" i="6"/>
  <c r="D13" i="6"/>
  <c r="G9" i="6"/>
  <c r="G55" i="6"/>
  <c r="H51" i="6"/>
  <c r="E46" i="6"/>
  <c r="L36" i="6"/>
  <c r="G32" i="6"/>
  <c r="E28" i="6"/>
  <c r="E23" i="6"/>
  <c r="L19" i="6"/>
  <c r="J14" i="6"/>
  <c r="E10" i="6"/>
  <c r="G6" i="6"/>
  <c r="D55" i="6"/>
  <c r="G42" i="6"/>
  <c r="I28" i="6"/>
  <c r="M19" i="6"/>
  <c r="K14" i="6"/>
  <c r="N14" i="6"/>
  <c r="E19" i="6"/>
  <c r="M63" i="6"/>
  <c r="N32" i="6"/>
  <c r="L23" i="6"/>
  <c r="N45" i="6"/>
  <c r="F41" i="6"/>
  <c r="F26" i="6"/>
  <c r="M41" i="6"/>
  <c r="E41" i="6"/>
  <c r="L42" i="6"/>
  <c r="G63" i="6"/>
  <c r="K7" i="6"/>
  <c r="H7" i="6"/>
  <c r="L11" i="6"/>
  <c r="M11" i="6"/>
  <c r="G15" i="6"/>
  <c r="D15" i="6"/>
  <c r="L15" i="6"/>
  <c r="J20" i="6"/>
  <c r="E20" i="6"/>
  <c r="D20" i="6"/>
  <c r="M20" i="6"/>
  <c r="F24" i="6"/>
  <c r="K24" i="6"/>
  <c r="H29" i="6"/>
  <c r="K29" i="6"/>
  <c r="N29" i="6"/>
  <c r="L29" i="6"/>
  <c r="N33" i="6"/>
  <c r="I33" i="6"/>
  <c r="G33" i="6"/>
  <c r="D52" i="6"/>
  <c r="L52" i="6"/>
  <c r="J29" i="6"/>
  <c r="F11" i="6"/>
  <c r="N15" i="6"/>
  <c r="N7" i="6"/>
  <c r="E15" i="6"/>
  <c r="G26" i="6"/>
  <c r="I35" i="6"/>
  <c r="J42" i="6"/>
  <c r="I41" i="6"/>
  <c r="E37" i="6"/>
  <c r="J35" i="6"/>
  <c r="D35" i="6"/>
  <c r="F33" i="6"/>
  <c r="H31" i="6"/>
  <c r="G29" i="6"/>
  <c r="D26" i="6"/>
  <c r="J24" i="6"/>
  <c r="K22" i="6"/>
  <c r="G20" i="6"/>
  <c r="M15" i="6"/>
  <c r="N13" i="6"/>
  <c r="E11" i="6"/>
  <c r="L9" i="6"/>
  <c r="L7" i="6"/>
  <c r="G59" i="6"/>
  <c r="L51" i="6"/>
  <c r="K46" i="6"/>
  <c r="D36" i="6"/>
  <c r="I32" i="6"/>
  <c r="K28" i="6"/>
  <c r="H23" i="6"/>
  <c r="H19" i="6"/>
  <c r="L10" i="6"/>
  <c r="J6" i="6"/>
  <c r="N6" i="6"/>
  <c r="M59" i="6"/>
  <c r="F55" i="6"/>
  <c r="N42" i="6"/>
  <c r="J32" i="6"/>
  <c r="N23" i="6"/>
  <c r="J19" i="6"/>
  <c r="F63" i="6"/>
  <c r="I61" i="6"/>
  <c r="K42" i="6"/>
  <c r="K19" i="6"/>
  <c r="K10" i="6"/>
  <c r="E50" i="6"/>
  <c r="D45" i="6"/>
  <c r="M35" i="6"/>
  <c r="D22" i="6"/>
  <c r="H50" i="6"/>
  <c r="M50" i="6"/>
  <c r="J50" i="6"/>
  <c r="K61" i="6"/>
  <c r="L50" i="6"/>
  <c r="I54" i="6"/>
  <c r="B4" i="6"/>
  <c r="K51" i="6"/>
  <c r="N51" i="6"/>
  <c r="E51" i="6"/>
  <c r="E55" i="6"/>
  <c r="M55" i="6"/>
  <c r="I55" i="6"/>
  <c r="K55" i="6"/>
  <c r="N59" i="6"/>
  <c r="J59" i="6"/>
  <c r="L59" i="6"/>
  <c r="G51" i="6"/>
  <c r="J47" i="9"/>
  <c r="E43" i="9"/>
  <c r="F25" i="9"/>
  <c r="J21" i="9"/>
  <c r="L12" i="9"/>
  <c r="F8" i="9"/>
  <c r="G12" i="9"/>
  <c r="D8" i="9"/>
  <c r="M56" i="9"/>
  <c r="F59" i="6"/>
  <c r="L55" i="6"/>
  <c r="D51" i="6"/>
  <c r="M34" i="6"/>
  <c r="M30" i="6"/>
  <c r="N25" i="6"/>
  <c r="J34" i="9"/>
  <c r="M7" i="9"/>
  <c r="H7" i="9"/>
  <c r="I15" i="9"/>
  <c r="K15" i="9"/>
  <c r="J33" i="9"/>
  <c r="L33" i="9"/>
  <c r="G37" i="9"/>
  <c r="H37" i="9"/>
  <c r="N37" i="9"/>
  <c r="C51" i="9"/>
  <c r="L51" i="9"/>
  <c r="K55" i="9"/>
  <c r="N55" i="9"/>
  <c r="D59" i="9"/>
  <c r="E59" i="9"/>
  <c r="E64" i="9"/>
  <c r="N64" i="9"/>
  <c r="H11" i="6"/>
  <c r="J11" i="6"/>
  <c r="G11" i="6"/>
  <c r="G24" i="6"/>
  <c r="L24" i="6"/>
  <c r="H24" i="6"/>
  <c r="N37" i="6"/>
  <c r="J37" i="6"/>
  <c r="G43" i="6"/>
  <c r="I43" i="6"/>
  <c r="F43" i="6"/>
  <c r="H43" i="6"/>
  <c r="N47" i="6"/>
  <c r="J47" i="6"/>
  <c r="H47" i="6"/>
  <c r="F47" i="6"/>
  <c r="D47" i="6"/>
  <c r="N52" i="6"/>
  <c r="F52" i="6"/>
  <c r="K52" i="6"/>
  <c r="I56" i="6"/>
  <c r="E56" i="6"/>
  <c r="K56" i="6"/>
  <c r="H56" i="6"/>
  <c r="N61" i="6"/>
  <c r="F61" i="6"/>
  <c r="M61" i="6"/>
  <c r="H61" i="6"/>
  <c r="J61" i="6"/>
  <c r="E61" i="6"/>
  <c r="E64" i="6"/>
  <c r="F64" i="6"/>
  <c r="D64" i="6"/>
  <c r="E4" i="9"/>
  <c r="D59" i="6"/>
  <c r="J55" i="6"/>
  <c r="H55" i="6"/>
  <c r="J51" i="6"/>
  <c r="I59" i="6"/>
  <c r="G8" i="9"/>
  <c r="J8" i="9"/>
  <c r="H8" i="9"/>
  <c r="E12" i="9"/>
  <c r="J12" i="9"/>
  <c r="F12" i="9"/>
  <c r="I12" i="9"/>
  <c r="N12" i="9"/>
  <c r="H12" i="9"/>
  <c r="H17" i="9"/>
  <c r="D17" i="9"/>
  <c r="J17" i="9"/>
  <c r="F17" i="9"/>
  <c r="C21" i="9"/>
  <c r="N21" i="9"/>
  <c r="E21" i="9"/>
  <c r="G21" i="9"/>
  <c r="C25" i="9"/>
  <c r="K25" i="9"/>
  <c r="N25" i="9"/>
  <c r="M25" i="9"/>
  <c r="L25" i="9"/>
  <c r="J25" i="9"/>
  <c r="F30" i="9"/>
  <c r="N30" i="9"/>
  <c r="K30" i="9"/>
  <c r="I30" i="9"/>
  <c r="I39" i="9"/>
  <c r="N39" i="9"/>
  <c r="M39" i="9"/>
  <c r="G43" i="9"/>
  <c r="N43" i="9"/>
  <c r="K43" i="9"/>
  <c r="M43" i="9"/>
  <c r="J43" i="9"/>
  <c r="F43" i="9"/>
  <c r="D47" i="9"/>
  <c r="N47" i="9"/>
  <c r="L47" i="9"/>
  <c r="N52" i="9"/>
  <c r="C52" i="9"/>
  <c r="G52" i="9"/>
  <c r="M52" i="9"/>
  <c r="K56" i="9"/>
  <c r="L56" i="9"/>
  <c r="F56" i="9"/>
  <c r="I61" i="9"/>
  <c r="F61" i="9"/>
  <c r="G61" i="9"/>
  <c r="H61" i="9"/>
  <c r="N8" i="6"/>
  <c r="J8" i="6"/>
  <c r="G8" i="6"/>
  <c r="L17" i="6"/>
  <c r="I17" i="6"/>
  <c r="N17" i="6"/>
  <c r="K21" i="6"/>
  <c r="L21" i="6"/>
  <c r="N21" i="6"/>
  <c r="H21" i="6"/>
  <c r="I30" i="6"/>
  <c r="N30" i="6"/>
  <c r="L30" i="6"/>
  <c r="I34" i="6"/>
  <c r="G34" i="6"/>
  <c r="M40" i="6"/>
  <c r="E40" i="6"/>
  <c r="H40" i="6"/>
  <c r="H48" i="6"/>
  <c r="E48" i="6"/>
  <c r="F48" i="6"/>
  <c r="M48" i="6"/>
  <c r="J36" i="9"/>
  <c r="G32" i="9"/>
  <c r="F63" i="5"/>
  <c r="F14" i="5"/>
  <c r="F12" i="5"/>
  <c r="E21" i="7"/>
  <c r="F34" i="7"/>
  <c r="H43" i="7"/>
  <c r="E47" i="7"/>
  <c r="F52" i="7"/>
  <c r="G61" i="7"/>
  <c r="D3" i="5"/>
  <c r="G52" i="7"/>
  <c r="D61" i="7"/>
  <c r="F24" i="8"/>
  <c r="E24" i="8"/>
  <c r="F43" i="7"/>
  <c r="J58" i="6"/>
  <c r="F54" i="6"/>
  <c r="H58" i="6"/>
  <c r="I13" i="9"/>
  <c r="H13" i="9"/>
  <c r="H26" i="9"/>
  <c r="F26" i="9"/>
  <c r="I40" i="9"/>
  <c r="G40" i="9"/>
  <c r="I44" i="9"/>
  <c r="K44" i="9"/>
  <c r="N48" i="9"/>
  <c r="F48" i="9"/>
  <c r="J53" i="9"/>
  <c r="H53" i="9"/>
  <c r="E53" i="9"/>
  <c r="K57" i="9"/>
  <c r="C57" i="9"/>
  <c r="N62" i="9"/>
  <c r="L62" i="9"/>
  <c r="M62" i="9"/>
  <c r="D6" i="8"/>
  <c r="G28" i="8"/>
  <c r="E48" i="8"/>
  <c r="G26" i="7"/>
  <c r="F26" i="7"/>
  <c r="H31" i="7"/>
  <c r="G31" i="7"/>
  <c r="H35" i="7"/>
  <c r="G35" i="7"/>
  <c r="G40" i="7"/>
  <c r="H44" i="7"/>
  <c r="F44" i="7"/>
  <c r="E48" i="7"/>
  <c r="H57" i="7"/>
  <c r="E54" i="6"/>
  <c r="D54" i="6"/>
  <c r="G54" i="6"/>
  <c r="L54" i="6"/>
  <c r="I58" i="6"/>
  <c r="K58" i="6"/>
  <c r="L58" i="6"/>
  <c r="D58" i="6"/>
  <c r="N58" i="6"/>
  <c r="C4" i="6"/>
  <c r="F56" i="7"/>
  <c r="G61" i="8"/>
  <c r="E61" i="8"/>
  <c r="K54" i="6"/>
  <c r="H61" i="7"/>
  <c r="F61" i="8"/>
  <c r="C29" i="9"/>
  <c r="H29" i="9"/>
  <c r="N33" i="9"/>
  <c r="I33" i="9"/>
  <c r="M42" i="9"/>
  <c r="H42" i="9"/>
  <c r="I42" i="9"/>
  <c r="J42" i="9"/>
  <c r="F46" i="9"/>
  <c r="E46" i="9"/>
  <c r="I51" i="9"/>
  <c r="K51" i="9"/>
  <c r="D55" i="9"/>
  <c r="I55" i="9"/>
  <c r="G59" i="9"/>
  <c r="I59" i="9"/>
  <c r="L59" i="9"/>
  <c r="I64" i="9"/>
  <c r="H64" i="9"/>
  <c r="M64" i="9"/>
  <c r="E7" i="6"/>
  <c r="F7" i="6"/>
  <c r="I7" i="6"/>
  <c r="M43" i="6"/>
  <c r="D43" i="6"/>
  <c r="K43" i="6"/>
  <c r="L43" i="6"/>
  <c r="K47" i="6"/>
  <c r="L47" i="6"/>
  <c r="G47" i="6"/>
  <c r="F45" i="6"/>
  <c r="E45" i="6"/>
  <c r="N22" i="6"/>
  <c r="M13" i="6"/>
  <c r="H29" i="7"/>
  <c r="L45" i="6"/>
  <c r="G64" i="7"/>
  <c r="H52" i="6"/>
  <c r="G52" i="6"/>
  <c r="J56" i="6"/>
  <c r="L56" i="6"/>
  <c r="G56" i="6"/>
  <c r="D25" i="8"/>
  <c r="D62" i="8"/>
  <c r="E23" i="7"/>
  <c r="E58" i="7"/>
  <c r="F33" i="5"/>
  <c r="F47" i="5"/>
  <c r="I9" i="6"/>
  <c r="F9" i="6"/>
  <c r="K9" i="6"/>
  <c r="D26" i="8"/>
  <c r="G31" i="8"/>
  <c r="F29" i="7"/>
  <c r="G33" i="7"/>
  <c r="D33" i="7"/>
  <c r="H37" i="7"/>
  <c r="D51" i="7"/>
  <c r="F41" i="5"/>
  <c r="C4" i="9"/>
  <c r="G4" i="9"/>
  <c r="H4" i="9"/>
  <c r="D4" i="9"/>
  <c r="L4" i="9"/>
  <c r="M4" i="9"/>
  <c r="J4" i="9"/>
  <c r="N4" i="9"/>
  <c r="F4" i="9"/>
  <c r="K4" i="9"/>
  <c r="K4" i="6"/>
  <c r="N4" i="6"/>
  <c r="J4" i="6"/>
  <c r="E4" i="6"/>
  <c r="I4" i="6"/>
  <c r="D4" i="6"/>
  <c r="F4" i="6"/>
  <c r="H4" i="6"/>
  <c r="L4" i="6"/>
  <c r="M4" i="6"/>
  <c r="G4" i="6"/>
  <c r="E43" i="8"/>
  <c r="E53" i="8"/>
  <c r="E41" i="8"/>
  <c r="E9" i="8"/>
  <c r="G7" i="8"/>
  <c r="F17" i="8"/>
  <c r="D7" i="8"/>
  <c r="E34" i="8"/>
  <c r="F33" i="8"/>
  <c r="E12" i="8"/>
  <c r="E54" i="8"/>
  <c r="G23" i="8"/>
  <c r="E28" i="8"/>
  <c r="E33" i="8"/>
  <c r="F57" i="8"/>
  <c r="G57" i="8"/>
  <c r="F45" i="8"/>
  <c r="F29" i="8"/>
  <c r="D57" i="8"/>
  <c r="D48" i="8"/>
  <c r="D33" i="8"/>
  <c r="G58" i="8"/>
  <c r="D17" i="8"/>
  <c r="G45" i="8"/>
  <c r="F43" i="8"/>
  <c r="D18" i="8"/>
  <c r="D15" i="8"/>
  <c r="D47" i="8"/>
  <c r="E52" i="8"/>
  <c r="G64" i="8"/>
  <c r="D39" i="8"/>
  <c r="D12" i="8"/>
  <c r="D64" i="8"/>
  <c r="D8" i="8"/>
  <c r="G36" i="8"/>
  <c r="F34" i="8"/>
  <c r="F62" i="8"/>
  <c r="G44" i="8"/>
  <c r="E62" i="8"/>
  <c r="D46" i="8"/>
  <c r="G25" i="8"/>
  <c r="F10" i="8"/>
  <c r="D10" i="8"/>
  <c r="D32" i="8"/>
  <c r="D58" i="8"/>
  <c r="G54" i="8"/>
  <c r="D19" i="8"/>
  <c r="F44" i="8"/>
  <c r="G56" i="8"/>
  <c r="E18" i="8"/>
  <c r="G52" i="8"/>
  <c r="E64" i="8"/>
  <c r="G14" i="8"/>
  <c r="E15" i="8"/>
  <c r="G41" i="8"/>
  <c r="E47" i="8"/>
  <c r="G9" i="8"/>
  <c r="F48" i="8"/>
  <c r="F19" i="8"/>
  <c r="F52" i="8"/>
  <c r="F30" i="8"/>
  <c r="F36" i="8"/>
  <c r="F6" i="8"/>
  <c r="F39" i="8"/>
  <c r="G39" i="8"/>
  <c r="E39" i="8"/>
  <c r="E58" i="8"/>
  <c r="G12" i="8"/>
  <c r="E32" i="8"/>
  <c r="D56" i="8"/>
  <c r="F56" i="8"/>
  <c r="D52" i="8"/>
  <c r="D14" i="8"/>
  <c r="D41" i="8"/>
  <c r="D9" i="8"/>
  <c r="F62" i="7"/>
  <c r="F10" i="7"/>
  <c r="F45" i="7"/>
  <c r="E22" i="7"/>
  <c r="G19" i="7"/>
  <c r="H10" i="7"/>
  <c r="E10" i="7"/>
  <c r="G62" i="7"/>
  <c r="E55" i="7"/>
  <c r="F57" i="7"/>
  <c r="H36" i="7"/>
  <c r="E62" i="7"/>
  <c r="D32" i="7"/>
  <c r="D30" i="7"/>
  <c r="F32" i="7"/>
  <c r="F25" i="7"/>
  <c r="D8" i="7"/>
  <c r="D10" i="7"/>
  <c r="H55" i="7"/>
  <c r="F41" i="7"/>
  <c r="D18" i="7"/>
  <c r="H63" i="7"/>
  <c r="G57" i="7"/>
  <c r="D43" i="7"/>
  <c r="G6" i="7"/>
  <c r="D57" i="7"/>
  <c r="E17" i="7"/>
  <c r="F39" i="7"/>
  <c r="H8" i="7"/>
  <c r="E59" i="7"/>
  <c r="E14" i="7"/>
  <c r="D55" i="7"/>
  <c r="F59" i="7"/>
  <c r="F55" i="7"/>
  <c r="D62" i="7"/>
  <c r="D59" i="7"/>
  <c r="G59" i="7"/>
  <c r="H19" i="7"/>
  <c r="D7" i="7"/>
  <c r="G9" i="7"/>
  <c r="H7" i="7"/>
  <c r="F19" i="7"/>
  <c r="G56" i="7"/>
  <c r="F21" i="7"/>
  <c r="G32" i="7"/>
  <c r="H15" i="7"/>
  <c r="D28" i="7"/>
  <c r="F15" i="7"/>
  <c r="G45" i="7"/>
  <c r="D63" i="7"/>
  <c r="H56" i="7"/>
  <c r="E63" i="7"/>
  <c r="G23" i="7"/>
  <c r="G13" i="7"/>
  <c r="D11" i="7"/>
  <c r="F11" i="7"/>
  <c r="F50" i="7"/>
  <c r="F30" i="7"/>
  <c r="H11" i="7"/>
  <c r="D45" i="7"/>
  <c r="H18" i="7"/>
  <c r="D15" i="7"/>
  <c r="H13" i="7"/>
  <c r="H58" i="7"/>
  <c r="F47" i="7"/>
  <c r="D25" i="7"/>
  <c r="G47" i="7"/>
  <c r="E19" i="7"/>
  <c r="H21" i="7"/>
  <c r="D21" i="7"/>
  <c r="D52" i="7"/>
  <c r="E13" i="7"/>
  <c r="G41" i="7"/>
  <c r="F13" i="7"/>
  <c r="H9" i="7"/>
  <c r="E41" i="7"/>
  <c r="D50" i="7"/>
  <c r="F9" i="7"/>
  <c r="E9" i="7"/>
  <c r="G25" i="7"/>
  <c r="G11" i="7"/>
  <c r="G7" i="7"/>
  <c r="F7" i="7"/>
  <c r="G15" i="7"/>
  <c r="E18" i="7"/>
  <c r="E3" i="5"/>
  <c r="F3" i="5"/>
  <c r="F4" i="8" l="1"/>
  <c r="E4" i="8"/>
  <c r="D4" i="8"/>
  <c r="G4" i="8"/>
</calcChain>
</file>

<file path=xl/sharedStrings.xml><?xml version="1.0" encoding="utf-8"?>
<sst xmlns="http://schemas.openxmlformats.org/spreadsheetml/2006/main" count="718" uniqueCount="117">
  <si>
    <t>STATE</t>
  </si>
  <si>
    <t>ZERO</t>
  </si>
  <si>
    <t>13 - 24</t>
  </si>
  <si>
    <t>25 - 36</t>
  </si>
  <si>
    <t>37 - 48</t>
  </si>
  <si>
    <t>OVER 60</t>
  </si>
  <si>
    <t>01 - 12</t>
  </si>
  <si>
    <t xml:space="preserve"> </t>
  </si>
  <si>
    <t>49 - 54</t>
  </si>
  <si>
    <t>55 - 57</t>
  </si>
  <si>
    <t>1/  Caseload estimated from TDR-Section One, disaggregated data.
ACF/OFA: 03-13-2013</t>
  </si>
  <si>
    <t>United States</t>
  </si>
  <si>
    <t>Alabama</t>
  </si>
  <si>
    <t>Alaska</t>
  </si>
  <si>
    <t>Arizona</t>
  </si>
  <si>
    <t>Arkansas</t>
  </si>
  <si>
    <t>California</t>
  </si>
  <si>
    <t>Colorado</t>
  </si>
  <si>
    <t xml:space="preserve">Connecticut </t>
  </si>
  <si>
    <t>Delaware</t>
  </si>
  <si>
    <t>District of Col.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</si>
  <si>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</si>
  <si>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</si>
  <si>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</si>
  <si>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</si>
  <si>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</si>
  <si>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</si>
  <si>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</si>
  <si>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</si>
  <si>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</si>
  <si>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</si>
  <si>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</si>
  <si>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</si>
  <si>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</si>
  <si>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</si>
  <si>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</si>
  <si>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</si>
  <si>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</si>
  <si>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</si>
  <si>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</si>
  <si>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</si>
  <si>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</si>
  <si>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</si>
  <si>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</si>
  <si>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</si>
  <si>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</si>
  <si>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</si>
  <si>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</si>
  <si>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</si>
  <si>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</si>
  <si>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</si>
  <si>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</si>
  <si>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</si>
  <si>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</si>
  <si>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</si>
  <si>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</si>
  <si>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</si>
  <si>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</si>
  <si>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</si>
  <si>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</si>
  <si>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</si>
  <si>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</si>
  <si>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</si>
  <si>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</si>
  <si>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</si>
  <si>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</si>
  <si>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r>
      <t xml:space="preserve">Average Monthly Caseload  FY 2010    </t>
    </r>
    <r>
      <rPr>
        <b/>
        <u/>
        <sz val="12"/>
        <rFont val="Arial"/>
        <family val="2"/>
      </rPr>
      <t>1</t>
    </r>
    <r>
      <rPr>
        <b/>
        <sz val="12"/>
        <rFont val="Arial"/>
        <family val="2"/>
      </rPr>
      <t>/</t>
    </r>
  </si>
  <si>
    <r>
      <t xml:space="preserve">Average Monthly Caseload 
 FY 2011    </t>
    </r>
    <r>
      <rPr>
        <b/>
        <u/>
        <sz val="12"/>
        <rFont val="Arial"/>
        <family val="2"/>
      </rPr>
      <t>1</t>
    </r>
    <r>
      <rPr>
        <b/>
        <sz val="12"/>
        <rFont val="Arial"/>
        <family val="2"/>
      </rPr>
      <t>/</t>
    </r>
  </si>
  <si>
    <r>
      <t xml:space="preserve">Average Monthly Caseload Used for Federal Five-Year Time Limit   </t>
    </r>
    <r>
      <rPr>
        <b/>
        <u/>
        <sz val="12"/>
        <rFont val="Arial"/>
        <family val="2"/>
      </rPr>
      <t>2</t>
    </r>
    <r>
      <rPr>
        <b/>
        <sz val="12"/>
        <rFont val="Arial"/>
        <family val="2"/>
      </rPr>
      <t>/</t>
    </r>
  </si>
  <si>
    <t xml:space="preserve"> Average Monthly Number of Families  1/</t>
  </si>
  <si>
    <t>Average Monthly Number of Families 1/</t>
  </si>
  <si>
    <t>Zero</t>
  </si>
  <si>
    <t>Averaage Monthly Number of Families 1/</t>
  </si>
  <si>
    <r>
      <t xml:space="preserve">Total Number of Families  </t>
    </r>
    <r>
      <rPr>
        <b/>
        <u/>
        <sz val="12"/>
        <rFont val="Arial"/>
        <family val="2"/>
      </rPr>
      <t>1</t>
    </r>
    <r>
      <rPr>
        <b/>
        <sz val="12"/>
        <rFont val="Arial"/>
        <family val="2"/>
      </rPr>
      <t>/</t>
    </r>
  </si>
  <si>
    <t>Number of Families with less than 60 Countable Months</t>
  </si>
  <si>
    <t>State Funded</t>
  </si>
  <si>
    <t>Living in Indian Country</t>
  </si>
  <si>
    <t>Total</t>
  </si>
  <si>
    <t>Exempt from Accural of Months</t>
  </si>
  <si>
    <t>Exempt from Termination of Assistance</t>
  </si>
  <si>
    <t>Hardship Exemption</t>
  </si>
  <si>
    <t>Domestic Violence Waiver</t>
  </si>
  <si>
    <t xml:space="preserve">Average Monthly Number of </t>
  </si>
  <si>
    <r>
      <t xml:space="preserve">Total Families  </t>
    </r>
    <r>
      <rPr>
        <b/>
        <u/>
        <sz val="12"/>
        <rFont val="Arial"/>
        <family val="2"/>
      </rPr>
      <t>1</t>
    </r>
    <r>
      <rPr>
        <b/>
        <sz val="12"/>
        <rFont val="Arial"/>
        <family val="2"/>
      </rPr>
      <t>/</t>
    </r>
  </si>
  <si>
    <t>Average Countable Months for Families with HOH</t>
  </si>
  <si>
    <t>TABLE 1
TEMPORARY ASSISTANCE FOR NEEDY FAMILIES
ADHERENCE TO THE FEDERAL FIVE-YEAR TIME LIMIT
FISCAL YEAR 2011</t>
  </si>
  <si>
    <t>TABLE 2A
TEMPORARY ASSISTANCE FOR NEEDY FAMILIES
TANF FEDERAL FIVE-YEAR TIME LIMIT
NUMBER OF FAMILIES WITH MONTHS COUNTABLE TOWARD THE FEDERAL FIVE-YEAR TIME LIMIT
FISCAL YEAR 2011</t>
  </si>
  <si>
    <t>TABLE 2C
TEMPORARY ASSISTANCE FOR NEEDY FAMILIES
TANF FEDERAL FIVE-YEAR TIME LIMIT
FAMILIES WITH COUNTABLE MONTHS AS A PERCENT OF ALL FAMILIES RECEIVING ASSISTANCE
FISCAL YEAR 2011</t>
  </si>
  <si>
    <t>TABLE 3A
TEMPORARY ASSISTANCE FOR NEEDY FAMILIES
TANF FEDERAL FIVE-YEAR TIME LIMIT
NUMBER OF FAMILIES EXEMPT FROM ACCRUAL OF MONTHS
FISCAL YEAR 2011</t>
  </si>
  <si>
    <t>TABLE 3B
TEMPORARY ASSISTANCE FOR NEEDY FAMILIES
TANF FEDERAL FIVE-YEAR TIME LIMIT
FAMILIES EXEMPT FROM ACCRUAL OF MONTHS
 AS A PERCENT OF FAMILIES WITH LESS THAN 60 COUNTABLE MONTHS
FISCAL YEAR 2011</t>
  </si>
  <si>
    <t>1/  Caseload estimated from TDR-Section One, disaggregated data.
ACF/OFA:03-13-2013</t>
  </si>
  <si>
    <t>TABLE 4A
TEMPORARY ASSISTANCE FOR NEEDY FAMILIES
TANF FEDERAL FIVE-YEAR TIME LIMIT
NUMBER OF FAMILIES EXEMPT FROM TERMINATION OF ASSISTANCE
FISCAL YEAR 2011</t>
  </si>
  <si>
    <t>TABLE 4B
TEMPORARY ASSISTANCE FOR NEEDY FAMILIES
TANF FEDERAL FIVE-YEAR TIME LIMIT
PERCENT OF FAMILIES EXEMPT FROM TERMINATION OF ASSISTANCE BY TYPE OF EXEMPTION
FISCAL YEAR 2011</t>
  </si>
  <si>
    <t>TABLE 5
TEMPORARY ASSISTANCE FOR NEEDY FAMILIES
TANF FEDERAL FIVE-YEAR TIME LIMIT
AVERAGE MONTHLY NUMBER OF COUNTABLE MONTHS
FISCAL YEAR 2011</t>
  </si>
  <si>
    <t>Average Monthly Number of TANF Families that Received Assistance for more than 60 Countable Months Due to Hardship or DV Waiver</t>
  </si>
  <si>
    <t>Average Monthly Families with HOH* Receiving Assistance</t>
  </si>
  <si>
    <t>1/  Caseload estimated from TDR-Section One, disaggregated data. 
*HOH means Head of Household
ACF/OFA: 03-13-2013</t>
  </si>
  <si>
    <t>1/  Caseload estimated from TDR-Section One, disaggregated data. 
* HOH means Head of Household
ACF/OFA: 03-13-2013</t>
  </si>
  <si>
    <t>1/  Caseload estimated from TDR-Section One, disaggregated data.
*HOH means Head of Household
ACF/OFA: 03-13-2013</t>
  </si>
  <si>
    <t>Percent of Families by Number of Months Countable toward the Federal Five-year Time Limit</t>
  </si>
  <si>
    <t>No HOH*</t>
  </si>
  <si>
    <t>Exempt From Termination of Assistance</t>
  </si>
  <si>
    <t>Percent greater than Five Years</t>
  </si>
  <si>
    <t>Families with Countable Months as a Percent of Families with HOH*</t>
  </si>
  <si>
    <t>Percent One Year or Less</t>
  </si>
  <si>
    <t>Families with HOH*</t>
  </si>
  <si>
    <t>Non- Exempt Families</t>
  </si>
  <si>
    <t>Number of Non-Exempt Families</t>
  </si>
  <si>
    <t>1/  Caseload estimated from TDR-Section One, disaggregated data.
*HOH means Head of Household
ACF/OFA:03-13-2013</t>
  </si>
  <si>
    <t>1/  Caseload as reported on TDR-Section Three (aggregated data).
2/  The larger of FY 2010 and FY 2011 caseloads for each state.
ACF/OFA: 03-13-2013</t>
  </si>
  <si>
    <t>Percent between over One and Four Years</t>
  </si>
  <si>
    <t>no data</t>
  </si>
  <si>
    <t>Percent 
between Over Four and Five Years</t>
  </si>
  <si>
    <t>Average Monthly Number of Families by Number of Months Countable toward the Federal Five-Year Time Limit</t>
  </si>
  <si>
    <t>Percent of Families by Number of Months Countable toward the Federal Five-Year Time Limit</t>
  </si>
  <si>
    <t>TABLE 2B
TEMPORARY ASSISTANCE FOR NEEDY FAMILIES
TANF FEDERAL FIVE-YEAR TIME LIMIT
FAMILIES WITH COUNTABLE MONTHS AS A PERCENT OF FAMILIES WITH A HEAD-OF-HOUSEHOLD RECEIVING ASSISTANCE
FISCAL YEAR 2011</t>
  </si>
  <si>
    <t>Percent of TANF Families that  Received  Assistance for more than 60 Countable Month Due to Hardship or DV Waiver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</si>
</sst>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2" fillId="0" borderId="4" xfId="0" applyFont="1" applyBorder="1"/>
    <xf numFmtId="165" fontId="0" fillId="0" borderId="1" xfId="2" applyNumberFormat="1" applyFont="1" applyBorder="1"/>
    <xf numFmtId="165" fontId="0" fillId="0" borderId="2" xfId="2" applyNumberFormat="1" applyFont="1" applyBorder="1"/>
    <xf numFmtId="165" fontId="0" fillId="0" borderId="3" xfId="2" applyNumberFormat="1" applyFont="1" applyBorder="1"/>
    <xf numFmtId="164" fontId="0" fillId="0" borderId="5" xfId="1" applyNumberFormat="1" applyFont="1" applyBorder="1"/>
    <xf numFmtId="0" fontId="2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0" xfId="0" applyAlignment="1">
      <alignment vertical="top"/>
    </xf>
    <xf numFmtId="37" fontId="0" fillId="0" borderId="2" xfId="1" applyNumberFormat="1" applyFont="1" applyBorder="1"/>
    <xf numFmtId="37" fontId="0" fillId="0" borderId="3" xfId="1" applyNumberFormat="1" applyFont="1" applyBorder="1"/>
    <xf numFmtId="37" fontId="0" fillId="0" borderId="5" xfId="1" applyNumberFormat="1" applyFont="1" applyBorder="1"/>
    <xf numFmtId="1" fontId="0" fillId="0" borderId="0" xfId="0" applyNumberFormat="1"/>
    <xf numFmtId="1" fontId="0" fillId="0" borderId="2" xfId="1" applyNumberFormat="1" applyFont="1" applyBorder="1"/>
    <xf numFmtId="1" fontId="0" fillId="0" borderId="5" xfId="1" applyNumberFormat="1" applyFont="1" applyBorder="1"/>
    <xf numFmtId="1" fontId="0" fillId="0" borderId="8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65" fontId="6" fillId="0" borderId="2" xfId="2" applyNumberFormat="1" applyFont="1" applyBorder="1"/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6" xfId="0" applyFont="1" applyBorder="1"/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2" xfId="0" applyFont="1" applyFill="1" applyBorder="1"/>
    <xf numFmtId="0" fontId="0" fillId="2" borderId="2" xfId="0" applyFill="1" applyBorder="1"/>
    <xf numFmtId="164" fontId="0" fillId="2" borderId="2" xfId="1" applyNumberFormat="1" applyFont="1" applyFill="1" applyBorder="1"/>
    <xf numFmtId="165" fontId="0" fillId="2" borderId="2" xfId="0" applyNumberFormat="1" applyFill="1" applyBorder="1"/>
    <xf numFmtId="165" fontId="2" fillId="2" borderId="2" xfId="0" applyNumberFormat="1" applyFont="1" applyFill="1" applyBorder="1"/>
    <xf numFmtId="165" fontId="0" fillId="2" borderId="2" xfId="2" applyNumberFormat="1" applyFont="1" applyFill="1" applyBorder="1"/>
    <xf numFmtId="165" fontId="2" fillId="2" borderId="2" xfId="2" applyNumberFormat="1" applyFont="1" applyFill="1" applyBorder="1"/>
    <xf numFmtId="164" fontId="0" fillId="2" borderId="2" xfId="0" applyNumberFormat="1" applyFill="1" applyBorder="1"/>
    <xf numFmtId="164" fontId="2" fillId="2" borderId="2" xfId="1" applyNumberFormat="1" applyFont="1" applyFill="1" applyBorder="1"/>
    <xf numFmtId="164" fontId="5" fillId="2" borderId="2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opLeftCell="A16" workbookViewId="0">
      <selection activeCell="G64" sqref="G64"/>
    </sheetView>
  </sheetViews>
  <sheetFormatPr defaultRowHeight="15" x14ac:dyDescent="0.2"/>
  <cols>
    <col min="1" max="1" width="16.88671875" customWidth="1"/>
    <col min="2" max="2" width="11.44140625" customWidth="1"/>
    <col min="3" max="3" width="12.77734375" customWidth="1"/>
    <col min="4" max="4" width="13.44140625" customWidth="1"/>
    <col min="5" max="5" width="17.33203125" customWidth="1"/>
    <col min="6" max="6" width="18.33203125" customWidth="1"/>
  </cols>
  <sheetData>
    <row r="1" spans="1:6" ht="62.25" customHeight="1" thickBot="1" x14ac:dyDescent="0.25">
      <c r="A1" s="37" t="s">
        <v>85</v>
      </c>
      <c r="B1" s="37"/>
      <c r="C1" s="37"/>
      <c r="D1" s="37"/>
      <c r="E1" s="37"/>
      <c r="F1" s="37"/>
    </row>
    <row r="2" spans="1:6" ht="142.5" thickBot="1" x14ac:dyDescent="0.3">
      <c r="A2" s="4" t="s">
        <v>0</v>
      </c>
      <c r="B2" s="30" t="s">
        <v>66</v>
      </c>
      <c r="C2" s="30" t="s">
        <v>67</v>
      </c>
      <c r="D2" s="30" t="s">
        <v>68</v>
      </c>
      <c r="E2" s="30" t="s">
        <v>94</v>
      </c>
      <c r="F2" s="30" t="s">
        <v>116</v>
      </c>
    </row>
    <row r="3" spans="1:6" ht="15.75" x14ac:dyDescent="0.25">
      <c r="A3" s="11" t="s">
        <v>11</v>
      </c>
      <c r="B3" s="1">
        <f>SUM(B5:B63)</f>
        <v>1847575.2470000007</v>
      </c>
      <c r="C3" s="1">
        <f>SUM(C5:C63)</f>
        <v>1864565.7500000002</v>
      </c>
      <c r="D3" s="1">
        <f>SUM(D5:D63)</f>
        <v>1910271.7480000006</v>
      </c>
      <c r="E3" s="1">
        <f>TLEXTERM!E4+TLEXTERM!F4</f>
        <v>44686</v>
      </c>
      <c r="F3" s="5">
        <f>E3/D3</f>
        <v>2.3392483319080101E-2</v>
      </c>
    </row>
    <row r="4" spans="1:6" ht="8.25" customHeight="1" x14ac:dyDescent="0.25">
      <c r="A4" s="60"/>
      <c r="B4" s="61"/>
      <c r="C4" s="61"/>
      <c r="D4" s="61"/>
      <c r="E4" s="61"/>
      <c r="F4" s="61"/>
    </row>
    <row r="5" spans="1:6" ht="15.75" x14ac:dyDescent="0.25">
      <c r="A5" s="14" t="s">
        <v>12</v>
      </c>
      <c r="B5" s="2">
        <v>21220.75</v>
      </c>
      <c r="C5" s="2">
        <v>23233.667000000001</v>
      </c>
      <c r="D5" s="2">
        <f t="shared" ref="D5:D14" si="0">IF(B5&gt;=C5,B5,C5)</f>
        <v>23233.667000000001</v>
      </c>
      <c r="E5" s="2">
        <f>TLEXTERM!E6+TLEXTERM!F6</f>
        <v>92</v>
      </c>
      <c r="F5" s="6">
        <f t="shared" ref="F5:F14" si="1">E5/D5</f>
        <v>3.9597709651257376E-3</v>
      </c>
    </row>
    <row r="6" spans="1:6" ht="15.75" x14ac:dyDescent="0.25">
      <c r="A6" s="14" t="s">
        <v>13</v>
      </c>
      <c r="B6" s="2">
        <v>3305.0830000000001</v>
      </c>
      <c r="C6" s="2">
        <v>3577.9169999999999</v>
      </c>
      <c r="D6" s="2">
        <f t="shared" si="0"/>
        <v>3577.9169999999999</v>
      </c>
      <c r="E6" s="2">
        <f>TLEXTERM!E7+TLEXTERM!F7</f>
        <v>112</v>
      </c>
      <c r="F6" s="6">
        <f t="shared" si="1"/>
        <v>3.1303129726038922E-2</v>
      </c>
    </row>
    <row r="7" spans="1:6" ht="15.75" x14ac:dyDescent="0.25">
      <c r="A7" s="14" t="s">
        <v>14</v>
      </c>
      <c r="B7" s="2">
        <v>32472.75</v>
      </c>
      <c r="C7" s="2">
        <v>18334.5</v>
      </c>
      <c r="D7" s="2">
        <f t="shared" si="0"/>
        <v>32472.75</v>
      </c>
      <c r="E7" s="2">
        <f>TLEXTERM!E8+TLEXTERM!F8</f>
        <v>300</v>
      </c>
      <c r="F7" s="6">
        <f t="shared" si="1"/>
        <v>9.2385153705799479E-3</v>
      </c>
    </row>
    <row r="8" spans="1:6" ht="15.75" x14ac:dyDescent="0.25">
      <c r="A8" s="14" t="s">
        <v>15</v>
      </c>
      <c r="B8" s="2">
        <v>8547.25</v>
      </c>
      <c r="C8" s="2">
        <v>8131.75</v>
      </c>
      <c r="D8" s="2">
        <f t="shared" si="0"/>
        <v>8547.25</v>
      </c>
      <c r="E8" s="2">
        <f>TLEXTERM!E9+TLEXTERM!F9</f>
        <v>4</v>
      </c>
      <c r="F8" s="6">
        <f t="shared" si="1"/>
        <v>4.6798677937348268E-4</v>
      </c>
    </row>
    <row r="9" spans="1:6" ht="15.75" x14ac:dyDescent="0.25">
      <c r="A9" s="14" t="s">
        <v>16</v>
      </c>
      <c r="B9" s="2">
        <v>576178.5</v>
      </c>
      <c r="C9" s="2">
        <v>602008.16700000002</v>
      </c>
      <c r="D9" s="2">
        <f t="shared" si="0"/>
        <v>602008.16700000002</v>
      </c>
      <c r="E9" s="2">
        <f>TLEXTERM!E10+TLEXTERM!F10</f>
        <v>6076</v>
      </c>
      <c r="F9" s="6">
        <f t="shared" si="1"/>
        <v>1.0092886331224805E-2</v>
      </c>
    </row>
    <row r="10" spans="1:6" ht="15.75" x14ac:dyDescent="0.25">
      <c r="A10" s="14" t="s">
        <v>17</v>
      </c>
      <c r="B10" s="2">
        <v>11521</v>
      </c>
      <c r="C10" s="2">
        <v>12475.916999999999</v>
      </c>
      <c r="D10" s="2">
        <f t="shared" si="0"/>
        <v>12475.916999999999</v>
      </c>
      <c r="E10" s="2">
        <f>TLEXTERM!E11+TLEXTERM!F11</f>
        <v>29</v>
      </c>
      <c r="F10" s="6">
        <f t="shared" si="1"/>
        <v>2.3244784331284025E-3</v>
      </c>
    </row>
    <row r="11" spans="1:6" ht="15.75" x14ac:dyDescent="0.25">
      <c r="A11" s="14" t="s">
        <v>18</v>
      </c>
      <c r="B11" s="2">
        <v>17267.75</v>
      </c>
      <c r="C11" s="2">
        <v>16465.667000000001</v>
      </c>
      <c r="D11" s="2">
        <f t="shared" si="0"/>
        <v>17267.75</v>
      </c>
      <c r="E11" s="2">
        <f>TLEXTERM!E12+TLEXTERM!F12</f>
        <v>132</v>
      </c>
      <c r="F11" s="6">
        <f t="shared" si="1"/>
        <v>7.644308030866789E-3</v>
      </c>
    </row>
    <row r="12" spans="1:6" ht="15.75" x14ac:dyDescent="0.25">
      <c r="A12" s="14" t="s">
        <v>19</v>
      </c>
      <c r="B12" s="2">
        <v>5156.9170000000004</v>
      </c>
      <c r="C12" s="2">
        <v>5522.1670000000004</v>
      </c>
      <c r="D12" s="2">
        <f t="shared" si="0"/>
        <v>5522.1670000000004</v>
      </c>
      <c r="E12" s="18">
        <v>0</v>
      </c>
      <c r="F12" s="6">
        <f t="shared" si="1"/>
        <v>0</v>
      </c>
    </row>
    <row r="13" spans="1:6" ht="15.75" x14ac:dyDescent="0.25">
      <c r="A13" s="14" t="s">
        <v>20</v>
      </c>
      <c r="B13" s="2">
        <v>8744.8330000000005</v>
      </c>
      <c r="C13" s="2">
        <v>8786.6669999999995</v>
      </c>
      <c r="D13" s="2">
        <f t="shared" si="0"/>
        <v>8786.6669999999995</v>
      </c>
      <c r="E13" s="18">
        <v>0</v>
      </c>
      <c r="F13" s="6">
        <f t="shared" si="1"/>
        <v>0</v>
      </c>
    </row>
    <row r="14" spans="1:6" ht="15.75" x14ac:dyDescent="0.25">
      <c r="A14" s="14" t="s">
        <v>21</v>
      </c>
      <c r="B14" s="2">
        <v>58266.832999999999</v>
      </c>
      <c r="C14" s="2">
        <v>55099.582999999999</v>
      </c>
      <c r="D14" s="2">
        <f t="shared" si="0"/>
        <v>58266.832999999999</v>
      </c>
      <c r="E14" s="2">
        <f>TLEXTERM!E15+TLEXTERM!F15</f>
        <v>200</v>
      </c>
      <c r="F14" s="6">
        <f t="shared" si="1"/>
        <v>3.4324844804933881E-3</v>
      </c>
    </row>
    <row r="15" spans="1:6" ht="9.75" customHeight="1" x14ac:dyDescent="0.25">
      <c r="A15" s="60"/>
      <c r="B15" s="61"/>
      <c r="C15" s="62"/>
      <c r="D15" s="61"/>
      <c r="E15" s="61" t="s">
        <v>7</v>
      </c>
      <c r="F15" s="61"/>
    </row>
    <row r="16" spans="1:6" ht="15.75" x14ac:dyDescent="0.25">
      <c r="A16" s="14" t="s">
        <v>22</v>
      </c>
      <c r="B16" s="2">
        <v>20571.582999999999</v>
      </c>
      <c r="C16" s="2">
        <v>19876</v>
      </c>
      <c r="D16" s="2">
        <f t="shared" ref="D16:D25" si="2">IF(B16&gt;=C16,B16,C16)</f>
        <v>20571.582999999999</v>
      </c>
      <c r="E16" s="2">
        <f>TLEXTERM!E17+TLEXTERM!F17</f>
        <v>4</v>
      </c>
      <c r="F16" s="6">
        <f>E16/D16</f>
        <v>1.9444298477176017E-4</v>
      </c>
    </row>
    <row r="17" spans="1:6" ht="15.75" x14ac:dyDescent="0.25">
      <c r="A17" s="14" t="s">
        <v>23</v>
      </c>
      <c r="B17" s="2">
        <v>1265.1669999999999</v>
      </c>
      <c r="C17" s="2">
        <v>1299.9169999999999</v>
      </c>
      <c r="D17" s="2">
        <f t="shared" si="2"/>
        <v>1299.9169999999999</v>
      </c>
      <c r="E17" s="2">
        <f>TLEXTERM!E18+TLEXTERM!F18</f>
        <v>15</v>
      </c>
      <c r="F17" s="6">
        <f>E17/D17</f>
        <v>1.1539198271889668E-2</v>
      </c>
    </row>
    <row r="18" spans="1:6" ht="15.75" x14ac:dyDescent="0.25">
      <c r="A18" s="14" t="s">
        <v>24</v>
      </c>
      <c r="B18" s="2">
        <v>9025.9169999999995</v>
      </c>
      <c r="C18" s="2">
        <v>9340.5830000000005</v>
      </c>
      <c r="D18" s="2">
        <f t="shared" si="2"/>
        <v>9340.5830000000005</v>
      </c>
      <c r="E18" s="2">
        <f>TLEXTERM!E19+TLEXTERM!F19</f>
        <v>924</v>
      </c>
      <c r="F18" s="6">
        <f t="shared" ref="F18:F25" si="3">E18/D18</f>
        <v>9.8923161434355852E-2</v>
      </c>
    </row>
    <row r="19" spans="1:6" ht="15.75" x14ac:dyDescent="0.25">
      <c r="A19" s="14" t="s">
        <v>25</v>
      </c>
      <c r="B19" s="2">
        <v>1731.4169999999999</v>
      </c>
      <c r="C19" s="2">
        <v>1865.6669999999999</v>
      </c>
      <c r="D19" s="2">
        <f t="shared" si="2"/>
        <v>1865.6669999999999</v>
      </c>
      <c r="E19" s="18">
        <v>0</v>
      </c>
      <c r="F19" s="6">
        <f t="shared" si="3"/>
        <v>0</v>
      </c>
    </row>
    <row r="20" spans="1:6" ht="15.75" x14ac:dyDescent="0.25">
      <c r="A20" s="14" t="s">
        <v>26</v>
      </c>
      <c r="B20" s="2">
        <v>22187.75</v>
      </c>
      <c r="C20" s="2">
        <v>28471</v>
      </c>
      <c r="D20" s="2">
        <f t="shared" si="2"/>
        <v>28471</v>
      </c>
      <c r="E20" s="18">
        <v>0</v>
      </c>
      <c r="F20" s="6">
        <f t="shared" si="3"/>
        <v>0</v>
      </c>
    </row>
    <row r="21" spans="1:6" ht="15.75" x14ac:dyDescent="0.25">
      <c r="A21" s="14" t="s">
        <v>27</v>
      </c>
      <c r="B21" s="2">
        <v>36213.832999999999</v>
      </c>
      <c r="C21" s="2">
        <v>27876.582999999999</v>
      </c>
      <c r="D21" s="2">
        <f t="shared" si="2"/>
        <v>36213.832999999999</v>
      </c>
      <c r="E21" s="18">
        <v>0</v>
      </c>
      <c r="F21" s="6">
        <f t="shared" si="3"/>
        <v>0</v>
      </c>
    </row>
    <row r="22" spans="1:6" ht="15.75" x14ac:dyDescent="0.25">
      <c r="A22" s="14" t="s">
        <v>28</v>
      </c>
      <c r="B22" s="2">
        <v>17924.582999999999</v>
      </c>
      <c r="C22" s="2">
        <v>17504.25</v>
      </c>
      <c r="D22" s="2">
        <f t="shared" si="2"/>
        <v>17924.582999999999</v>
      </c>
      <c r="E22" s="2">
        <f>TLEXTERM!E23+TLEXTERM!F23</f>
        <v>235</v>
      </c>
      <c r="F22" s="6">
        <f t="shared" si="3"/>
        <v>1.3110486308105468E-2</v>
      </c>
    </row>
    <row r="23" spans="1:6" ht="15.75" x14ac:dyDescent="0.25">
      <c r="A23" s="14" t="s">
        <v>29</v>
      </c>
      <c r="B23" s="2">
        <v>14587.916999999999</v>
      </c>
      <c r="C23" s="2">
        <v>14863.583000000001</v>
      </c>
      <c r="D23" s="2">
        <f t="shared" si="2"/>
        <v>14863.583000000001</v>
      </c>
      <c r="E23" s="2">
        <f>TLEXTERM!E24+TLEXTERM!F24</f>
        <v>239</v>
      </c>
      <c r="F23" s="6">
        <f t="shared" si="3"/>
        <v>1.6079568432456694E-2</v>
      </c>
    </row>
    <row r="24" spans="1:6" ht="15.75" x14ac:dyDescent="0.25">
      <c r="A24" s="14" t="s">
        <v>30</v>
      </c>
      <c r="B24" s="2">
        <v>30208.75</v>
      </c>
      <c r="C24" s="2">
        <v>30920.082999999999</v>
      </c>
      <c r="D24" s="2">
        <f t="shared" si="2"/>
        <v>30920.082999999999</v>
      </c>
      <c r="E24" s="2">
        <f>TLEXTERM!E25+TLEXTERM!F25</f>
        <v>75</v>
      </c>
      <c r="F24" s="6">
        <f t="shared" si="3"/>
        <v>2.4256079778311075E-3</v>
      </c>
    </row>
    <row r="25" spans="1:6" ht="15.75" x14ac:dyDescent="0.25">
      <c r="A25" s="14" t="s">
        <v>31</v>
      </c>
      <c r="B25" s="2">
        <v>10593.333000000001</v>
      </c>
      <c r="C25" s="2">
        <v>10548.583000000001</v>
      </c>
      <c r="D25" s="2">
        <f t="shared" si="2"/>
        <v>10593.333000000001</v>
      </c>
      <c r="E25" s="2">
        <f>TLEXTERM!E26+TLEXTERM!F26</f>
        <v>3</v>
      </c>
      <c r="F25" s="6">
        <f t="shared" si="3"/>
        <v>2.831969881433917E-4</v>
      </c>
    </row>
    <row r="26" spans="1:6" ht="9.75" customHeight="1" x14ac:dyDescent="0.25">
      <c r="A26" s="60"/>
      <c r="B26" s="61"/>
      <c r="C26" s="62"/>
      <c r="D26" s="61"/>
      <c r="E26" s="61" t="s">
        <v>7</v>
      </c>
      <c r="F26" s="61"/>
    </row>
    <row r="27" spans="1:6" ht="15.75" x14ac:dyDescent="0.25">
      <c r="A27" s="14" t="s">
        <v>32</v>
      </c>
      <c r="B27" s="2">
        <v>11021.333000000001</v>
      </c>
      <c r="C27" s="2">
        <v>11239.583000000001</v>
      </c>
      <c r="D27" s="2">
        <f t="shared" ref="D27:D36" si="4">IF(B27&gt;=C27,B27,C27)</f>
        <v>11239.583000000001</v>
      </c>
      <c r="E27" s="2">
        <f>TLEXTERM!E28+TLEXTERM!F28</f>
        <v>1871</v>
      </c>
      <c r="F27" s="6">
        <f t="shared" ref="F27:F36" si="5">E27/D27</f>
        <v>0.16646525053465061</v>
      </c>
    </row>
    <row r="28" spans="1:6" ht="15.75" x14ac:dyDescent="0.25">
      <c r="A28" s="14" t="s">
        <v>33</v>
      </c>
      <c r="B28" s="2">
        <v>24527.082999999999</v>
      </c>
      <c r="C28" s="2">
        <v>25272.417000000001</v>
      </c>
      <c r="D28" s="2">
        <f t="shared" si="4"/>
        <v>25272.417000000001</v>
      </c>
      <c r="E28" s="2">
        <f>TLEXTERM!E29+TLEXTERM!F29</f>
        <v>1780</v>
      </c>
      <c r="F28" s="6">
        <f t="shared" si="5"/>
        <v>7.0432519374779221E-2</v>
      </c>
    </row>
    <row r="29" spans="1:6" ht="15.75" x14ac:dyDescent="0.25">
      <c r="A29" s="14" t="s">
        <v>34</v>
      </c>
      <c r="B29" s="2">
        <v>49298.417000000001</v>
      </c>
      <c r="C29" s="2">
        <v>50491.75</v>
      </c>
      <c r="D29" s="2">
        <f t="shared" si="4"/>
        <v>50491.75</v>
      </c>
      <c r="E29" s="18">
        <v>0</v>
      </c>
      <c r="F29" s="6">
        <f t="shared" si="5"/>
        <v>0</v>
      </c>
    </row>
    <row r="30" spans="1:6" ht="15.75" x14ac:dyDescent="0.25">
      <c r="A30" s="14" t="s">
        <v>35</v>
      </c>
      <c r="B30" s="2">
        <v>68232.667000000001</v>
      </c>
      <c r="C30" s="2">
        <v>66208.332999999999</v>
      </c>
      <c r="D30" s="2">
        <f t="shared" si="4"/>
        <v>68232.667000000001</v>
      </c>
      <c r="E30" s="2">
        <f>TLEXTERM!E31+TLEXTERM!F31</f>
        <v>9753</v>
      </c>
      <c r="F30" s="6">
        <f t="shared" si="5"/>
        <v>0.14293739976483696</v>
      </c>
    </row>
    <row r="31" spans="1:6" ht="15.75" x14ac:dyDescent="0.25">
      <c r="A31" s="14" t="s">
        <v>36</v>
      </c>
      <c r="B31" s="2">
        <v>22932.5</v>
      </c>
      <c r="C31" s="2">
        <v>23057.167000000001</v>
      </c>
      <c r="D31" s="2">
        <f t="shared" si="4"/>
        <v>23057.167000000001</v>
      </c>
      <c r="E31" s="2">
        <f>TLEXTERM!E32+TLEXTERM!F32</f>
        <v>166</v>
      </c>
      <c r="F31" s="6">
        <f t="shared" si="5"/>
        <v>7.1994967985442443E-3</v>
      </c>
    </row>
    <row r="32" spans="1:6" ht="15.75" x14ac:dyDescent="0.25">
      <c r="A32" s="14" t="s">
        <v>37</v>
      </c>
      <c r="B32" s="2">
        <v>12091.75</v>
      </c>
      <c r="C32" s="2">
        <v>11756</v>
      </c>
      <c r="D32" s="2">
        <f t="shared" si="4"/>
        <v>12091.75</v>
      </c>
      <c r="E32" s="2">
        <f>TLEXTERM!E33+TLEXTERM!F33</f>
        <v>8</v>
      </c>
      <c r="F32" s="6">
        <f t="shared" si="5"/>
        <v>6.6160812123968826E-4</v>
      </c>
    </row>
    <row r="33" spans="1:6" ht="15.75" x14ac:dyDescent="0.25">
      <c r="A33" s="14" t="s">
        <v>38</v>
      </c>
      <c r="B33" s="2">
        <v>35723.25</v>
      </c>
      <c r="C33" s="2">
        <v>36082.332999999999</v>
      </c>
      <c r="D33" s="2">
        <f t="shared" si="4"/>
        <v>36082.332999999999</v>
      </c>
      <c r="E33" s="2">
        <f>TLEXTERM!E34+TLEXTERM!F34</f>
        <v>123</v>
      </c>
      <c r="F33" s="6">
        <f t="shared" si="5"/>
        <v>3.4088704851762222E-3</v>
      </c>
    </row>
    <row r="34" spans="1:6" ht="15.75" x14ac:dyDescent="0.25">
      <c r="A34" s="14" t="s">
        <v>39</v>
      </c>
      <c r="B34" s="2">
        <v>3752.3330000000001</v>
      </c>
      <c r="C34" s="2">
        <v>3490.4169999999999</v>
      </c>
      <c r="D34" s="2">
        <f t="shared" si="4"/>
        <v>3752.3330000000001</v>
      </c>
      <c r="E34" s="2">
        <f>TLEXTERM!E35+TLEXTERM!F35</f>
        <v>8</v>
      </c>
      <c r="F34" s="6">
        <f t="shared" si="5"/>
        <v>2.1320069407485954E-3</v>
      </c>
    </row>
    <row r="35" spans="1:6" ht="15.75" x14ac:dyDescent="0.25">
      <c r="A35" s="14" t="s">
        <v>40</v>
      </c>
      <c r="B35" s="2">
        <v>7875.6670000000004</v>
      </c>
      <c r="C35" s="2">
        <v>6628</v>
      </c>
      <c r="D35" s="2">
        <f t="shared" si="4"/>
        <v>7875.6670000000004</v>
      </c>
      <c r="E35" s="2">
        <f>TLEXTERM!E36+TLEXTERM!F36</f>
        <v>221</v>
      </c>
      <c r="F35" s="6">
        <f t="shared" si="5"/>
        <v>2.8061115331564933E-2</v>
      </c>
    </row>
    <row r="36" spans="1:6" ht="15.75" x14ac:dyDescent="0.25">
      <c r="A36" s="14" t="s">
        <v>41</v>
      </c>
      <c r="B36" s="2">
        <v>10269.666999999999</v>
      </c>
      <c r="C36" s="2">
        <v>10771.25</v>
      </c>
      <c r="D36" s="2">
        <f t="shared" si="4"/>
        <v>10771.25</v>
      </c>
      <c r="E36" s="18">
        <v>0</v>
      </c>
      <c r="F36" s="6">
        <f t="shared" si="5"/>
        <v>0</v>
      </c>
    </row>
    <row r="37" spans="1:6" ht="8.25" customHeight="1" x14ac:dyDescent="0.25">
      <c r="A37" s="60"/>
      <c r="B37" s="61"/>
      <c r="C37" s="62"/>
      <c r="D37" s="61"/>
      <c r="E37" s="61" t="s">
        <v>7</v>
      </c>
      <c r="F37" s="61"/>
    </row>
    <row r="38" spans="1:6" ht="15.75" x14ac:dyDescent="0.25">
      <c r="A38" s="14" t="s">
        <v>42</v>
      </c>
      <c r="B38" s="2">
        <v>5318</v>
      </c>
      <c r="C38" s="2">
        <v>5184.0829999999996</v>
      </c>
      <c r="D38" s="2">
        <f t="shared" ref="D38:D47" si="6">IF(B38&gt;=C38,B38,C38)</f>
        <v>5318</v>
      </c>
      <c r="E38" s="2">
        <f>TLEXTERM!E39+TLEXTERM!F39</f>
        <v>134</v>
      </c>
      <c r="F38" s="6">
        <f t="shared" ref="F38:F47" si="7">E38/D38</f>
        <v>2.5197442647611885E-2</v>
      </c>
    </row>
    <row r="39" spans="1:6" ht="15.75" x14ac:dyDescent="0.25">
      <c r="A39" s="14" t="s">
        <v>43</v>
      </c>
      <c r="B39" s="2">
        <v>33470.75</v>
      </c>
      <c r="C39" s="2">
        <v>35052.582999999999</v>
      </c>
      <c r="D39" s="2">
        <f t="shared" si="6"/>
        <v>35052.582999999999</v>
      </c>
      <c r="E39" s="2">
        <f>TLEXTERM!E40+TLEXTERM!F40</f>
        <v>3242</v>
      </c>
      <c r="F39" s="6">
        <f t="shared" si="7"/>
        <v>9.2489617669545207E-2</v>
      </c>
    </row>
    <row r="40" spans="1:6" ht="15.75" x14ac:dyDescent="0.25">
      <c r="A40" s="14" t="s">
        <v>44</v>
      </c>
      <c r="B40" s="2">
        <v>19797.082999999999</v>
      </c>
      <c r="C40" s="2">
        <v>20387.75</v>
      </c>
      <c r="D40" s="2">
        <f t="shared" si="6"/>
        <v>20387.75</v>
      </c>
      <c r="E40" s="2">
        <f>TLEXTERM!E41+TLEXTERM!F41</f>
        <v>21</v>
      </c>
      <c r="F40" s="6">
        <f t="shared" si="7"/>
        <v>1.0300302877953673E-3</v>
      </c>
    </row>
    <row r="41" spans="1:6" ht="15.75" x14ac:dyDescent="0.25">
      <c r="A41" s="14" t="s">
        <v>45</v>
      </c>
      <c r="B41" s="2">
        <v>121243.25</v>
      </c>
      <c r="C41" s="2">
        <v>123203.333</v>
      </c>
      <c r="D41" s="2">
        <f t="shared" si="6"/>
        <v>123203.333</v>
      </c>
      <c r="E41" s="2">
        <f>TLEXTERM!E42+TLEXTERM!F42</f>
        <v>5457</v>
      </c>
      <c r="F41" s="6">
        <f t="shared" si="7"/>
        <v>4.4292632894923384E-2</v>
      </c>
    </row>
    <row r="42" spans="1:6" ht="15.75" x14ac:dyDescent="0.25">
      <c r="A42" s="14" t="s">
        <v>46</v>
      </c>
      <c r="B42" s="2">
        <v>24471.167000000001</v>
      </c>
      <c r="C42" s="2">
        <v>22892.5</v>
      </c>
      <c r="D42" s="2">
        <f t="shared" si="6"/>
        <v>24471.167000000001</v>
      </c>
      <c r="E42" s="2">
        <f>TLEXTERM!E43+TLEXTERM!F43</f>
        <v>39</v>
      </c>
      <c r="F42" s="6">
        <f t="shared" si="7"/>
        <v>1.5937123064053299E-3</v>
      </c>
    </row>
    <row r="43" spans="1:6" ht="15.75" x14ac:dyDescent="0.25">
      <c r="A43" s="14" t="s">
        <v>47</v>
      </c>
      <c r="B43" s="2">
        <v>2035.0830000000001</v>
      </c>
      <c r="C43" s="2">
        <v>1827.75</v>
      </c>
      <c r="D43" s="2">
        <f t="shared" si="6"/>
        <v>2035.0830000000001</v>
      </c>
      <c r="E43" s="2">
        <f>TLEXTERM!E44+TLEXTERM!F44</f>
        <v>1</v>
      </c>
      <c r="F43" s="6">
        <f t="shared" si="7"/>
        <v>4.9138044983914654E-4</v>
      </c>
    </row>
    <row r="44" spans="1:6" ht="15.75" x14ac:dyDescent="0.25">
      <c r="A44" s="14" t="s">
        <v>48</v>
      </c>
      <c r="B44" s="2">
        <v>103029.833</v>
      </c>
      <c r="C44" s="2">
        <v>99471.25</v>
      </c>
      <c r="D44" s="2">
        <f t="shared" si="6"/>
        <v>103029.833</v>
      </c>
      <c r="E44" s="2">
        <f>TLEXTERM!E45+TLEXTERM!F45</f>
        <v>206</v>
      </c>
      <c r="F44" s="6">
        <f t="shared" si="7"/>
        <v>1.9994208861815782E-3</v>
      </c>
    </row>
    <row r="45" spans="1:6" ht="15.75" x14ac:dyDescent="0.25">
      <c r="A45" s="14" t="s">
        <v>49</v>
      </c>
      <c r="B45" s="2">
        <v>9419.9169999999995</v>
      </c>
      <c r="C45" s="2">
        <v>8956</v>
      </c>
      <c r="D45" s="2">
        <f t="shared" si="6"/>
        <v>9419.9169999999995</v>
      </c>
      <c r="E45" s="2">
        <f>TLEXTERM!E46+TLEXTERM!F46</f>
        <v>65</v>
      </c>
      <c r="F45" s="6">
        <f t="shared" si="7"/>
        <v>6.9002731128098051E-3</v>
      </c>
    </row>
    <row r="46" spans="1:6" ht="15.75" x14ac:dyDescent="0.25">
      <c r="A46" s="14" t="s">
        <v>50</v>
      </c>
      <c r="B46" s="2">
        <v>27094.582999999999</v>
      </c>
      <c r="C46" s="2">
        <v>30616.832999999999</v>
      </c>
      <c r="D46" s="2">
        <f t="shared" si="6"/>
        <v>30616.832999999999</v>
      </c>
      <c r="E46" s="2">
        <f>TLEXTERM!E47+TLEXTERM!F47</f>
        <v>1342</v>
      </c>
      <c r="F46" s="6">
        <f t="shared" si="7"/>
        <v>4.3832097199602585E-2</v>
      </c>
    </row>
    <row r="47" spans="1:6" ht="15.75" x14ac:dyDescent="0.25">
      <c r="A47" s="14" t="s">
        <v>51</v>
      </c>
      <c r="B47" s="2">
        <v>51882.75</v>
      </c>
      <c r="C47" s="2">
        <v>59926.917000000001</v>
      </c>
      <c r="D47" s="2">
        <f t="shared" si="6"/>
        <v>59926.917000000001</v>
      </c>
      <c r="E47" s="2">
        <f>TLEXTERM!E48+TLEXTERM!F48</f>
        <v>6058</v>
      </c>
      <c r="F47" s="6">
        <f t="shared" si="7"/>
        <v>0.1010897990964561</v>
      </c>
    </row>
    <row r="48" spans="1:6" ht="7.5" customHeight="1" x14ac:dyDescent="0.25">
      <c r="A48" s="60"/>
      <c r="B48" s="61"/>
      <c r="C48" s="62"/>
      <c r="D48" s="61"/>
      <c r="E48" s="61" t="s">
        <v>7</v>
      </c>
      <c r="F48" s="61"/>
    </row>
    <row r="49" spans="1:6" ht="15.75" x14ac:dyDescent="0.25">
      <c r="A49" s="14" t="s">
        <v>52</v>
      </c>
      <c r="B49" s="2">
        <v>13386.583000000001</v>
      </c>
      <c r="C49" s="2">
        <v>15227.916999999999</v>
      </c>
      <c r="D49" s="2">
        <f t="shared" ref="D49:D58" si="8">IF(B49&gt;=C49,B49,C49)</f>
        <v>15227.916999999999</v>
      </c>
      <c r="E49" s="18">
        <v>0</v>
      </c>
      <c r="F49" s="6">
        <f t="shared" ref="F49:F58" si="9">E49/D49</f>
        <v>0</v>
      </c>
    </row>
    <row r="50" spans="1:6" ht="15.75" x14ac:dyDescent="0.25">
      <c r="A50" s="14" t="s">
        <v>53</v>
      </c>
      <c r="B50" s="2">
        <v>7443.5829999999996</v>
      </c>
      <c r="C50" s="2">
        <v>6547.3329999999996</v>
      </c>
      <c r="D50" s="2">
        <f t="shared" si="8"/>
        <v>7443.5829999999996</v>
      </c>
      <c r="E50" s="2">
        <f>TLEXTERM!E51+TLEXTERM!F51</f>
        <v>407</v>
      </c>
      <c r="F50" s="6">
        <f t="shared" si="9"/>
        <v>5.4677968929747946E-2</v>
      </c>
    </row>
    <row r="51" spans="1:6" ht="15.75" x14ac:dyDescent="0.25">
      <c r="A51" s="14" t="s">
        <v>54</v>
      </c>
      <c r="B51" s="2">
        <v>18480.75</v>
      </c>
      <c r="C51" s="2">
        <v>17815.582999999999</v>
      </c>
      <c r="D51" s="2">
        <f t="shared" si="8"/>
        <v>18480.75</v>
      </c>
      <c r="E51" s="2">
        <f>TLEXTERM!E52+TLEXTERM!F52</f>
        <v>12</v>
      </c>
      <c r="F51" s="6">
        <f t="shared" si="9"/>
        <v>6.493242969035348E-4</v>
      </c>
    </row>
    <row r="52" spans="1:6" ht="15.75" x14ac:dyDescent="0.25">
      <c r="A52" s="14" t="s">
        <v>55</v>
      </c>
      <c r="B52" s="2">
        <v>3231.4169999999999</v>
      </c>
      <c r="C52" s="2">
        <v>3255.9169999999999</v>
      </c>
      <c r="D52" s="2">
        <f t="shared" si="8"/>
        <v>3255.9169999999999</v>
      </c>
      <c r="E52" s="2">
        <f>TLEXTERM!E53+TLEXTERM!F53</f>
        <v>2</v>
      </c>
      <c r="F52" s="6">
        <f t="shared" si="9"/>
        <v>6.1426627275818152E-4</v>
      </c>
    </row>
    <row r="53" spans="1:6" ht="15.75" x14ac:dyDescent="0.25">
      <c r="A53" s="14" t="s">
        <v>56</v>
      </c>
      <c r="B53" s="2">
        <v>61342.667000000001</v>
      </c>
      <c r="C53" s="2">
        <v>61320.082999999999</v>
      </c>
      <c r="D53" s="2">
        <f t="shared" si="8"/>
        <v>61342.667000000001</v>
      </c>
      <c r="E53" s="2">
        <f>TLEXTERM!E54+TLEXTERM!F54</f>
        <v>481</v>
      </c>
      <c r="F53" s="6">
        <f t="shared" si="9"/>
        <v>7.8411980359445414E-3</v>
      </c>
    </row>
    <row r="54" spans="1:6" ht="15.75" x14ac:dyDescent="0.25">
      <c r="A54" s="14" t="s">
        <v>57</v>
      </c>
      <c r="B54" s="2">
        <v>50617.582999999999</v>
      </c>
      <c r="C54" s="2">
        <v>49636.917000000001</v>
      </c>
      <c r="D54" s="2">
        <f t="shared" si="8"/>
        <v>50617.582999999999</v>
      </c>
      <c r="E54" s="2">
        <f>TLEXTERM!E55+TLEXTERM!F55</f>
        <v>116</v>
      </c>
      <c r="F54" s="6">
        <f t="shared" si="9"/>
        <v>2.2916937776345427E-3</v>
      </c>
    </row>
    <row r="55" spans="1:6" ht="15.75" x14ac:dyDescent="0.25">
      <c r="A55" s="14" t="s">
        <v>58</v>
      </c>
      <c r="B55" s="2">
        <v>6645.5829999999996</v>
      </c>
      <c r="C55" s="2">
        <v>5869.1670000000004</v>
      </c>
      <c r="D55" s="2">
        <f t="shared" si="8"/>
        <v>6645.5829999999996</v>
      </c>
      <c r="E55" s="2">
        <f>TLEXTERM!E56+TLEXTERM!F56</f>
        <v>41</v>
      </c>
      <c r="F55" s="6">
        <f t="shared" si="9"/>
        <v>6.1695113882408812E-3</v>
      </c>
    </row>
    <row r="56" spans="1:6" ht="15.75" x14ac:dyDescent="0.25">
      <c r="A56" s="14" t="s">
        <v>59</v>
      </c>
      <c r="B56" s="2">
        <v>2893.3330000000001</v>
      </c>
      <c r="C56" s="2">
        <v>2869</v>
      </c>
      <c r="D56" s="2">
        <f t="shared" si="8"/>
        <v>2893.3330000000001</v>
      </c>
      <c r="E56" s="2">
        <f>TLEXTERM!E57+TLEXTERM!F57</f>
        <v>148</v>
      </c>
      <c r="F56" s="6">
        <f t="shared" si="9"/>
        <v>5.1152079625815625E-2</v>
      </c>
    </row>
    <row r="57" spans="1:6" ht="15.75" x14ac:dyDescent="0.25">
      <c r="A57" s="14" t="s">
        <v>60</v>
      </c>
      <c r="B57" s="2">
        <v>518.83299999999997</v>
      </c>
      <c r="C57" s="2">
        <v>460.83300000000003</v>
      </c>
      <c r="D57" s="2">
        <f t="shared" si="8"/>
        <v>518.83299999999997</v>
      </c>
      <c r="E57" s="2">
        <f>TLEXTERM!E58+TLEXTERM!F58</f>
        <v>2</v>
      </c>
      <c r="F57" s="6">
        <f t="shared" si="9"/>
        <v>3.8548049179601145E-3</v>
      </c>
    </row>
    <row r="58" spans="1:6" ht="15.75" x14ac:dyDescent="0.25">
      <c r="A58" s="14" t="s">
        <v>61</v>
      </c>
      <c r="B58" s="2">
        <v>35202.25</v>
      </c>
      <c r="C58" s="2">
        <v>33639</v>
      </c>
      <c r="D58" s="2">
        <f t="shared" si="8"/>
        <v>35202.25</v>
      </c>
      <c r="E58" s="18">
        <v>0</v>
      </c>
      <c r="F58" s="6">
        <f t="shared" si="9"/>
        <v>0</v>
      </c>
    </row>
    <row r="59" spans="1:6" ht="9.75" customHeight="1" x14ac:dyDescent="0.25">
      <c r="A59" s="60"/>
      <c r="B59" s="61"/>
      <c r="C59" s="62"/>
      <c r="D59" s="61"/>
      <c r="E59" s="61" t="s">
        <v>7</v>
      </c>
      <c r="F59" s="61"/>
    </row>
    <row r="60" spans="1:6" ht="15.75" x14ac:dyDescent="0.25">
      <c r="A60" s="14" t="s">
        <v>62</v>
      </c>
      <c r="B60" s="2">
        <v>65583.082999999999</v>
      </c>
      <c r="C60" s="2">
        <v>62709.75</v>
      </c>
      <c r="D60" s="2">
        <f>IF(B60&gt;=C60,B60,C60)</f>
        <v>65583.082999999999</v>
      </c>
      <c r="E60" s="2">
        <f>TLEXTERM!E61+TLEXTERM!F61</f>
        <v>3706</v>
      </c>
      <c r="F60" s="6">
        <f>E60/D60</f>
        <v>5.6508474906554793E-2</v>
      </c>
    </row>
    <row r="61" spans="1:6" ht="15.75" x14ac:dyDescent="0.25">
      <c r="A61" s="14" t="s">
        <v>63</v>
      </c>
      <c r="B61" s="2">
        <v>9737.1669999999995</v>
      </c>
      <c r="C61" s="2">
        <v>10376.333000000001</v>
      </c>
      <c r="D61" s="2">
        <f>IF(B61&gt;=C61,B61,C61)</f>
        <v>10376.333000000001</v>
      </c>
      <c r="E61" s="2">
        <f>TLEXTERM!E62+TLEXTERM!F62</f>
        <v>1</v>
      </c>
      <c r="F61" s="6">
        <f>E61/D61</f>
        <v>9.6373159959303541E-5</v>
      </c>
    </row>
    <row r="62" spans="1:6" ht="15.75" x14ac:dyDescent="0.25">
      <c r="A62" s="14" t="s">
        <v>64</v>
      </c>
      <c r="B62" s="2">
        <v>21686.582999999999</v>
      </c>
      <c r="C62" s="2">
        <v>25805.5</v>
      </c>
      <c r="D62" s="2">
        <f>IF(B62&gt;=C62,B62,C62)</f>
        <v>25805.5</v>
      </c>
      <c r="E62" s="2">
        <f>TLEXTERM!E63+TLEXTERM!F63</f>
        <v>834</v>
      </c>
      <c r="F62" s="6">
        <f>E62/D62</f>
        <v>3.2318691751758347E-2</v>
      </c>
    </row>
    <row r="63" spans="1:6" ht="16.5" thickBot="1" x14ac:dyDescent="0.3">
      <c r="A63" s="9" t="s">
        <v>65</v>
      </c>
      <c r="B63" s="3">
        <v>326.83300000000003</v>
      </c>
      <c r="C63" s="3">
        <v>313.91699999999997</v>
      </c>
      <c r="D63" s="3">
        <f>IF(B63&gt;=C63,B63,C63)</f>
        <v>326.83300000000003</v>
      </c>
      <c r="E63" s="3">
        <f>TLEXTERM!E64+TLEXTERM!F64</f>
        <v>1</v>
      </c>
      <c r="F63" s="7">
        <f>E63/D63</f>
        <v>3.0596665575385591E-3</v>
      </c>
    </row>
    <row r="64" spans="1:6" ht="55.5" customHeight="1" x14ac:dyDescent="0.2">
      <c r="A64" s="35" t="s">
        <v>109</v>
      </c>
      <c r="B64" s="36"/>
      <c r="C64" s="36"/>
      <c r="D64" s="36"/>
      <c r="E64" s="36"/>
      <c r="F64" s="36"/>
    </row>
  </sheetData>
  <sortState ref="A8:F68">
    <sortCondition sortBy="fontColor" ref="B8" dxfId="0"/>
  </sortState>
  <mergeCells count="2">
    <mergeCell ref="A64:F64"/>
    <mergeCell ref="A1:F1"/>
  </mergeCells>
  <phoneticPr fontId="0" type="noConversion"/>
  <printOptions horizontalCentered="1" verticalCentered="1"/>
  <pageMargins left="0.75" right="0.75" top="1" bottom="1" header="0.5" footer="0.5"/>
  <pageSetup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opLeftCell="A43" zoomScale="80" zoomScaleNormal="80" workbookViewId="0">
      <selection activeCell="A60" sqref="A60:N60"/>
    </sheetView>
  </sheetViews>
  <sheetFormatPr defaultRowHeight="15" x14ac:dyDescent="0.2"/>
  <cols>
    <col min="1" max="1" width="17.5546875" customWidth="1"/>
    <col min="2" max="2" width="11.88671875" customWidth="1"/>
    <col min="3" max="3" width="12.33203125" customWidth="1"/>
    <col min="4" max="4" width="11.21875" customWidth="1"/>
    <col min="5" max="5" width="11.88671875" customWidth="1"/>
    <col min="6" max="6" width="12.109375" customWidth="1"/>
    <col min="7" max="7" width="12.44140625" customWidth="1"/>
    <col min="8" max="8" width="11.109375" bestFit="1" customWidth="1"/>
    <col min="9" max="9" width="10.88671875" customWidth="1"/>
    <col min="10" max="10" width="11.21875" customWidth="1"/>
    <col min="11" max="11" width="9.88671875" customWidth="1"/>
    <col min="12" max="12" width="9" bestFit="1" customWidth="1"/>
    <col min="13" max="13" width="13.6640625" customWidth="1"/>
    <col min="14" max="14" width="10.88671875" customWidth="1"/>
  </cols>
  <sheetData>
    <row r="1" spans="1:14" ht="81" customHeight="1" thickBot="1" x14ac:dyDescent="0.25">
      <c r="A1" s="37" t="s">
        <v>86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63.75" customHeight="1" thickBot="1" x14ac:dyDescent="0.3">
      <c r="A2" s="39" t="s">
        <v>0</v>
      </c>
      <c r="B2" s="41" t="s">
        <v>69</v>
      </c>
      <c r="C2" s="43" t="s">
        <v>95</v>
      </c>
      <c r="D2" s="45" t="s">
        <v>113</v>
      </c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14" s="17" customFormat="1" ht="31.5" customHeight="1" thickBot="1" x14ac:dyDescent="0.25">
      <c r="A3" s="40"/>
      <c r="B3" s="42"/>
      <c r="C3" s="44"/>
      <c r="D3" s="26" t="s">
        <v>1</v>
      </c>
      <c r="E3" s="27" t="s">
        <v>6</v>
      </c>
      <c r="F3" s="26" t="s">
        <v>2</v>
      </c>
      <c r="G3" s="26" t="s">
        <v>3</v>
      </c>
      <c r="H3" s="26" t="s">
        <v>4</v>
      </c>
      <c r="I3" s="26" t="s">
        <v>8</v>
      </c>
      <c r="J3" s="28" t="s">
        <v>9</v>
      </c>
      <c r="K3" s="28">
        <v>58</v>
      </c>
      <c r="L3" s="28">
        <v>59</v>
      </c>
      <c r="M3" s="28">
        <v>60</v>
      </c>
      <c r="N3" s="26" t="s">
        <v>5</v>
      </c>
    </row>
    <row r="4" spans="1:14" ht="15.75" x14ac:dyDescent="0.25">
      <c r="A4" s="11" t="s">
        <v>11</v>
      </c>
      <c r="B4" s="1">
        <f>SUM(B6:B64)</f>
        <v>1864812</v>
      </c>
      <c r="C4" s="1">
        <f t="shared" ref="C4:N4" si="0">SUM(C6:C64)</f>
        <v>997228</v>
      </c>
      <c r="D4" s="1">
        <f t="shared" si="0"/>
        <v>39272</v>
      </c>
      <c r="E4" s="1">
        <f t="shared" si="0"/>
        <v>357257</v>
      </c>
      <c r="F4" s="1">
        <f t="shared" si="0"/>
        <v>221285</v>
      </c>
      <c r="G4" s="1">
        <f t="shared" si="0"/>
        <v>149894</v>
      </c>
      <c r="H4" s="1">
        <f t="shared" si="0"/>
        <v>96218</v>
      </c>
      <c r="I4" s="1">
        <f t="shared" si="0"/>
        <v>34199</v>
      </c>
      <c r="J4" s="1">
        <f t="shared" si="0"/>
        <v>14732</v>
      </c>
      <c r="K4" s="1">
        <f t="shared" si="0"/>
        <v>5111</v>
      </c>
      <c r="L4" s="1">
        <f t="shared" si="0"/>
        <v>5301</v>
      </c>
      <c r="M4" s="1">
        <f t="shared" si="0"/>
        <v>15318</v>
      </c>
      <c r="N4" s="1">
        <f t="shared" si="0"/>
        <v>58644</v>
      </c>
    </row>
    <row r="5" spans="1:14" ht="8.25" customHeight="1" x14ac:dyDescent="0.25">
      <c r="A5" s="60"/>
      <c r="B5" s="61" t="s">
        <v>7</v>
      </c>
      <c r="C5" s="61" t="s">
        <v>7</v>
      </c>
      <c r="D5" s="61" t="s">
        <v>7</v>
      </c>
      <c r="E5" s="61" t="s">
        <v>7</v>
      </c>
      <c r="F5" s="61" t="s">
        <v>7</v>
      </c>
      <c r="G5" s="61" t="s">
        <v>7</v>
      </c>
      <c r="H5" s="61" t="s">
        <v>7</v>
      </c>
      <c r="I5" s="61" t="s">
        <v>7</v>
      </c>
      <c r="J5" s="61" t="s">
        <v>7</v>
      </c>
      <c r="K5" s="61" t="s">
        <v>7</v>
      </c>
      <c r="L5" s="61" t="s">
        <v>7</v>
      </c>
      <c r="M5" s="61" t="s">
        <v>7</v>
      </c>
      <c r="N5" s="61" t="s">
        <v>7</v>
      </c>
    </row>
    <row r="6" spans="1:14" ht="15.75" x14ac:dyDescent="0.25">
      <c r="A6" s="14" t="s">
        <v>12</v>
      </c>
      <c r="B6" s="2">
        <v>23234</v>
      </c>
      <c r="C6" s="2">
        <v>14691</v>
      </c>
      <c r="D6" s="2">
        <v>32</v>
      </c>
      <c r="E6" s="2">
        <v>6580</v>
      </c>
      <c r="F6" s="2">
        <v>4000</v>
      </c>
      <c r="G6" s="2">
        <v>2124</v>
      </c>
      <c r="H6" s="2">
        <v>1170</v>
      </c>
      <c r="I6" s="2">
        <v>408</v>
      </c>
      <c r="J6" s="8">
        <v>155</v>
      </c>
      <c r="K6" s="8">
        <v>46</v>
      </c>
      <c r="L6" s="8">
        <v>43</v>
      </c>
      <c r="M6" s="8">
        <v>41</v>
      </c>
      <c r="N6" s="2">
        <v>92</v>
      </c>
    </row>
    <row r="7" spans="1:14" ht="15.75" x14ac:dyDescent="0.25">
      <c r="A7" s="14" t="s">
        <v>13</v>
      </c>
      <c r="B7" s="2">
        <v>3578</v>
      </c>
      <c r="C7" s="2">
        <v>2626</v>
      </c>
      <c r="D7" s="2">
        <v>208</v>
      </c>
      <c r="E7" s="2">
        <v>969</v>
      </c>
      <c r="F7" s="2">
        <v>559</v>
      </c>
      <c r="G7" s="2">
        <v>379</v>
      </c>
      <c r="H7" s="2">
        <v>234</v>
      </c>
      <c r="I7" s="2">
        <v>96</v>
      </c>
      <c r="J7" s="8">
        <v>41</v>
      </c>
      <c r="K7" s="8">
        <v>12</v>
      </c>
      <c r="L7" s="8">
        <v>11</v>
      </c>
      <c r="M7" s="8">
        <v>6</v>
      </c>
      <c r="N7" s="2">
        <v>112</v>
      </c>
    </row>
    <row r="8" spans="1:14" ht="15.75" x14ac:dyDescent="0.25">
      <c r="A8" s="14" t="s">
        <v>14</v>
      </c>
      <c r="B8" s="2">
        <v>18335</v>
      </c>
      <c r="C8" s="2">
        <v>10022</v>
      </c>
      <c r="D8" s="2">
        <v>402</v>
      </c>
      <c r="E8" s="2">
        <v>4456</v>
      </c>
      <c r="F8" s="2">
        <v>2601</v>
      </c>
      <c r="G8" s="2">
        <v>1577</v>
      </c>
      <c r="H8" s="2">
        <v>447</v>
      </c>
      <c r="I8" s="2">
        <v>130</v>
      </c>
      <c r="J8" s="8">
        <v>53</v>
      </c>
      <c r="K8" s="8">
        <v>18</v>
      </c>
      <c r="L8" s="8">
        <v>17</v>
      </c>
      <c r="M8" s="8">
        <v>15</v>
      </c>
      <c r="N8" s="2">
        <v>305</v>
      </c>
    </row>
    <row r="9" spans="1:14" ht="15.75" x14ac:dyDescent="0.25">
      <c r="A9" s="14" t="s">
        <v>15</v>
      </c>
      <c r="B9" s="2">
        <v>8132</v>
      </c>
      <c r="C9" s="2">
        <v>4911</v>
      </c>
      <c r="D9" s="18">
        <v>0</v>
      </c>
      <c r="E9" s="2">
        <v>2954</v>
      </c>
      <c r="F9" s="2">
        <v>1297</v>
      </c>
      <c r="G9" s="2">
        <v>462</v>
      </c>
      <c r="H9" s="2">
        <v>156</v>
      </c>
      <c r="I9" s="2">
        <v>32</v>
      </c>
      <c r="J9" s="8">
        <v>2</v>
      </c>
      <c r="K9" s="20">
        <v>0</v>
      </c>
      <c r="L9" s="20">
        <v>0</v>
      </c>
      <c r="M9" s="8">
        <v>4</v>
      </c>
      <c r="N9" s="2">
        <v>4</v>
      </c>
    </row>
    <row r="10" spans="1:14" ht="15.75" x14ac:dyDescent="0.25">
      <c r="A10" s="14" t="s">
        <v>16</v>
      </c>
      <c r="B10" s="2">
        <v>602008</v>
      </c>
      <c r="C10" s="2">
        <v>286930</v>
      </c>
      <c r="D10" s="2">
        <v>7645</v>
      </c>
      <c r="E10" s="2">
        <v>82775</v>
      </c>
      <c r="F10" s="2">
        <v>59611</v>
      </c>
      <c r="G10" s="2">
        <v>52496</v>
      </c>
      <c r="H10" s="2">
        <v>34564</v>
      </c>
      <c r="I10" s="2">
        <v>11844</v>
      </c>
      <c r="J10" s="8">
        <v>5033</v>
      </c>
      <c r="K10" s="8">
        <v>2391</v>
      </c>
      <c r="L10" s="8">
        <v>2629</v>
      </c>
      <c r="M10" s="8">
        <v>10560</v>
      </c>
      <c r="N10" s="2">
        <v>17381</v>
      </c>
    </row>
    <row r="11" spans="1:14" ht="15.75" x14ac:dyDescent="0.25">
      <c r="A11" s="14" t="s">
        <v>17</v>
      </c>
      <c r="B11" s="2">
        <v>12476</v>
      </c>
      <c r="C11" s="2">
        <v>7381</v>
      </c>
      <c r="D11" s="2">
        <v>127</v>
      </c>
      <c r="E11" s="2">
        <v>3473</v>
      </c>
      <c r="F11" s="2">
        <v>1723</v>
      </c>
      <c r="G11" s="2">
        <v>1090</v>
      </c>
      <c r="H11" s="2">
        <v>588</v>
      </c>
      <c r="I11" s="2">
        <v>171</v>
      </c>
      <c r="J11" s="8">
        <v>99</v>
      </c>
      <c r="K11" s="8">
        <v>41</v>
      </c>
      <c r="L11" s="8">
        <v>18</v>
      </c>
      <c r="M11" s="8">
        <v>23</v>
      </c>
      <c r="N11" s="2">
        <v>29</v>
      </c>
    </row>
    <row r="12" spans="1:14" ht="15.75" x14ac:dyDescent="0.25">
      <c r="A12" s="14" t="s">
        <v>18</v>
      </c>
      <c r="B12" s="2">
        <v>16466</v>
      </c>
      <c r="C12" s="2">
        <v>9068</v>
      </c>
      <c r="D12" s="2">
        <v>93</v>
      </c>
      <c r="E12" s="2">
        <v>3192</v>
      </c>
      <c r="F12" s="2">
        <v>2526</v>
      </c>
      <c r="G12" s="2">
        <v>1712</v>
      </c>
      <c r="H12" s="2">
        <v>985</v>
      </c>
      <c r="I12" s="2">
        <v>237</v>
      </c>
      <c r="J12" s="8">
        <v>61</v>
      </c>
      <c r="K12" s="8">
        <v>39</v>
      </c>
      <c r="L12" s="8">
        <v>25</v>
      </c>
      <c r="M12" s="8">
        <v>17</v>
      </c>
      <c r="N12" s="2">
        <v>181</v>
      </c>
    </row>
    <row r="13" spans="1:14" ht="15.75" x14ac:dyDescent="0.25">
      <c r="A13" s="14" t="s">
        <v>19</v>
      </c>
      <c r="B13" s="2">
        <v>5522</v>
      </c>
      <c r="C13" s="2">
        <v>2440</v>
      </c>
      <c r="D13" s="2">
        <v>96</v>
      </c>
      <c r="E13" s="2">
        <v>1344</v>
      </c>
      <c r="F13" s="2">
        <v>629</v>
      </c>
      <c r="G13" s="2">
        <v>294</v>
      </c>
      <c r="H13" s="2">
        <v>61</v>
      </c>
      <c r="I13" s="2">
        <v>14</v>
      </c>
      <c r="J13" s="8">
        <v>3</v>
      </c>
      <c r="K13" s="20">
        <v>0</v>
      </c>
      <c r="L13" s="8">
        <v>1</v>
      </c>
      <c r="M13" s="20">
        <v>0</v>
      </c>
      <c r="N13" s="18">
        <v>0</v>
      </c>
    </row>
    <row r="14" spans="1:14" ht="15.75" x14ac:dyDescent="0.25">
      <c r="A14" s="14" t="s">
        <v>20</v>
      </c>
      <c r="B14" s="2">
        <v>8787</v>
      </c>
      <c r="C14" s="2">
        <v>5899</v>
      </c>
      <c r="D14" s="18">
        <v>0</v>
      </c>
      <c r="E14" s="2">
        <v>2997</v>
      </c>
      <c r="F14" s="2">
        <v>559</v>
      </c>
      <c r="G14" s="2">
        <v>468</v>
      </c>
      <c r="H14" s="2">
        <v>393</v>
      </c>
      <c r="I14" s="2">
        <v>189</v>
      </c>
      <c r="J14" s="8">
        <v>92</v>
      </c>
      <c r="K14" s="8">
        <v>29</v>
      </c>
      <c r="L14" s="8">
        <v>30</v>
      </c>
      <c r="M14" s="8">
        <v>1136</v>
      </c>
      <c r="N14" s="2">
        <v>5</v>
      </c>
    </row>
    <row r="15" spans="1:14" ht="15.75" x14ac:dyDescent="0.25">
      <c r="A15" s="14" t="s">
        <v>21</v>
      </c>
      <c r="B15" s="2">
        <v>55100</v>
      </c>
      <c r="C15" s="2">
        <v>16761</v>
      </c>
      <c r="D15" s="18">
        <v>0</v>
      </c>
      <c r="E15" s="2">
        <v>9606</v>
      </c>
      <c r="F15" s="2">
        <v>4256</v>
      </c>
      <c r="G15" s="2">
        <v>1567</v>
      </c>
      <c r="H15" s="2">
        <v>828</v>
      </c>
      <c r="I15" s="2">
        <v>253</v>
      </c>
      <c r="J15" s="8">
        <v>50</v>
      </c>
      <c r="K15" s="20">
        <v>0</v>
      </c>
      <c r="L15" s="20">
        <v>0</v>
      </c>
      <c r="M15" s="8">
        <v>1</v>
      </c>
      <c r="N15" s="2">
        <v>200</v>
      </c>
    </row>
    <row r="16" spans="1:14" ht="9" customHeight="1" x14ac:dyDescent="0.25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  <row r="17" spans="1:15" ht="15.75" x14ac:dyDescent="0.25">
      <c r="A17" s="14" t="s">
        <v>22</v>
      </c>
      <c r="B17" s="2">
        <v>19876</v>
      </c>
      <c r="C17" s="2">
        <v>3868</v>
      </c>
      <c r="D17" s="2">
        <v>7</v>
      </c>
      <c r="E17" s="2">
        <v>2421</v>
      </c>
      <c r="F17" s="2">
        <v>835</v>
      </c>
      <c r="G17" s="2">
        <v>391</v>
      </c>
      <c r="H17" s="2">
        <v>198</v>
      </c>
      <c r="I17" s="2">
        <v>7</v>
      </c>
      <c r="J17" s="8">
        <v>2</v>
      </c>
      <c r="K17" s="8">
        <v>1</v>
      </c>
      <c r="L17" s="8">
        <v>1</v>
      </c>
      <c r="M17" s="20">
        <v>0</v>
      </c>
      <c r="N17" s="2">
        <v>4</v>
      </c>
    </row>
    <row r="18" spans="1:15" ht="15.75" x14ac:dyDescent="0.25">
      <c r="A18" s="14" t="s">
        <v>23</v>
      </c>
      <c r="B18" s="2">
        <v>1300</v>
      </c>
      <c r="C18" s="2">
        <v>592</v>
      </c>
      <c r="D18" s="18">
        <v>0</v>
      </c>
      <c r="E18" s="2">
        <v>221</v>
      </c>
      <c r="F18" s="2">
        <v>128</v>
      </c>
      <c r="G18" s="2">
        <v>95</v>
      </c>
      <c r="H18" s="2">
        <v>71</v>
      </c>
      <c r="I18" s="2">
        <v>28</v>
      </c>
      <c r="J18" s="8">
        <v>13</v>
      </c>
      <c r="K18" s="8">
        <v>5</v>
      </c>
      <c r="L18" s="8">
        <v>5</v>
      </c>
      <c r="M18" s="8">
        <v>12</v>
      </c>
      <c r="N18" s="2">
        <v>15</v>
      </c>
      <c r="O18" s="21"/>
    </row>
    <row r="19" spans="1:15" ht="15.75" x14ac:dyDescent="0.25">
      <c r="A19" s="14" t="s">
        <v>24</v>
      </c>
      <c r="B19" s="2">
        <v>9341</v>
      </c>
      <c r="C19" s="2">
        <v>6834</v>
      </c>
      <c r="D19" s="2">
        <v>1499</v>
      </c>
      <c r="E19" s="2">
        <v>1350</v>
      </c>
      <c r="F19" s="2">
        <v>1185</v>
      </c>
      <c r="G19" s="2">
        <v>828</v>
      </c>
      <c r="H19" s="2">
        <v>581</v>
      </c>
      <c r="I19" s="2">
        <v>248</v>
      </c>
      <c r="J19" s="8">
        <v>112</v>
      </c>
      <c r="K19" s="8">
        <v>36</v>
      </c>
      <c r="L19" s="8">
        <v>36</v>
      </c>
      <c r="M19" s="8">
        <v>35</v>
      </c>
      <c r="N19" s="2">
        <v>924</v>
      </c>
    </row>
    <row r="20" spans="1:15" ht="15.75" x14ac:dyDescent="0.25">
      <c r="A20" s="14" t="s">
        <v>25</v>
      </c>
      <c r="B20" s="2">
        <v>1866</v>
      </c>
      <c r="C20" s="2">
        <v>215</v>
      </c>
      <c r="D20" s="2">
        <v>2</v>
      </c>
      <c r="E20" s="2">
        <v>180</v>
      </c>
      <c r="F20" s="2">
        <v>33</v>
      </c>
      <c r="G20" s="18">
        <v>0</v>
      </c>
      <c r="H20" s="18">
        <v>0</v>
      </c>
      <c r="I20" s="18">
        <v>0</v>
      </c>
      <c r="J20" s="20">
        <v>0</v>
      </c>
      <c r="K20" s="20">
        <v>0</v>
      </c>
      <c r="L20" s="20">
        <v>0</v>
      </c>
      <c r="M20" s="20">
        <v>0</v>
      </c>
      <c r="N20" s="18">
        <v>0</v>
      </c>
    </row>
    <row r="21" spans="1:15" ht="15.75" x14ac:dyDescent="0.25">
      <c r="A21" s="14" t="s">
        <v>26</v>
      </c>
      <c r="B21" s="2">
        <v>28471</v>
      </c>
      <c r="C21" s="2">
        <v>13899</v>
      </c>
      <c r="D21" s="18">
        <v>0</v>
      </c>
      <c r="E21" s="2">
        <v>6595</v>
      </c>
      <c r="F21" s="2">
        <v>3729</v>
      </c>
      <c r="G21" s="2">
        <v>1927</v>
      </c>
      <c r="H21" s="2">
        <v>910</v>
      </c>
      <c r="I21" s="2">
        <v>476</v>
      </c>
      <c r="J21" s="8">
        <v>207</v>
      </c>
      <c r="K21" s="8">
        <v>13</v>
      </c>
      <c r="L21" s="8">
        <v>31</v>
      </c>
      <c r="M21" s="8">
        <v>11</v>
      </c>
      <c r="N21" s="18">
        <v>0</v>
      </c>
    </row>
    <row r="22" spans="1:15" ht="15.75" x14ac:dyDescent="0.25">
      <c r="A22" s="14" t="s">
        <v>27</v>
      </c>
      <c r="B22" s="2">
        <v>27877</v>
      </c>
      <c r="C22" s="2">
        <v>14020</v>
      </c>
      <c r="D22" s="18">
        <v>0</v>
      </c>
      <c r="E22" s="2">
        <v>9083</v>
      </c>
      <c r="F22" s="2">
        <v>3226</v>
      </c>
      <c r="G22" s="2">
        <v>1173</v>
      </c>
      <c r="H22" s="2">
        <v>372</v>
      </c>
      <c r="I22" s="2">
        <v>96</v>
      </c>
      <c r="J22" s="8">
        <v>39</v>
      </c>
      <c r="K22" s="8">
        <v>12</v>
      </c>
      <c r="L22" s="8">
        <v>10</v>
      </c>
      <c r="M22" s="8">
        <v>9</v>
      </c>
      <c r="N22" s="18">
        <v>0</v>
      </c>
    </row>
    <row r="23" spans="1:15" ht="15.75" x14ac:dyDescent="0.25">
      <c r="A23" s="14" t="s">
        <v>28</v>
      </c>
      <c r="B23" s="2">
        <v>17504</v>
      </c>
      <c r="C23" s="2">
        <v>12182</v>
      </c>
      <c r="D23" s="2">
        <v>565</v>
      </c>
      <c r="E23" s="2">
        <v>4448</v>
      </c>
      <c r="F23" s="2">
        <v>2935</v>
      </c>
      <c r="G23" s="2">
        <v>1967</v>
      </c>
      <c r="H23" s="2">
        <v>1230</v>
      </c>
      <c r="I23" s="2">
        <v>453</v>
      </c>
      <c r="J23" s="8">
        <v>189</v>
      </c>
      <c r="K23" s="8">
        <v>56</v>
      </c>
      <c r="L23" s="8">
        <v>53</v>
      </c>
      <c r="M23" s="8">
        <v>51</v>
      </c>
      <c r="N23" s="2">
        <v>235</v>
      </c>
    </row>
    <row r="24" spans="1:15" ht="15.75" x14ac:dyDescent="0.25">
      <c r="A24" s="14" t="s">
        <v>29</v>
      </c>
      <c r="B24" s="2">
        <v>14864</v>
      </c>
      <c r="C24" s="2">
        <v>10719</v>
      </c>
      <c r="D24" s="18">
        <v>0</v>
      </c>
      <c r="E24" s="2">
        <v>4153</v>
      </c>
      <c r="F24" s="2">
        <v>2630</v>
      </c>
      <c r="G24" s="2">
        <v>1764</v>
      </c>
      <c r="H24" s="2">
        <v>1214</v>
      </c>
      <c r="I24" s="2">
        <v>378</v>
      </c>
      <c r="J24" s="8">
        <v>177</v>
      </c>
      <c r="K24" s="8">
        <v>56</v>
      </c>
      <c r="L24" s="8">
        <v>41</v>
      </c>
      <c r="M24" s="8">
        <v>67</v>
      </c>
      <c r="N24" s="2">
        <v>239</v>
      </c>
    </row>
    <row r="25" spans="1:15" ht="15.75" x14ac:dyDescent="0.25">
      <c r="A25" s="14" t="s">
        <v>30</v>
      </c>
      <c r="B25" s="2">
        <v>30920</v>
      </c>
      <c r="C25" s="2">
        <v>12719</v>
      </c>
      <c r="D25" s="2">
        <v>57</v>
      </c>
      <c r="E25" s="2">
        <v>5549</v>
      </c>
      <c r="F25" s="2">
        <v>3177</v>
      </c>
      <c r="G25" s="2">
        <v>1889</v>
      </c>
      <c r="H25" s="2">
        <v>1222</v>
      </c>
      <c r="I25" s="2">
        <v>419</v>
      </c>
      <c r="J25" s="8">
        <v>183</v>
      </c>
      <c r="K25" s="8">
        <v>53</v>
      </c>
      <c r="L25" s="8">
        <v>52</v>
      </c>
      <c r="M25" s="8">
        <v>43</v>
      </c>
      <c r="N25" s="2">
        <v>75</v>
      </c>
    </row>
    <row r="26" spans="1:15" ht="15.75" x14ac:dyDescent="0.25">
      <c r="A26" s="14" t="s">
        <v>31</v>
      </c>
      <c r="B26" s="2">
        <v>10549</v>
      </c>
      <c r="C26" s="2">
        <v>3740</v>
      </c>
      <c r="D26" s="18">
        <v>0</v>
      </c>
      <c r="E26" s="2">
        <v>2054</v>
      </c>
      <c r="F26" s="2">
        <v>924</v>
      </c>
      <c r="G26" s="2">
        <v>432</v>
      </c>
      <c r="H26" s="2">
        <v>227</v>
      </c>
      <c r="I26" s="2">
        <v>60</v>
      </c>
      <c r="J26" s="8">
        <v>23</v>
      </c>
      <c r="K26" s="8">
        <v>6</v>
      </c>
      <c r="L26" s="8">
        <v>6</v>
      </c>
      <c r="M26" s="8">
        <v>5</v>
      </c>
      <c r="N26" s="2">
        <v>3</v>
      </c>
    </row>
    <row r="27" spans="1:15" ht="7.5" customHeight="1" x14ac:dyDescent="0.2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1:15" ht="15.75" x14ac:dyDescent="0.25">
      <c r="A28" s="14" t="s">
        <v>32</v>
      </c>
      <c r="B28" s="2">
        <v>11240</v>
      </c>
      <c r="C28" s="2">
        <v>8391</v>
      </c>
      <c r="D28" s="18">
        <v>0</v>
      </c>
      <c r="E28" s="2">
        <v>1987</v>
      </c>
      <c r="F28" s="2">
        <v>1618</v>
      </c>
      <c r="G28" s="2">
        <v>1259</v>
      </c>
      <c r="H28" s="2">
        <v>943</v>
      </c>
      <c r="I28" s="2">
        <v>376</v>
      </c>
      <c r="J28" s="8">
        <v>174</v>
      </c>
      <c r="K28" s="8">
        <v>55</v>
      </c>
      <c r="L28" s="8">
        <v>55</v>
      </c>
      <c r="M28" s="8">
        <v>54</v>
      </c>
      <c r="N28" s="2">
        <v>1871</v>
      </c>
    </row>
    <row r="29" spans="1:15" ht="15.75" x14ac:dyDescent="0.25">
      <c r="A29" s="14" t="s">
        <v>33</v>
      </c>
      <c r="B29" s="2">
        <v>25272</v>
      </c>
      <c r="C29" s="2">
        <v>15622</v>
      </c>
      <c r="D29" s="18">
        <v>0</v>
      </c>
      <c r="E29" s="2">
        <v>5751</v>
      </c>
      <c r="F29" s="2">
        <v>3394</v>
      </c>
      <c r="G29" s="2">
        <v>2232</v>
      </c>
      <c r="H29" s="2">
        <v>1352</v>
      </c>
      <c r="I29" s="2">
        <v>534</v>
      </c>
      <c r="J29" s="8">
        <v>209</v>
      </c>
      <c r="K29" s="8">
        <v>108</v>
      </c>
      <c r="L29" s="8">
        <v>87</v>
      </c>
      <c r="M29" s="8">
        <v>84</v>
      </c>
      <c r="N29" s="2">
        <v>1871</v>
      </c>
    </row>
    <row r="30" spans="1:15" ht="15.75" x14ac:dyDescent="0.25">
      <c r="A30" s="14" t="s">
        <v>34</v>
      </c>
      <c r="B30" s="2">
        <v>50492</v>
      </c>
      <c r="C30" s="2">
        <v>30793</v>
      </c>
      <c r="D30" s="18">
        <v>0</v>
      </c>
      <c r="E30" s="2">
        <v>12142</v>
      </c>
      <c r="F30" s="2">
        <v>6581</v>
      </c>
      <c r="G30" s="2">
        <v>4521</v>
      </c>
      <c r="H30" s="2">
        <v>3262</v>
      </c>
      <c r="I30" s="2">
        <v>900</v>
      </c>
      <c r="J30" s="8">
        <v>303</v>
      </c>
      <c r="K30" s="8">
        <v>147</v>
      </c>
      <c r="L30" s="8">
        <v>178</v>
      </c>
      <c r="M30" s="8">
        <v>830</v>
      </c>
      <c r="N30" s="2">
        <v>1928</v>
      </c>
    </row>
    <row r="31" spans="1:15" ht="15.75" x14ac:dyDescent="0.25">
      <c r="A31" s="14" t="s">
        <v>35</v>
      </c>
      <c r="B31" s="2">
        <v>66208</v>
      </c>
      <c r="C31" s="2">
        <v>47543</v>
      </c>
      <c r="D31" s="18">
        <v>0</v>
      </c>
      <c r="E31" s="2">
        <v>14419</v>
      </c>
      <c r="F31" s="2">
        <v>9750</v>
      </c>
      <c r="G31" s="2">
        <v>6597</v>
      </c>
      <c r="H31" s="2">
        <v>3935</v>
      </c>
      <c r="I31" s="2">
        <v>1559</v>
      </c>
      <c r="J31" s="8">
        <v>975</v>
      </c>
      <c r="K31" s="8">
        <v>178</v>
      </c>
      <c r="L31" s="8">
        <v>201</v>
      </c>
      <c r="M31" s="8">
        <v>175</v>
      </c>
      <c r="N31" s="2">
        <v>9753</v>
      </c>
    </row>
    <row r="32" spans="1:15" ht="15.75" x14ac:dyDescent="0.25">
      <c r="A32" s="14" t="s">
        <v>36</v>
      </c>
      <c r="B32" s="2">
        <v>23057</v>
      </c>
      <c r="C32" s="2">
        <v>12107</v>
      </c>
      <c r="D32" s="2">
        <v>1179</v>
      </c>
      <c r="E32" s="2">
        <v>5057</v>
      </c>
      <c r="F32" s="2">
        <v>2593</v>
      </c>
      <c r="G32" s="2">
        <v>1565</v>
      </c>
      <c r="H32" s="2">
        <v>984</v>
      </c>
      <c r="I32" s="2">
        <v>337</v>
      </c>
      <c r="J32" s="8">
        <v>128</v>
      </c>
      <c r="K32" s="8">
        <v>35</v>
      </c>
      <c r="L32" s="8">
        <v>32</v>
      </c>
      <c r="M32" s="8">
        <v>28</v>
      </c>
      <c r="N32" s="2">
        <v>169</v>
      </c>
    </row>
    <row r="33" spans="1:14" ht="15.75" x14ac:dyDescent="0.25">
      <c r="A33" s="14" t="s">
        <v>37</v>
      </c>
      <c r="B33" s="2">
        <v>11756</v>
      </c>
      <c r="C33" s="2">
        <v>6802</v>
      </c>
      <c r="D33" s="18">
        <v>0</v>
      </c>
      <c r="E33" s="2">
        <v>3757</v>
      </c>
      <c r="F33" s="2">
        <v>1714</v>
      </c>
      <c r="G33" s="2">
        <v>756</v>
      </c>
      <c r="H33" s="2">
        <v>388</v>
      </c>
      <c r="I33" s="2">
        <v>98</v>
      </c>
      <c r="J33" s="8">
        <v>50</v>
      </c>
      <c r="K33" s="8">
        <v>8</v>
      </c>
      <c r="L33" s="8">
        <v>8</v>
      </c>
      <c r="M33" s="8">
        <v>15</v>
      </c>
      <c r="N33" s="2">
        <v>8</v>
      </c>
    </row>
    <row r="34" spans="1:14" ht="15.75" x14ac:dyDescent="0.25">
      <c r="A34" s="14" t="s">
        <v>38</v>
      </c>
      <c r="B34" s="2">
        <v>36082</v>
      </c>
      <c r="C34" s="2">
        <v>26727</v>
      </c>
      <c r="D34" s="2">
        <v>61</v>
      </c>
      <c r="E34" s="2">
        <v>9106</v>
      </c>
      <c r="F34" s="2">
        <v>6477</v>
      </c>
      <c r="G34" s="2">
        <v>4773</v>
      </c>
      <c r="H34" s="2">
        <v>3496</v>
      </c>
      <c r="I34" s="2">
        <v>1415</v>
      </c>
      <c r="J34" s="8">
        <v>638</v>
      </c>
      <c r="K34" s="8">
        <v>201</v>
      </c>
      <c r="L34" s="8">
        <v>192</v>
      </c>
      <c r="M34" s="8">
        <v>183</v>
      </c>
      <c r="N34" s="2">
        <v>183</v>
      </c>
    </row>
    <row r="35" spans="1:14" ht="15.75" x14ac:dyDescent="0.25">
      <c r="A35" s="14" t="s">
        <v>39</v>
      </c>
      <c r="B35" s="2">
        <v>3490</v>
      </c>
      <c r="C35" s="2">
        <v>2177</v>
      </c>
      <c r="D35" s="2">
        <v>358</v>
      </c>
      <c r="E35" s="2">
        <v>935</v>
      </c>
      <c r="F35" s="2">
        <v>437</v>
      </c>
      <c r="G35" s="2">
        <v>246</v>
      </c>
      <c r="H35" s="2">
        <v>126</v>
      </c>
      <c r="I35" s="2">
        <v>42</v>
      </c>
      <c r="J35" s="8">
        <v>13</v>
      </c>
      <c r="K35" s="8">
        <v>4</v>
      </c>
      <c r="L35" s="8">
        <v>4</v>
      </c>
      <c r="M35" s="8">
        <v>3</v>
      </c>
      <c r="N35" s="2">
        <v>8</v>
      </c>
    </row>
    <row r="36" spans="1:14" ht="15.75" x14ac:dyDescent="0.25">
      <c r="A36" s="14" t="s">
        <v>40</v>
      </c>
      <c r="B36" s="2">
        <v>6631</v>
      </c>
      <c r="C36" s="2">
        <v>2902</v>
      </c>
      <c r="D36" s="2">
        <v>152</v>
      </c>
      <c r="E36" s="2">
        <v>1176</v>
      </c>
      <c r="F36" s="2">
        <v>611</v>
      </c>
      <c r="G36" s="2">
        <v>356</v>
      </c>
      <c r="H36" s="2">
        <v>240</v>
      </c>
      <c r="I36" s="2">
        <v>83</v>
      </c>
      <c r="J36" s="8">
        <v>33</v>
      </c>
      <c r="K36" s="8">
        <v>10</v>
      </c>
      <c r="L36" s="8">
        <v>10</v>
      </c>
      <c r="M36" s="8">
        <v>10</v>
      </c>
      <c r="N36" s="2">
        <v>221</v>
      </c>
    </row>
    <row r="37" spans="1:14" ht="15.75" x14ac:dyDescent="0.25">
      <c r="A37" s="14" t="s">
        <v>41</v>
      </c>
      <c r="B37" s="2">
        <v>10771</v>
      </c>
      <c r="C37" s="2">
        <v>5841</v>
      </c>
      <c r="D37" s="2">
        <v>7</v>
      </c>
      <c r="E37" s="2">
        <v>3195</v>
      </c>
      <c r="F37" s="2">
        <v>1526</v>
      </c>
      <c r="G37" s="2">
        <v>526</v>
      </c>
      <c r="H37" s="2">
        <v>359</v>
      </c>
      <c r="I37" s="2">
        <v>123</v>
      </c>
      <c r="J37" s="8">
        <v>63</v>
      </c>
      <c r="K37" s="8">
        <v>22</v>
      </c>
      <c r="L37" s="8">
        <v>10</v>
      </c>
      <c r="M37" s="8">
        <v>9</v>
      </c>
      <c r="N37" s="22">
        <v>0</v>
      </c>
    </row>
    <row r="38" spans="1:14" ht="8.25" customHeight="1" x14ac:dyDescent="0.25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</row>
    <row r="39" spans="1:14" ht="15.75" x14ac:dyDescent="0.25">
      <c r="A39" s="14" t="s">
        <v>42</v>
      </c>
      <c r="B39" s="2">
        <v>5184</v>
      </c>
      <c r="C39" s="2">
        <v>2817</v>
      </c>
      <c r="D39" s="2">
        <v>13</v>
      </c>
      <c r="E39" s="2">
        <v>1281</v>
      </c>
      <c r="F39" s="2">
        <v>666</v>
      </c>
      <c r="G39" s="2">
        <v>379</v>
      </c>
      <c r="H39" s="2">
        <v>231</v>
      </c>
      <c r="I39" s="2">
        <v>67</v>
      </c>
      <c r="J39" s="8">
        <v>25</v>
      </c>
      <c r="K39" s="8">
        <v>8</v>
      </c>
      <c r="L39" s="8">
        <v>7</v>
      </c>
      <c r="M39" s="8">
        <v>7</v>
      </c>
      <c r="N39" s="2">
        <v>134</v>
      </c>
    </row>
    <row r="40" spans="1:14" ht="15.75" x14ac:dyDescent="0.25">
      <c r="A40" s="14" t="s">
        <v>43</v>
      </c>
      <c r="B40" s="2">
        <v>35053</v>
      </c>
      <c r="C40" s="2">
        <v>25536</v>
      </c>
      <c r="D40" s="2">
        <v>2753</v>
      </c>
      <c r="E40" s="2">
        <v>8441</v>
      </c>
      <c r="F40" s="2">
        <v>4768</v>
      </c>
      <c r="G40" s="2">
        <v>3021</v>
      </c>
      <c r="H40" s="2">
        <v>1941</v>
      </c>
      <c r="I40" s="2">
        <v>736</v>
      </c>
      <c r="J40" s="8">
        <v>327</v>
      </c>
      <c r="K40" s="8">
        <v>109</v>
      </c>
      <c r="L40" s="8">
        <v>100</v>
      </c>
      <c r="M40" s="8">
        <v>100</v>
      </c>
      <c r="N40" s="2">
        <v>3242</v>
      </c>
    </row>
    <row r="41" spans="1:14" ht="15.75" x14ac:dyDescent="0.25">
      <c r="A41" s="14" t="s">
        <v>44</v>
      </c>
      <c r="B41" s="2">
        <v>20388</v>
      </c>
      <c r="C41" s="2">
        <v>13333</v>
      </c>
      <c r="D41" s="18">
        <v>0</v>
      </c>
      <c r="E41" s="2">
        <v>5312</v>
      </c>
      <c r="F41" s="2">
        <v>3237</v>
      </c>
      <c r="G41" s="2">
        <v>2265</v>
      </c>
      <c r="H41" s="2">
        <v>1326</v>
      </c>
      <c r="I41" s="2">
        <v>510</v>
      </c>
      <c r="J41" s="8">
        <v>186</v>
      </c>
      <c r="K41" s="8">
        <v>44</v>
      </c>
      <c r="L41" s="8">
        <v>103</v>
      </c>
      <c r="M41" s="8">
        <v>330</v>
      </c>
      <c r="N41" s="2">
        <v>21</v>
      </c>
    </row>
    <row r="42" spans="1:14" ht="15.75" x14ac:dyDescent="0.25">
      <c r="A42" s="14" t="s">
        <v>45</v>
      </c>
      <c r="B42" s="2">
        <v>123203</v>
      </c>
      <c r="C42" s="2">
        <v>59797</v>
      </c>
      <c r="D42" s="18">
        <v>0</v>
      </c>
      <c r="E42" s="2">
        <v>19321</v>
      </c>
      <c r="F42" s="2">
        <v>13965</v>
      </c>
      <c r="G42" s="2">
        <v>9993</v>
      </c>
      <c r="H42" s="2">
        <v>6496</v>
      </c>
      <c r="I42" s="2">
        <v>2478</v>
      </c>
      <c r="J42" s="8">
        <v>1338</v>
      </c>
      <c r="K42" s="8">
        <v>150</v>
      </c>
      <c r="L42" s="8">
        <v>348</v>
      </c>
      <c r="M42" s="8">
        <v>251</v>
      </c>
      <c r="N42" s="2">
        <v>5457</v>
      </c>
    </row>
    <row r="43" spans="1:14" ht="15.75" x14ac:dyDescent="0.25">
      <c r="A43" s="14" t="s">
        <v>46</v>
      </c>
      <c r="B43" s="2">
        <v>22893</v>
      </c>
      <c r="C43" s="2">
        <v>5866</v>
      </c>
      <c r="D43" s="2">
        <v>15</v>
      </c>
      <c r="E43" s="2">
        <v>3266</v>
      </c>
      <c r="F43" s="2">
        <v>1274</v>
      </c>
      <c r="G43" s="2">
        <v>778</v>
      </c>
      <c r="H43" s="2">
        <v>324</v>
      </c>
      <c r="I43" s="2">
        <v>115</v>
      </c>
      <c r="J43" s="8">
        <v>29</v>
      </c>
      <c r="K43" s="8">
        <v>8</v>
      </c>
      <c r="L43" s="8">
        <v>8</v>
      </c>
      <c r="M43" s="8">
        <v>11</v>
      </c>
      <c r="N43" s="2">
        <v>39</v>
      </c>
    </row>
    <row r="44" spans="1:14" ht="15.75" x14ac:dyDescent="0.25">
      <c r="A44" s="14" t="s">
        <v>47</v>
      </c>
      <c r="B44" s="2">
        <v>1828</v>
      </c>
      <c r="C44" s="2">
        <v>1131</v>
      </c>
      <c r="D44" s="2">
        <v>206</v>
      </c>
      <c r="E44" s="2">
        <v>466</v>
      </c>
      <c r="F44" s="2">
        <v>215</v>
      </c>
      <c r="G44" s="2">
        <v>130</v>
      </c>
      <c r="H44" s="2">
        <v>71</v>
      </c>
      <c r="I44" s="2">
        <v>25</v>
      </c>
      <c r="J44" s="8">
        <v>10</v>
      </c>
      <c r="K44" s="8">
        <v>4</v>
      </c>
      <c r="L44" s="8">
        <v>2</v>
      </c>
      <c r="M44" s="8">
        <v>2</v>
      </c>
      <c r="N44" s="2">
        <v>2</v>
      </c>
    </row>
    <row r="45" spans="1:14" ht="15.75" x14ac:dyDescent="0.25">
      <c r="A45" s="14" t="s">
        <v>48</v>
      </c>
      <c r="B45" s="2">
        <v>99471</v>
      </c>
      <c r="C45" s="2">
        <v>52956</v>
      </c>
      <c r="D45" s="2">
        <v>21772</v>
      </c>
      <c r="E45" s="2">
        <v>17604</v>
      </c>
      <c r="F45" s="2">
        <v>9587</v>
      </c>
      <c r="G45" s="2">
        <v>2635</v>
      </c>
      <c r="H45" s="2">
        <v>853</v>
      </c>
      <c r="I45" s="2">
        <v>179</v>
      </c>
      <c r="J45" s="8">
        <v>72</v>
      </c>
      <c r="K45" s="8">
        <v>8</v>
      </c>
      <c r="L45" s="8">
        <v>11</v>
      </c>
      <c r="M45" s="8">
        <v>30</v>
      </c>
      <c r="N45" s="2">
        <v>206</v>
      </c>
    </row>
    <row r="46" spans="1:14" ht="15.75" x14ac:dyDescent="0.25">
      <c r="A46" s="14" t="s">
        <v>49</v>
      </c>
      <c r="B46" s="2">
        <v>8956</v>
      </c>
      <c r="C46" s="2">
        <v>3757</v>
      </c>
      <c r="D46" s="18">
        <v>0</v>
      </c>
      <c r="E46" s="2">
        <v>1947</v>
      </c>
      <c r="F46" s="2">
        <v>914</v>
      </c>
      <c r="G46" s="2">
        <v>448</v>
      </c>
      <c r="H46" s="2">
        <v>244</v>
      </c>
      <c r="I46" s="2">
        <v>80</v>
      </c>
      <c r="J46" s="8">
        <v>30</v>
      </c>
      <c r="K46" s="8">
        <v>10</v>
      </c>
      <c r="L46" s="8">
        <v>10</v>
      </c>
      <c r="M46" s="8">
        <v>9</v>
      </c>
      <c r="N46" s="2">
        <v>65</v>
      </c>
    </row>
    <row r="47" spans="1:14" ht="15.75" x14ac:dyDescent="0.25">
      <c r="A47" s="14" t="s">
        <v>50</v>
      </c>
      <c r="B47" s="2">
        <v>30617</v>
      </c>
      <c r="C47" s="2">
        <v>22387</v>
      </c>
      <c r="D47" s="2">
        <v>1</v>
      </c>
      <c r="E47" s="2">
        <v>9091</v>
      </c>
      <c r="F47" s="2">
        <v>5220</v>
      </c>
      <c r="G47" s="2">
        <v>3504</v>
      </c>
      <c r="H47" s="2">
        <v>2078</v>
      </c>
      <c r="I47" s="2">
        <v>660</v>
      </c>
      <c r="J47" s="8">
        <v>261</v>
      </c>
      <c r="K47" s="8">
        <v>79</v>
      </c>
      <c r="L47" s="8">
        <v>77</v>
      </c>
      <c r="M47" s="8">
        <v>74</v>
      </c>
      <c r="N47" s="2">
        <v>1342</v>
      </c>
    </row>
    <row r="48" spans="1:14" ht="15.75" x14ac:dyDescent="0.25">
      <c r="A48" s="14" t="s">
        <v>51</v>
      </c>
      <c r="B48" s="2">
        <v>59927</v>
      </c>
      <c r="C48" s="2">
        <v>35311</v>
      </c>
      <c r="D48" s="2">
        <v>1164</v>
      </c>
      <c r="E48" s="2">
        <v>11420</v>
      </c>
      <c r="F48" s="2">
        <v>6787</v>
      </c>
      <c r="G48" s="2">
        <v>3952</v>
      </c>
      <c r="H48" s="2">
        <v>2915</v>
      </c>
      <c r="I48" s="2">
        <v>1301</v>
      </c>
      <c r="J48" s="8">
        <v>739</v>
      </c>
      <c r="K48" s="8">
        <v>263</v>
      </c>
      <c r="L48" s="8">
        <v>70</v>
      </c>
      <c r="M48" s="8">
        <v>192</v>
      </c>
      <c r="N48" s="2">
        <v>6509</v>
      </c>
    </row>
    <row r="49" spans="1:14" ht="9.75" customHeigh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1:14" ht="15.75" x14ac:dyDescent="0.25">
      <c r="A50" s="14" t="s">
        <v>52</v>
      </c>
      <c r="B50" s="2">
        <v>15228</v>
      </c>
      <c r="C50" s="2">
        <v>13360</v>
      </c>
      <c r="D50" s="2">
        <v>59</v>
      </c>
      <c r="E50" s="2">
        <v>4271</v>
      </c>
      <c r="F50" s="2">
        <v>3361</v>
      </c>
      <c r="G50" s="2">
        <v>2541</v>
      </c>
      <c r="H50" s="2">
        <v>1828</v>
      </c>
      <c r="I50" s="2">
        <v>719</v>
      </c>
      <c r="J50" s="8">
        <v>333</v>
      </c>
      <c r="K50" s="8">
        <v>94</v>
      </c>
      <c r="L50" s="8">
        <v>93</v>
      </c>
      <c r="M50" s="8">
        <v>61</v>
      </c>
      <c r="N50" s="22">
        <v>0</v>
      </c>
    </row>
    <row r="51" spans="1:14" ht="15.75" x14ac:dyDescent="0.25">
      <c r="A51" s="14" t="s">
        <v>53</v>
      </c>
      <c r="B51" s="2">
        <v>6547</v>
      </c>
      <c r="C51" s="2">
        <v>4278</v>
      </c>
      <c r="D51" s="18">
        <v>0</v>
      </c>
      <c r="E51" s="2">
        <v>1703</v>
      </c>
      <c r="F51" s="2">
        <v>1097</v>
      </c>
      <c r="G51" s="2">
        <v>524</v>
      </c>
      <c r="H51" s="2">
        <v>341</v>
      </c>
      <c r="I51" s="2">
        <v>123</v>
      </c>
      <c r="J51" s="8">
        <v>48</v>
      </c>
      <c r="K51" s="8">
        <v>12</v>
      </c>
      <c r="L51" s="8">
        <v>12</v>
      </c>
      <c r="M51" s="8">
        <v>12</v>
      </c>
      <c r="N51" s="2">
        <v>407</v>
      </c>
    </row>
    <row r="52" spans="1:14" ht="15.75" x14ac:dyDescent="0.25">
      <c r="A52" s="14" t="s">
        <v>54</v>
      </c>
      <c r="B52" s="2">
        <v>17836</v>
      </c>
      <c r="C52" s="2">
        <v>15590</v>
      </c>
      <c r="D52" s="18">
        <v>0</v>
      </c>
      <c r="E52" s="2">
        <v>7948</v>
      </c>
      <c r="F52" s="2">
        <v>5588</v>
      </c>
      <c r="G52" s="2">
        <v>1512</v>
      </c>
      <c r="H52" s="2">
        <v>386</v>
      </c>
      <c r="I52" s="2">
        <v>119</v>
      </c>
      <c r="J52" s="8">
        <v>18</v>
      </c>
      <c r="K52" s="23">
        <v>0</v>
      </c>
      <c r="L52" s="8">
        <v>6</v>
      </c>
      <c r="M52" s="8">
        <v>2</v>
      </c>
      <c r="N52" s="2">
        <v>12</v>
      </c>
    </row>
    <row r="53" spans="1:14" ht="15.75" x14ac:dyDescent="0.25">
      <c r="A53" s="14" t="s">
        <v>55</v>
      </c>
      <c r="B53" s="2">
        <v>3256</v>
      </c>
      <c r="C53" s="2">
        <v>1075</v>
      </c>
      <c r="D53" s="2">
        <v>390</v>
      </c>
      <c r="E53" s="2">
        <v>452</v>
      </c>
      <c r="F53" s="2">
        <v>138</v>
      </c>
      <c r="G53" s="2">
        <v>58</v>
      </c>
      <c r="H53" s="2">
        <v>21</v>
      </c>
      <c r="I53" s="2">
        <v>11</v>
      </c>
      <c r="J53" s="8">
        <v>1</v>
      </c>
      <c r="K53" s="23">
        <v>0</v>
      </c>
      <c r="L53" s="8">
        <v>1</v>
      </c>
      <c r="M53" s="8">
        <v>1</v>
      </c>
      <c r="N53" s="2">
        <v>2</v>
      </c>
    </row>
    <row r="54" spans="1:14" ht="15.75" x14ac:dyDescent="0.25">
      <c r="A54" s="14" t="s">
        <v>56</v>
      </c>
      <c r="B54" s="2">
        <v>61323</v>
      </c>
      <c r="C54" s="2">
        <v>42227</v>
      </c>
      <c r="D54" s="2">
        <v>65</v>
      </c>
      <c r="E54" s="2">
        <v>10810</v>
      </c>
      <c r="F54" s="2">
        <v>9900</v>
      </c>
      <c r="G54" s="2">
        <v>8269</v>
      </c>
      <c r="H54" s="2">
        <v>7711</v>
      </c>
      <c r="I54" s="2">
        <v>3031</v>
      </c>
      <c r="J54" s="8">
        <v>1039</v>
      </c>
      <c r="K54" s="8">
        <v>296</v>
      </c>
      <c r="L54" s="8">
        <v>274</v>
      </c>
      <c r="M54" s="8">
        <v>351</v>
      </c>
      <c r="N54" s="2">
        <v>481</v>
      </c>
    </row>
    <row r="55" spans="1:14" ht="15.75" x14ac:dyDescent="0.25">
      <c r="A55" s="14" t="s">
        <v>57</v>
      </c>
      <c r="B55" s="2">
        <v>49822</v>
      </c>
      <c r="C55" s="2">
        <v>15041</v>
      </c>
      <c r="D55" s="2">
        <v>56</v>
      </c>
      <c r="E55" s="2">
        <v>9651</v>
      </c>
      <c r="F55" s="2">
        <v>2547</v>
      </c>
      <c r="G55" s="2">
        <v>1177</v>
      </c>
      <c r="H55" s="2">
        <v>935</v>
      </c>
      <c r="I55" s="2">
        <v>312</v>
      </c>
      <c r="J55" s="8">
        <v>58</v>
      </c>
      <c r="K55" s="8">
        <v>97</v>
      </c>
      <c r="L55" s="8">
        <v>59</v>
      </c>
      <c r="M55" s="8">
        <v>33</v>
      </c>
      <c r="N55" s="2">
        <v>116</v>
      </c>
    </row>
    <row r="56" spans="1:14" ht="15.75" x14ac:dyDescent="0.25">
      <c r="A56" s="14" t="s">
        <v>58</v>
      </c>
      <c r="B56" s="2">
        <v>5869</v>
      </c>
      <c r="C56" s="2">
        <v>3157</v>
      </c>
      <c r="D56" s="2">
        <v>1</v>
      </c>
      <c r="E56" s="2">
        <v>1768</v>
      </c>
      <c r="F56" s="2">
        <v>812</v>
      </c>
      <c r="G56" s="2">
        <v>397</v>
      </c>
      <c r="H56" s="2">
        <v>105</v>
      </c>
      <c r="I56" s="2">
        <v>22</v>
      </c>
      <c r="J56" s="8">
        <v>6</v>
      </c>
      <c r="K56" s="8">
        <v>2</v>
      </c>
      <c r="L56" s="8">
        <v>1</v>
      </c>
      <c r="M56" s="8">
        <v>2</v>
      </c>
      <c r="N56" s="2">
        <v>41</v>
      </c>
    </row>
    <row r="57" spans="1:14" ht="15.75" x14ac:dyDescent="0.25">
      <c r="A57" s="14" t="s">
        <v>59</v>
      </c>
      <c r="B57" s="2">
        <v>2869</v>
      </c>
      <c r="C57" s="2">
        <v>1486</v>
      </c>
      <c r="D57" s="18">
        <v>0</v>
      </c>
      <c r="E57" s="2">
        <v>747</v>
      </c>
      <c r="F57" s="2">
        <v>304</v>
      </c>
      <c r="G57" s="2">
        <v>138</v>
      </c>
      <c r="H57" s="2">
        <v>90</v>
      </c>
      <c r="I57" s="2">
        <v>28</v>
      </c>
      <c r="J57" s="8">
        <v>15</v>
      </c>
      <c r="K57" s="8">
        <v>5</v>
      </c>
      <c r="L57" s="8">
        <v>5</v>
      </c>
      <c r="M57" s="8">
        <v>6</v>
      </c>
      <c r="N57" s="2">
        <v>148</v>
      </c>
    </row>
    <row r="58" spans="1:14" ht="15.75" x14ac:dyDescent="0.25">
      <c r="A58" s="14" t="s">
        <v>60</v>
      </c>
      <c r="B58" s="2">
        <v>461</v>
      </c>
      <c r="C58" s="2">
        <v>362</v>
      </c>
      <c r="D58" s="2">
        <v>8</v>
      </c>
      <c r="E58" s="2">
        <v>129</v>
      </c>
      <c r="F58" s="2">
        <v>95</v>
      </c>
      <c r="G58" s="2">
        <v>63</v>
      </c>
      <c r="H58" s="2">
        <v>40</v>
      </c>
      <c r="I58" s="2">
        <v>12</v>
      </c>
      <c r="J58" s="8">
        <v>7</v>
      </c>
      <c r="K58" s="8">
        <v>2</v>
      </c>
      <c r="L58" s="8">
        <v>2</v>
      </c>
      <c r="M58" s="8">
        <v>3</v>
      </c>
      <c r="N58" s="2">
        <v>2</v>
      </c>
    </row>
    <row r="59" spans="1:14" ht="15.75" x14ac:dyDescent="0.25">
      <c r="A59" s="14" t="s">
        <v>61</v>
      </c>
      <c r="B59" s="2">
        <v>33670</v>
      </c>
      <c r="C59" s="2">
        <v>20557</v>
      </c>
      <c r="D59" s="2">
        <v>14</v>
      </c>
      <c r="E59" s="2">
        <v>7977</v>
      </c>
      <c r="F59" s="2">
        <v>5684</v>
      </c>
      <c r="G59" s="2">
        <v>3942</v>
      </c>
      <c r="H59" s="2">
        <v>1945</v>
      </c>
      <c r="I59" s="2">
        <v>574</v>
      </c>
      <c r="J59" s="8">
        <v>207</v>
      </c>
      <c r="K59" s="8">
        <v>62</v>
      </c>
      <c r="L59" s="8">
        <v>59</v>
      </c>
      <c r="M59" s="8">
        <v>92</v>
      </c>
      <c r="N59" s="22">
        <v>0</v>
      </c>
    </row>
    <row r="60" spans="1:14" ht="9" customHeight="1" x14ac:dyDescent="0.2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</row>
    <row r="61" spans="1:14" ht="15.75" x14ac:dyDescent="0.25">
      <c r="A61" s="14" t="s">
        <v>62</v>
      </c>
      <c r="B61" s="2">
        <v>62710</v>
      </c>
      <c r="C61" s="2">
        <v>38848</v>
      </c>
      <c r="D61" s="2">
        <v>261</v>
      </c>
      <c r="E61" s="2">
        <v>13187</v>
      </c>
      <c r="F61" s="2">
        <v>9048</v>
      </c>
      <c r="G61" s="2">
        <v>5835</v>
      </c>
      <c r="H61" s="2">
        <v>3952</v>
      </c>
      <c r="I61" s="2">
        <v>1490</v>
      </c>
      <c r="J61" s="8">
        <v>653</v>
      </c>
      <c r="K61" s="8">
        <v>203</v>
      </c>
      <c r="L61" s="8">
        <v>196</v>
      </c>
      <c r="M61" s="8">
        <v>256</v>
      </c>
      <c r="N61" s="2">
        <v>3766</v>
      </c>
    </row>
    <row r="62" spans="1:14" ht="15.75" x14ac:dyDescent="0.25">
      <c r="A62" s="14" t="s">
        <v>63</v>
      </c>
      <c r="B62" s="2">
        <v>10376</v>
      </c>
      <c r="C62" s="2">
        <v>5471</v>
      </c>
      <c r="D62" s="2">
        <v>4</v>
      </c>
      <c r="E62" s="2">
        <v>2351</v>
      </c>
      <c r="F62" s="2">
        <v>1520</v>
      </c>
      <c r="G62" s="2">
        <v>817</v>
      </c>
      <c r="H62" s="2">
        <v>490</v>
      </c>
      <c r="I62" s="2">
        <v>160</v>
      </c>
      <c r="J62" s="8">
        <v>56</v>
      </c>
      <c r="K62" s="8">
        <v>24</v>
      </c>
      <c r="L62" s="8">
        <v>25</v>
      </c>
      <c r="M62" s="8">
        <v>21</v>
      </c>
      <c r="N62" s="2">
        <v>1</v>
      </c>
    </row>
    <row r="63" spans="1:14" ht="15.75" x14ac:dyDescent="0.25">
      <c r="A63" s="14" t="s">
        <v>64</v>
      </c>
      <c r="B63" s="2">
        <v>25806</v>
      </c>
      <c r="C63" s="2">
        <v>14369</v>
      </c>
      <c r="D63" s="18">
        <v>0</v>
      </c>
      <c r="E63" s="2">
        <v>6132</v>
      </c>
      <c r="F63" s="2">
        <v>3278</v>
      </c>
      <c r="G63" s="2">
        <v>2040</v>
      </c>
      <c r="H63" s="2">
        <v>1351</v>
      </c>
      <c r="I63" s="2">
        <v>439</v>
      </c>
      <c r="J63" s="8">
        <v>154</v>
      </c>
      <c r="K63" s="8">
        <v>49</v>
      </c>
      <c r="L63" s="8">
        <v>46</v>
      </c>
      <c r="M63" s="8">
        <v>45</v>
      </c>
      <c r="N63" s="2">
        <v>834</v>
      </c>
    </row>
    <row r="64" spans="1:14" ht="16.5" thickBot="1" x14ac:dyDescent="0.3">
      <c r="A64" s="9" t="s">
        <v>65</v>
      </c>
      <c r="B64" s="3">
        <v>314</v>
      </c>
      <c r="C64" s="3">
        <v>94</v>
      </c>
      <c r="D64" s="19">
        <v>0</v>
      </c>
      <c r="E64" s="3">
        <v>57</v>
      </c>
      <c r="F64" s="3">
        <v>16</v>
      </c>
      <c r="G64" s="3">
        <v>10</v>
      </c>
      <c r="H64" s="3">
        <v>8</v>
      </c>
      <c r="I64" s="3">
        <v>2</v>
      </c>
      <c r="J64" s="24">
        <v>0</v>
      </c>
      <c r="K64" s="24">
        <v>0</v>
      </c>
      <c r="L64" s="24">
        <v>0</v>
      </c>
      <c r="M64" s="24">
        <v>0</v>
      </c>
      <c r="N64" s="3">
        <v>1</v>
      </c>
    </row>
    <row r="65" spans="1:14" ht="54.75" customHeight="1" x14ac:dyDescent="0.2">
      <c r="A65" s="38" t="s">
        <v>97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</sheetData>
  <mergeCells count="6">
    <mergeCell ref="A1:N1"/>
    <mergeCell ref="A65:N65"/>
    <mergeCell ref="A2:A3"/>
    <mergeCell ref="B2:B3"/>
    <mergeCell ref="C2:C3"/>
    <mergeCell ref="D2:N2"/>
  </mergeCells>
  <phoneticPr fontId="0" type="noConversion"/>
  <pageMargins left="0.75" right="0.75" top="1" bottom="1" header="0.5" footer="0.5"/>
  <pageSetup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opLeftCell="A37" workbookViewId="0">
      <selection activeCell="A60" sqref="A60:N60"/>
    </sheetView>
  </sheetViews>
  <sheetFormatPr defaultRowHeight="15" x14ac:dyDescent="0.2"/>
  <cols>
    <col min="1" max="1" width="18.6640625" customWidth="1"/>
    <col min="2" max="2" width="11.21875" customWidth="1"/>
    <col min="3" max="3" width="12.44140625" customWidth="1"/>
    <col min="4" max="4" width="11" customWidth="1"/>
    <col min="5" max="5" width="11.21875" customWidth="1"/>
    <col min="6" max="6" width="10.6640625" customWidth="1"/>
    <col min="10" max="12" width="10.77734375" customWidth="1"/>
    <col min="13" max="13" width="10.33203125" customWidth="1"/>
    <col min="14" max="14" width="11.44140625" customWidth="1"/>
  </cols>
  <sheetData>
    <row r="1" spans="1:14" ht="83.25" customHeight="1" thickBot="1" x14ac:dyDescent="0.25">
      <c r="A1" s="37" t="s">
        <v>115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94.5" customHeight="1" thickBot="1" x14ac:dyDescent="0.3">
      <c r="A2" s="39" t="s">
        <v>0</v>
      </c>
      <c r="B2" s="41" t="s">
        <v>70</v>
      </c>
      <c r="C2" s="41" t="s">
        <v>95</v>
      </c>
      <c r="D2" s="45" t="s">
        <v>114</v>
      </c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14" ht="16.5" thickBot="1" x14ac:dyDescent="0.3">
      <c r="A3" s="40"/>
      <c r="B3" s="42"/>
      <c r="C3" s="42"/>
      <c r="D3" s="13" t="s">
        <v>71</v>
      </c>
      <c r="E3" s="12" t="s">
        <v>6</v>
      </c>
      <c r="F3" s="13" t="s">
        <v>2</v>
      </c>
      <c r="G3" s="13" t="s">
        <v>3</v>
      </c>
      <c r="H3" s="13" t="s">
        <v>4</v>
      </c>
      <c r="I3" s="13" t="s">
        <v>8</v>
      </c>
      <c r="J3" s="10" t="s">
        <v>9</v>
      </c>
      <c r="K3" s="10">
        <v>58</v>
      </c>
      <c r="L3" s="10">
        <v>59</v>
      </c>
      <c r="M3" s="10">
        <v>60</v>
      </c>
      <c r="N3" s="13" t="s">
        <v>5</v>
      </c>
    </row>
    <row r="4" spans="1:14" ht="15.75" x14ac:dyDescent="0.25">
      <c r="A4" s="11" t="s">
        <v>11</v>
      </c>
      <c r="B4" s="1">
        <f>SUM(B6:B64)</f>
        <v>1864812</v>
      </c>
      <c r="C4" s="1">
        <f>SUM(C6:C64)</f>
        <v>997228</v>
      </c>
      <c r="D4" s="5">
        <f>TLMONTHS!D4/$C4</f>
        <v>3.93811645882386E-2</v>
      </c>
      <c r="E4" s="5">
        <f>TLMONTHS!E4/$C4</f>
        <v>0.35825006919179969</v>
      </c>
      <c r="F4" s="5">
        <f>TLMONTHS!F4/$C4</f>
        <v>0.22190010709687252</v>
      </c>
      <c r="G4" s="5">
        <f>TLMONTHS!G4/$C4</f>
        <v>0.15031066115271532</v>
      </c>
      <c r="H4" s="5">
        <f>TLMONTHS!H4/$C4</f>
        <v>9.6485457688713111E-2</v>
      </c>
      <c r="I4" s="5">
        <f>TLMONTHS!I4/$C4</f>
        <v>3.4294063143032488E-2</v>
      </c>
      <c r="J4" s="5">
        <f>TLMONTHS!J4/$C4</f>
        <v>1.4772950619116191E-2</v>
      </c>
      <c r="K4" s="5">
        <f>TLMONTHS!K4/$C4</f>
        <v>5.1252070740091535E-3</v>
      </c>
      <c r="L4" s="5">
        <f>TLMONTHS!L4/$C4</f>
        <v>5.3157352180243636E-3</v>
      </c>
      <c r="M4" s="5">
        <f>TLMONTHS!M4/$C4</f>
        <v>1.5360579526447312E-2</v>
      </c>
      <c r="N4" s="5">
        <f>TLMONTHS!N4/$C4</f>
        <v>5.8807013040147287E-2</v>
      </c>
    </row>
    <row r="5" spans="1:14" ht="10.5" customHeight="1" x14ac:dyDescent="0.25">
      <c r="A5" s="60"/>
      <c r="B5" s="61" t="s">
        <v>7</v>
      </c>
      <c r="C5" s="61" t="s">
        <v>7</v>
      </c>
      <c r="D5" s="63" t="s">
        <v>7</v>
      </c>
      <c r="E5" s="63" t="s">
        <v>7</v>
      </c>
      <c r="F5" s="63" t="s">
        <v>7</v>
      </c>
      <c r="G5" s="63" t="s">
        <v>7</v>
      </c>
      <c r="H5" s="63" t="s">
        <v>7</v>
      </c>
      <c r="I5" s="63" t="s">
        <v>7</v>
      </c>
      <c r="J5" s="63" t="s">
        <v>7</v>
      </c>
      <c r="K5" s="63" t="s">
        <v>7</v>
      </c>
      <c r="L5" s="63" t="s">
        <v>7</v>
      </c>
      <c r="M5" s="63" t="s">
        <v>7</v>
      </c>
      <c r="N5" s="63" t="s">
        <v>7</v>
      </c>
    </row>
    <row r="6" spans="1:14" ht="15.75" x14ac:dyDescent="0.25">
      <c r="A6" s="14" t="s">
        <v>12</v>
      </c>
      <c r="B6" s="2">
        <f>TLMONTHS!B6</f>
        <v>23234</v>
      </c>
      <c r="C6" s="2">
        <f>TLMONTHS!C6</f>
        <v>14691</v>
      </c>
      <c r="D6" s="6">
        <f>TLMONTHS!D6/$C6</f>
        <v>2.1782043427949083E-3</v>
      </c>
      <c r="E6" s="6">
        <f>TLMONTHS!E6/$C6</f>
        <v>0.44789326798720303</v>
      </c>
      <c r="F6" s="6">
        <f>TLMONTHS!F6/$C6</f>
        <v>0.27227554284936356</v>
      </c>
      <c r="G6" s="6">
        <f>TLMONTHS!G6/$C6</f>
        <v>0.14457831325301204</v>
      </c>
      <c r="H6" s="6">
        <f>TLMONTHS!H6/$C6</f>
        <v>7.9640596283438836E-2</v>
      </c>
      <c r="I6" s="6">
        <f>TLMONTHS!I6/$C6</f>
        <v>2.7772105370635083E-2</v>
      </c>
      <c r="J6" s="6">
        <f>TLMONTHS!J6/$C6</f>
        <v>1.0550677285412837E-2</v>
      </c>
      <c r="K6" s="6">
        <f>TLMONTHS!K6/$C6</f>
        <v>3.1311687427676808E-3</v>
      </c>
      <c r="L6" s="6">
        <f>TLMONTHS!L6/$C6</f>
        <v>2.9269620856306583E-3</v>
      </c>
      <c r="M6" s="6">
        <f>TLMONTHS!M6/$C6</f>
        <v>2.7908243142059763E-3</v>
      </c>
      <c r="N6" s="6">
        <f>TLMONTHS!N6/$C6</f>
        <v>6.2623374855353617E-3</v>
      </c>
    </row>
    <row r="7" spans="1:14" ht="15.75" x14ac:dyDescent="0.25">
      <c r="A7" s="14" t="s">
        <v>13</v>
      </c>
      <c r="B7" s="2">
        <f>TLMONTHS!B7</f>
        <v>3578</v>
      </c>
      <c r="C7" s="2">
        <f>TLMONTHS!C7</f>
        <v>2626</v>
      </c>
      <c r="D7" s="6">
        <f>TLMONTHS!D7/$C7</f>
        <v>7.9207920792079209E-2</v>
      </c>
      <c r="E7" s="6">
        <f>TLMONTHS!E7/$C7</f>
        <v>0.36900228484386899</v>
      </c>
      <c r="F7" s="6">
        <f>TLMONTHS!F7/$C7</f>
        <v>0.21287128712871287</v>
      </c>
      <c r="G7" s="6">
        <f>TLMONTHS!G7/$C7</f>
        <v>0.14432597105864434</v>
      </c>
      <c r="H7" s="6">
        <f>TLMONTHS!H7/$C7</f>
        <v>8.9108910891089105E-2</v>
      </c>
      <c r="I7" s="6">
        <f>TLMONTHS!I7/$C7</f>
        <v>3.655750190403656E-2</v>
      </c>
      <c r="J7" s="6">
        <f>TLMONTHS!J7/$C7</f>
        <v>1.5613099771515614E-2</v>
      </c>
      <c r="K7" s="6">
        <f>TLMONTHS!K7/$C7</f>
        <v>4.56968773800457E-3</v>
      </c>
      <c r="L7" s="6">
        <f>TLMONTHS!L7/$C7</f>
        <v>4.1888804265041886E-3</v>
      </c>
      <c r="M7" s="6">
        <f>TLMONTHS!M7/$C7</f>
        <v>2.284843869002285E-3</v>
      </c>
      <c r="N7" s="6">
        <f>TLMONTHS!N7/$C7</f>
        <v>4.2650418888042649E-2</v>
      </c>
    </row>
    <row r="8" spans="1:14" ht="15.75" x14ac:dyDescent="0.25">
      <c r="A8" s="14" t="s">
        <v>14</v>
      </c>
      <c r="B8" s="2">
        <f>TLMONTHS!B8</f>
        <v>18335</v>
      </c>
      <c r="C8" s="2">
        <f>TLMONTHS!C8</f>
        <v>10022</v>
      </c>
      <c r="D8" s="6">
        <f>TLMONTHS!D8/$C8</f>
        <v>4.0111754140890042E-2</v>
      </c>
      <c r="E8" s="6">
        <f>TLMONTHS!E8/$C8</f>
        <v>0.44462183196966676</v>
      </c>
      <c r="F8" s="6">
        <f>TLMONTHS!F8/$C8</f>
        <v>0.25952903612053485</v>
      </c>
      <c r="G8" s="6">
        <f>TLMONTHS!G8/$C8</f>
        <v>0.1573538215924965</v>
      </c>
      <c r="H8" s="6">
        <f>TLMONTHS!H8/$C8</f>
        <v>4.4601875873079226E-2</v>
      </c>
      <c r="I8" s="6">
        <f>TLMONTHS!I8/$C8</f>
        <v>1.2971462781879864E-2</v>
      </c>
      <c r="J8" s="6">
        <f>TLMONTHS!J8/$C8</f>
        <v>5.2883655956894827E-3</v>
      </c>
      <c r="K8" s="6">
        <f>TLMONTHS!K8/$C8</f>
        <v>1.7960486928756735E-3</v>
      </c>
      <c r="L8" s="6">
        <f>TLMONTHS!L8/$C8</f>
        <v>1.696268209938136E-3</v>
      </c>
      <c r="M8" s="6">
        <f>TLMONTHS!M8/$C8</f>
        <v>1.4967072440630613E-3</v>
      </c>
      <c r="N8" s="6">
        <f>TLMONTHS!N8/$C8</f>
        <v>3.0433047295948912E-2</v>
      </c>
    </row>
    <row r="9" spans="1:14" ht="15.75" x14ac:dyDescent="0.25">
      <c r="A9" s="14" t="s">
        <v>15</v>
      </c>
      <c r="B9" s="2">
        <f>TLMONTHS!B9</f>
        <v>8132</v>
      </c>
      <c r="C9" s="2">
        <f>TLMONTHS!C9</f>
        <v>4911</v>
      </c>
      <c r="D9" s="6">
        <f>TLMONTHS!D9/$C9</f>
        <v>0</v>
      </c>
      <c r="E9" s="6">
        <f>TLMONTHS!E9/$C9</f>
        <v>0.60150682142129908</v>
      </c>
      <c r="F9" s="6">
        <f>TLMONTHS!F9/$C9</f>
        <v>0.2641009977601303</v>
      </c>
      <c r="G9" s="6">
        <f>TLMONTHS!G9/$C9</f>
        <v>9.407452657299939E-2</v>
      </c>
      <c r="H9" s="6">
        <f>TLMONTHS!H9/$C9</f>
        <v>3.176542455711668E-2</v>
      </c>
      <c r="I9" s="6">
        <f>TLMONTHS!I9/$C9</f>
        <v>6.5159845245367541E-3</v>
      </c>
      <c r="J9" s="6">
        <f>TLMONTHS!J9/$C9</f>
        <v>4.0724903278354713E-4</v>
      </c>
      <c r="K9" s="6">
        <f>TLMONTHS!K9/$C9</f>
        <v>0</v>
      </c>
      <c r="L9" s="6">
        <f>TLMONTHS!L9/$C9</f>
        <v>0</v>
      </c>
      <c r="M9" s="6">
        <f>TLMONTHS!M9/$C9</f>
        <v>8.1449806556709427E-4</v>
      </c>
      <c r="N9" s="6">
        <f>TLMONTHS!N9/$C9</f>
        <v>8.1449806556709427E-4</v>
      </c>
    </row>
    <row r="10" spans="1:14" ht="15.75" x14ac:dyDescent="0.25">
      <c r="A10" s="14" t="s">
        <v>16</v>
      </c>
      <c r="B10" s="2">
        <f>TLMONTHS!B10</f>
        <v>602008</v>
      </c>
      <c r="C10" s="2">
        <f>TLMONTHS!C10</f>
        <v>286930</v>
      </c>
      <c r="D10" s="6">
        <f>TLMONTHS!D10/$C10</f>
        <v>2.6644129230125813E-2</v>
      </c>
      <c r="E10" s="6">
        <f>TLMONTHS!E10/$C10</f>
        <v>0.2884849963405709</v>
      </c>
      <c r="F10" s="6">
        <f>TLMONTHS!F10/$C10</f>
        <v>0.20775450458299935</v>
      </c>
      <c r="G10" s="6">
        <f>TLMONTHS!G10/$C10</f>
        <v>0.18295751577039696</v>
      </c>
      <c r="H10" s="6">
        <f>TLMONTHS!H10/$C10</f>
        <v>0.12046143658732095</v>
      </c>
      <c r="I10" s="6">
        <f>TLMONTHS!I10/$C10</f>
        <v>4.1278360575750184E-2</v>
      </c>
      <c r="J10" s="6">
        <f>TLMONTHS!J10/$C10</f>
        <v>1.7540863625274457E-2</v>
      </c>
      <c r="K10" s="6">
        <f>TLMONTHS!K10/$C10</f>
        <v>8.3330429024500753E-3</v>
      </c>
      <c r="L10" s="6">
        <f>TLMONTHS!L10/$C10</f>
        <v>9.1625135050360709E-3</v>
      </c>
      <c r="M10" s="6">
        <f>TLMONTHS!M10/$C10</f>
        <v>3.6803401526504721E-2</v>
      </c>
      <c r="N10" s="6">
        <f>TLMONTHS!N10/$C10</f>
        <v>6.0575750182971455E-2</v>
      </c>
    </row>
    <row r="11" spans="1:14" ht="15.75" x14ac:dyDescent="0.25">
      <c r="A11" s="14" t="s">
        <v>17</v>
      </c>
      <c r="B11" s="2">
        <f>TLMONTHS!B11</f>
        <v>12476</v>
      </c>
      <c r="C11" s="2">
        <f>TLMONTHS!C11</f>
        <v>7381</v>
      </c>
      <c r="D11" s="6">
        <f>TLMONTHS!D11/$C11</f>
        <v>1.7206340604254165E-2</v>
      </c>
      <c r="E11" s="6">
        <f>TLMONTHS!E11/$C11</f>
        <v>0.47053244817775369</v>
      </c>
      <c r="F11" s="6">
        <f>TLMONTHS!F11/$C11</f>
        <v>0.23343720363094431</v>
      </c>
      <c r="G11" s="6">
        <f>TLMONTHS!G11/$C11</f>
        <v>0.14767646660344128</v>
      </c>
      <c r="H11" s="6">
        <f>TLMONTHS!H11/$C11</f>
        <v>7.9664002167727954E-2</v>
      </c>
      <c r="I11" s="6">
        <f>TLMONTHS!I11/$C11</f>
        <v>2.3167592467145372E-2</v>
      </c>
      <c r="J11" s="6">
        <f>TLMONTHS!J11/$C11</f>
        <v>1.3412816691505217E-2</v>
      </c>
      <c r="K11" s="6">
        <f>TLMONTHS!K11/$C11</f>
        <v>5.5548028722395342E-3</v>
      </c>
      <c r="L11" s="6">
        <f>TLMONTHS!L11/$C11</f>
        <v>2.4386939439100391E-3</v>
      </c>
      <c r="M11" s="6">
        <f>TLMONTHS!M11/$C11</f>
        <v>3.1161089283294947E-3</v>
      </c>
      <c r="N11" s="6">
        <f>TLMONTHS!N11/$C11</f>
        <v>3.9290069096328409E-3</v>
      </c>
    </row>
    <row r="12" spans="1:14" ht="15.75" x14ac:dyDescent="0.25">
      <c r="A12" s="14" t="s">
        <v>18</v>
      </c>
      <c r="B12" s="2">
        <f>TLMONTHS!B12</f>
        <v>16466</v>
      </c>
      <c r="C12" s="2">
        <f>TLMONTHS!C12</f>
        <v>9068</v>
      </c>
      <c r="D12" s="6">
        <f>TLMONTHS!D12/$C12</f>
        <v>1.0255844728716365E-2</v>
      </c>
      <c r="E12" s="6">
        <f>TLMONTHS!E12/$C12</f>
        <v>0.35200705778561975</v>
      </c>
      <c r="F12" s="6">
        <f>TLMONTHS!F12/$C12</f>
        <v>0.27856197617997353</v>
      </c>
      <c r="G12" s="6">
        <f>TLMONTHS!G12/$C12</f>
        <v>0.18879576532862816</v>
      </c>
      <c r="H12" s="6">
        <f>TLMONTHS!H12/$C12</f>
        <v>0.10862373180414645</v>
      </c>
      <c r="I12" s="6">
        <f>TLMONTHS!I12/$C12</f>
        <v>2.6135862373180413E-2</v>
      </c>
      <c r="J12" s="6">
        <f>TLMONTHS!J12/$C12</f>
        <v>6.7269519188354653E-3</v>
      </c>
      <c r="K12" s="6">
        <f>TLMONTHS!K12/$C12</f>
        <v>4.3008381120423463E-3</v>
      </c>
      <c r="L12" s="6">
        <f>TLMONTHS!L12/$C12</f>
        <v>2.7569475077194529E-3</v>
      </c>
      <c r="M12" s="6">
        <f>TLMONTHS!M12/$C12</f>
        <v>1.8747243052492282E-3</v>
      </c>
      <c r="N12" s="6">
        <f>TLMONTHS!N12/$C12</f>
        <v>1.9960299955888841E-2</v>
      </c>
    </row>
    <row r="13" spans="1:14" ht="15.75" x14ac:dyDescent="0.25">
      <c r="A13" s="14" t="s">
        <v>19</v>
      </c>
      <c r="B13" s="2">
        <f>TLMONTHS!B13</f>
        <v>5522</v>
      </c>
      <c r="C13" s="2">
        <f>TLMONTHS!C13</f>
        <v>2440</v>
      </c>
      <c r="D13" s="6">
        <f>TLMONTHS!D13/$C13</f>
        <v>3.9344262295081971E-2</v>
      </c>
      <c r="E13" s="6">
        <f>TLMONTHS!E13/$C13</f>
        <v>0.55081967213114758</v>
      </c>
      <c r="F13" s="6">
        <f>TLMONTHS!F13/$C13</f>
        <v>0.25778688524590165</v>
      </c>
      <c r="G13" s="6">
        <f>TLMONTHS!G13/$C13</f>
        <v>0.12049180327868853</v>
      </c>
      <c r="H13" s="6">
        <f>TLMONTHS!H13/$C13</f>
        <v>2.5000000000000001E-2</v>
      </c>
      <c r="I13" s="6">
        <f>TLMONTHS!I13/$C13</f>
        <v>5.7377049180327867E-3</v>
      </c>
      <c r="J13" s="6">
        <f>TLMONTHS!J13/$C13</f>
        <v>1.2295081967213116E-3</v>
      </c>
      <c r="K13" s="6">
        <f>TLMONTHS!K13/$C13</f>
        <v>0</v>
      </c>
      <c r="L13" s="6">
        <f>TLMONTHS!L13/$C13</f>
        <v>4.0983606557377049E-4</v>
      </c>
      <c r="M13" s="6">
        <f>TLMONTHS!M13/$C13</f>
        <v>0</v>
      </c>
      <c r="N13" s="6">
        <f>TLMONTHS!N13/$C13</f>
        <v>0</v>
      </c>
    </row>
    <row r="14" spans="1:14" ht="15.75" x14ac:dyDescent="0.25">
      <c r="A14" s="14" t="s">
        <v>20</v>
      </c>
      <c r="B14" s="2">
        <f>TLMONTHS!B14</f>
        <v>8787</v>
      </c>
      <c r="C14" s="2">
        <f>TLMONTHS!C14</f>
        <v>5899</v>
      </c>
      <c r="D14" s="6">
        <f>TLMONTHS!D14/$C14</f>
        <v>0</v>
      </c>
      <c r="E14" s="6">
        <f>TLMONTHS!E14/$C14</f>
        <v>0.50805221223936259</v>
      </c>
      <c r="F14" s="6">
        <f>TLMONTHS!F14/$C14</f>
        <v>9.4761824037972536E-2</v>
      </c>
      <c r="G14" s="6">
        <f>TLMONTHS!G14/$C14</f>
        <v>7.9335480589930493E-2</v>
      </c>
      <c r="H14" s="6">
        <f>TLMONTHS!H14/$C14</f>
        <v>6.6621461264621123E-2</v>
      </c>
      <c r="I14" s="6">
        <f>TLMONTHS!I14/$C14</f>
        <v>3.2039328699779622E-2</v>
      </c>
      <c r="J14" s="6">
        <f>TLMONTHS!J14/$C14</f>
        <v>1.5595863705712833E-2</v>
      </c>
      <c r="K14" s="6">
        <f>TLMONTHS!K14/$C14</f>
        <v>4.9160874724529582E-3</v>
      </c>
      <c r="L14" s="6">
        <f>TLMONTHS!L14/$C14</f>
        <v>5.0856077301237495E-3</v>
      </c>
      <c r="M14" s="6">
        <f>TLMONTHS!M14/$C14</f>
        <v>0.19257501271401933</v>
      </c>
      <c r="N14" s="6">
        <f>TLMONTHS!N14/$C14</f>
        <v>8.4760128835395835E-4</v>
      </c>
    </row>
    <row r="15" spans="1:14" ht="15.75" x14ac:dyDescent="0.25">
      <c r="A15" s="14" t="s">
        <v>21</v>
      </c>
      <c r="B15" s="2">
        <f>TLMONTHS!B15</f>
        <v>55100</v>
      </c>
      <c r="C15" s="2">
        <f>TLMONTHS!C15</f>
        <v>16761</v>
      </c>
      <c r="D15" s="6">
        <f>TLMONTHS!D15/$C15</f>
        <v>0</v>
      </c>
      <c r="E15" s="6">
        <f>TLMONTHS!E15/$C15</f>
        <v>0.57311616252013609</v>
      </c>
      <c r="F15" s="6">
        <f>TLMONTHS!F15/$C15</f>
        <v>0.2539227969691546</v>
      </c>
      <c r="G15" s="6">
        <f>TLMONTHS!G15/$C15</f>
        <v>9.3490841835212696E-2</v>
      </c>
      <c r="H15" s="6">
        <f>TLMONTHS!H15/$C15</f>
        <v>4.94003937712547E-2</v>
      </c>
      <c r="I15" s="6">
        <f>TLMONTHS!I15/$C15</f>
        <v>1.5094564763438935E-2</v>
      </c>
      <c r="J15" s="6">
        <f>TLMONTHS!J15/$C15</f>
        <v>2.983115565897023E-3</v>
      </c>
      <c r="K15" s="6">
        <f>TLMONTHS!K15/$C15</f>
        <v>0</v>
      </c>
      <c r="L15" s="6">
        <f>TLMONTHS!L15/$C15</f>
        <v>0</v>
      </c>
      <c r="M15" s="6">
        <f>TLMONTHS!M15/$C15</f>
        <v>5.9662311317940454E-5</v>
      </c>
      <c r="N15" s="6">
        <f>TLMONTHS!N15/$C15</f>
        <v>1.1932462263588092E-2</v>
      </c>
    </row>
    <row r="16" spans="1:14" ht="9" customHeight="1" x14ac:dyDescent="0.25">
      <c r="A16" s="60"/>
      <c r="B16" s="60" t="s">
        <v>7</v>
      </c>
      <c r="C16" s="60" t="s">
        <v>7</v>
      </c>
      <c r="D16" s="64" t="s">
        <v>7</v>
      </c>
      <c r="E16" s="64" t="s">
        <v>7</v>
      </c>
      <c r="F16" s="64" t="s">
        <v>7</v>
      </c>
      <c r="G16" s="64" t="s">
        <v>7</v>
      </c>
      <c r="H16" s="64" t="s">
        <v>7</v>
      </c>
      <c r="I16" s="64" t="s">
        <v>7</v>
      </c>
      <c r="J16" s="64" t="s">
        <v>7</v>
      </c>
      <c r="K16" s="64" t="s">
        <v>7</v>
      </c>
      <c r="L16" s="64" t="s">
        <v>7</v>
      </c>
      <c r="M16" s="64" t="s">
        <v>7</v>
      </c>
      <c r="N16" s="64" t="s">
        <v>7</v>
      </c>
    </row>
    <row r="17" spans="1:14" ht="15.75" x14ac:dyDescent="0.25">
      <c r="A17" s="14" t="s">
        <v>22</v>
      </c>
      <c r="B17" s="2">
        <f>TLMONTHS!B17</f>
        <v>19876</v>
      </c>
      <c r="C17" s="2">
        <f>TLMONTHS!C17</f>
        <v>3868</v>
      </c>
      <c r="D17" s="6">
        <f>TLMONTHS!D17/$C17</f>
        <v>1.8097207859358842E-3</v>
      </c>
      <c r="E17" s="6">
        <f>TLMONTHS!E17/$C17</f>
        <v>0.62590486039296789</v>
      </c>
      <c r="F17" s="6">
        <f>TLMONTHS!F17/$C17</f>
        <v>0.21587383660806619</v>
      </c>
      <c r="G17" s="6">
        <f>TLMONTHS!G17/$C17</f>
        <v>0.10108583247156153</v>
      </c>
      <c r="H17" s="6">
        <f>TLMONTHS!H17/$C17</f>
        <v>5.1189245087900723E-2</v>
      </c>
      <c r="I17" s="6">
        <f>TLMONTHS!I17/$C17</f>
        <v>1.8097207859358842E-3</v>
      </c>
      <c r="J17" s="6">
        <f>TLMONTHS!J17/$C17</f>
        <v>5.1706308169596695E-4</v>
      </c>
      <c r="K17" s="6">
        <f>TLMONTHS!K17/$C17</f>
        <v>2.5853154084798347E-4</v>
      </c>
      <c r="L17" s="6">
        <f>TLMONTHS!L17/$C17</f>
        <v>2.5853154084798347E-4</v>
      </c>
      <c r="M17" s="6">
        <f>TLMONTHS!M17/$C17</f>
        <v>0</v>
      </c>
      <c r="N17" s="6">
        <f>TLMONTHS!N17/$C17</f>
        <v>1.0341261633919339E-3</v>
      </c>
    </row>
    <row r="18" spans="1:14" ht="15.75" x14ac:dyDescent="0.25">
      <c r="A18" s="14" t="s">
        <v>23</v>
      </c>
      <c r="B18" s="2">
        <f>TLMONTHS!B18</f>
        <v>1300</v>
      </c>
      <c r="C18" s="2">
        <f>TLMONTHS!C18</f>
        <v>592</v>
      </c>
      <c r="D18" s="6">
        <f>TLMONTHS!D18/$C18</f>
        <v>0</v>
      </c>
      <c r="E18" s="6">
        <f>TLMONTHS!E18/$C18</f>
        <v>0.3733108108108108</v>
      </c>
      <c r="F18" s="6">
        <f>TLMONTHS!F18/$C18</f>
        <v>0.21621621621621623</v>
      </c>
      <c r="G18" s="6">
        <f>TLMONTHS!G18/$C18</f>
        <v>0.16047297297297297</v>
      </c>
      <c r="H18" s="6">
        <f>TLMONTHS!H18/$C18</f>
        <v>0.11993243243243243</v>
      </c>
      <c r="I18" s="6">
        <f>TLMONTHS!I18/$C18</f>
        <v>4.72972972972973E-2</v>
      </c>
      <c r="J18" s="6">
        <f>TLMONTHS!J18/$C18</f>
        <v>2.1959459459459461E-2</v>
      </c>
      <c r="K18" s="6">
        <f>TLMONTHS!K18/$C18</f>
        <v>8.4459459459459464E-3</v>
      </c>
      <c r="L18" s="6">
        <f>TLMONTHS!L18/$C18</f>
        <v>8.4459459459459464E-3</v>
      </c>
      <c r="M18" s="6">
        <f>TLMONTHS!M18/$C18</f>
        <v>2.0270270270270271E-2</v>
      </c>
      <c r="N18" s="6">
        <f>TLMONTHS!N18/$C18</f>
        <v>2.5337837837837839E-2</v>
      </c>
    </row>
    <row r="19" spans="1:14" ht="15.75" x14ac:dyDescent="0.25">
      <c r="A19" s="14" t="s">
        <v>24</v>
      </c>
      <c r="B19" s="2">
        <f>TLMONTHS!B19</f>
        <v>9341</v>
      </c>
      <c r="C19" s="2">
        <f>TLMONTHS!C19</f>
        <v>6834</v>
      </c>
      <c r="D19" s="6">
        <f>TLMONTHS!D19/$C19</f>
        <v>0.21934445419959028</v>
      </c>
      <c r="E19" s="6">
        <f>TLMONTHS!E19/$C19</f>
        <v>0.19754170324846357</v>
      </c>
      <c r="F19" s="6">
        <f>TLMONTHS!F19/$C19</f>
        <v>0.17339771729587358</v>
      </c>
      <c r="G19" s="6">
        <f>TLMONTHS!G19/$C19</f>
        <v>0.12115891132572432</v>
      </c>
      <c r="H19" s="6">
        <f>TLMONTHS!H19/$C19</f>
        <v>8.501609599063506E-2</v>
      </c>
      <c r="I19" s="6">
        <f>TLMONTHS!I19/$C19</f>
        <v>3.6289142522680715E-2</v>
      </c>
      <c r="J19" s="6">
        <f>TLMONTHS!J19/$C19</f>
        <v>1.6388645010242904E-2</v>
      </c>
      <c r="K19" s="6">
        <f>TLMONTHS!K19/$C19</f>
        <v>5.2677787532923615E-3</v>
      </c>
      <c r="L19" s="6">
        <f>TLMONTHS!L19/$C19</f>
        <v>5.2677787532923615E-3</v>
      </c>
      <c r="M19" s="6">
        <f>TLMONTHS!M19/$C19</f>
        <v>5.1214515657009071E-3</v>
      </c>
      <c r="N19" s="6">
        <f>TLMONTHS!N19/$C19</f>
        <v>0.13520632133450394</v>
      </c>
    </row>
    <row r="20" spans="1:14" ht="15.75" x14ac:dyDescent="0.25">
      <c r="A20" s="14" t="s">
        <v>25</v>
      </c>
      <c r="B20" s="2">
        <f>TLMONTHS!B20</f>
        <v>1866</v>
      </c>
      <c r="C20" s="2">
        <f>TLMONTHS!C20</f>
        <v>215</v>
      </c>
      <c r="D20" s="6">
        <f>TLMONTHS!D20/$C20</f>
        <v>9.3023255813953487E-3</v>
      </c>
      <c r="E20" s="6">
        <f>TLMONTHS!E20/$C20</f>
        <v>0.83720930232558144</v>
      </c>
      <c r="F20" s="6">
        <f>TLMONTHS!F20/$C20</f>
        <v>0.15348837209302327</v>
      </c>
      <c r="G20" s="6">
        <f>TLMONTHS!G20/$C20</f>
        <v>0</v>
      </c>
      <c r="H20" s="6">
        <f>TLMONTHS!H20/$C20</f>
        <v>0</v>
      </c>
      <c r="I20" s="6">
        <f>TLMONTHS!I20/$C20</f>
        <v>0</v>
      </c>
      <c r="J20" s="6">
        <f>TLMONTHS!J20/$C20</f>
        <v>0</v>
      </c>
      <c r="K20" s="6">
        <f>TLMONTHS!K20/$C20</f>
        <v>0</v>
      </c>
      <c r="L20" s="6">
        <f>TLMONTHS!L20/$C20</f>
        <v>0</v>
      </c>
      <c r="M20" s="6">
        <f>TLMONTHS!M20/$C20</f>
        <v>0</v>
      </c>
      <c r="N20" s="6">
        <f>TLMONTHS!N20/$C20</f>
        <v>0</v>
      </c>
    </row>
    <row r="21" spans="1:14" ht="15.75" x14ac:dyDescent="0.25">
      <c r="A21" s="14" t="s">
        <v>26</v>
      </c>
      <c r="B21" s="2">
        <f>TLMONTHS!B21</f>
        <v>28471</v>
      </c>
      <c r="C21" s="2">
        <f>TLMONTHS!C21</f>
        <v>13899</v>
      </c>
      <c r="D21" s="6">
        <f>TLMONTHS!D21/$C21</f>
        <v>0</v>
      </c>
      <c r="E21" s="6">
        <f>TLMONTHS!E21/$C21</f>
        <v>0.4744945679545291</v>
      </c>
      <c r="F21" s="6">
        <f>TLMONTHS!F21/$C21</f>
        <v>0.26829268292682928</v>
      </c>
      <c r="G21" s="6">
        <f>TLMONTHS!G21/$C21</f>
        <v>0.13864306784660768</v>
      </c>
      <c r="H21" s="6">
        <f>TLMONTHS!H21/$C21</f>
        <v>6.5472336139290599E-2</v>
      </c>
      <c r="I21" s="6">
        <f>TLMONTHS!I21/$C21</f>
        <v>3.4247068134398158E-2</v>
      </c>
      <c r="J21" s="6">
        <f>TLMONTHS!J21/$C21</f>
        <v>1.4893157781135334E-2</v>
      </c>
      <c r="K21" s="6">
        <f>TLMONTHS!K21/$C21</f>
        <v>9.3531908770415134E-4</v>
      </c>
      <c r="L21" s="6">
        <f>TLMONTHS!L21/$C21</f>
        <v>2.2303762860637457E-3</v>
      </c>
      <c r="M21" s="6">
        <f>TLMONTHS!M21/$C21</f>
        <v>7.9142384344197422E-4</v>
      </c>
      <c r="N21" s="6">
        <f>TLMONTHS!N21/$C21</f>
        <v>0</v>
      </c>
    </row>
    <row r="22" spans="1:14" ht="15.75" x14ac:dyDescent="0.25">
      <c r="A22" s="14" t="s">
        <v>27</v>
      </c>
      <c r="B22" s="2">
        <f>TLMONTHS!B22</f>
        <v>27877</v>
      </c>
      <c r="C22" s="2">
        <f>TLMONTHS!C22</f>
        <v>14020</v>
      </c>
      <c r="D22" s="6">
        <f>TLMONTHS!D22/$C22</f>
        <v>0</v>
      </c>
      <c r="E22" s="6">
        <f>TLMONTHS!E22/$C22</f>
        <v>0.64786019971469333</v>
      </c>
      <c r="F22" s="6">
        <f>TLMONTHS!F22/$C22</f>
        <v>0.23009985734664765</v>
      </c>
      <c r="G22" s="6">
        <f>TLMONTHS!G22/$C22</f>
        <v>8.3666191155492148E-2</v>
      </c>
      <c r="H22" s="6">
        <f>TLMONTHS!H22/$C22</f>
        <v>2.6533523537803139E-2</v>
      </c>
      <c r="I22" s="6">
        <f>TLMONTHS!I22/$C22</f>
        <v>6.8473609129814554E-3</v>
      </c>
      <c r="J22" s="6">
        <f>TLMONTHS!J22/$C22</f>
        <v>2.7817403708987162E-3</v>
      </c>
      <c r="K22" s="6">
        <f>TLMONTHS!K22/$C22</f>
        <v>8.5592011412268193E-4</v>
      </c>
      <c r="L22" s="6">
        <f>TLMONTHS!L22/$C22</f>
        <v>7.1326676176890159E-4</v>
      </c>
      <c r="M22" s="6">
        <f>TLMONTHS!M22/$C22</f>
        <v>6.4194008559201137E-4</v>
      </c>
      <c r="N22" s="6">
        <f>TLMONTHS!N22/$C22</f>
        <v>0</v>
      </c>
    </row>
    <row r="23" spans="1:14" ht="15.75" x14ac:dyDescent="0.25">
      <c r="A23" s="14" t="s">
        <v>28</v>
      </c>
      <c r="B23" s="2">
        <f>TLMONTHS!B23</f>
        <v>17504</v>
      </c>
      <c r="C23" s="2">
        <f>TLMONTHS!C23</f>
        <v>12182</v>
      </c>
      <c r="D23" s="6">
        <f>TLMONTHS!D23/$C23</f>
        <v>4.6379904777540636E-2</v>
      </c>
      <c r="E23" s="6">
        <f>TLMONTHS!E23/$C23</f>
        <v>0.36512887867345262</v>
      </c>
      <c r="F23" s="6">
        <f>TLMONTHS!F23/$C23</f>
        <v>0.24092923986209161</v>
      </c>
      <c r="G23" s="6">
        <f>TLMONTHS!G23/$C23</f>
        <v>0.16146773928747332</v>
      </c>
      <c r="H23" s="6">
        <f>TLMONTHS!H23/$C23</f>
        <v>0.10096864225907076</v>
      </c>
      <c r="I23" s="6">
        <f>TLMONTHS!I23/$C23</f>
        <v>3.7186012149072405E-2</v>
      </c>
      <c r="J23" s="6">
        <f>TLMONTHS!J23/$C23</f>
        <v>1.5514693810540141E-2</v>
      </c>
      <c r="K23" s="6">
        <f>TLMONTHS!K23/$C23</f>
        <v>4.5969463142341155E-3</v>
      </c>
      <c r="L23" s="6">
        <f>TLMONTHS!L23/$C23</f>
        <v>4.3506813331144313E-3</v>
      </c>
      <c r="M23" s="6">
        <f>TLMONTHS!M23/$C23</f>
        <v>4.1865046790346416E-3</v>
      </c>
      <c r="N23" s="6">
        <f>TLMONTHS!N23/$C23</f>
        <v>1.9290756854375309E-2</v>
      </c>
    </row>
    <row r="24" spans="1:14" ht="15.75" x14ac:dyDescent="0.25">
      <c r="A24" s="14" t="s">
        <v>29</v>
      </c>
      <c r="B24" s="2">
        <f>TLMONTHS!B24</f>
        <v>14864</v>
      </c>
      <c r="C24" s="2">
        <f>TLMONTHS!C24</f>
        <v>10719</v>
      </c>
      <c r="D24" s="6">
        <f>TLMONTHS!D24/$C24</f>
        <v>0</v>
      </c>
      <c r="E24" s="6">
        <f>TLMONTHS!E24/$C24</f>
        <v>0.38744285847560406</v>
      </c>
      <c r="F24" s="6">
        <f>TLMONTHS!F24/$C24</f>
        <v>0.24535870883477937</v>
      </c>
      <c r="G24" s="6">
        <f>TLMONTHS!G24/$C24</f>
        <v>0.16456759026028547</v>
      </c>
      <c r="H24" s="6">
        <f>TLMONTHS!H24/$C24</f>
        <v>0.11325683365985632</v>
      </c>
      <c r="I24" s="6">
        <f>TLMONTHS!I24/$C24</f>
        <v>3.5264483627204031E-2</v>
      </c>
      <c r="J24" s="6">
        <f>TLMONTHS!J24/$C24</f>
        <v>1.6512734396865379E-2</v>
      </c>
      <c r="K24" s="6">
        <f>TLMONTHS!K24/$C24</f>
        <v>5.2243679447709678E-3</v>
      </c>
      <c r="L24" s="6">
        <f>TLMONTHS!L24/$C24</f>
        <v>3.8249836738501724E-3</v>
      </c>
      <c r="M24" s="6">
        <f>TLMONTHS!M24/$C24</f>
        <v>6.2505830767795503E-3</v>
      </c>
      <c r="N24" s="6">
        <f>TLMONTHS!N24/$C24</f>
        <v>2.2296856050004664E-2</v>
      </c>
    </row>
    <row r="25" spans="1:14" ht="15.75" x14ac:dyDescent="0.25">
      <c r="A25" s="14" t="s">
        <v>30</v>
      </c>
      <c r="B25" s="2">
        <f>TLMONTHS!B25</f>
        <v>30920</v>
      </c>
      <c r="C25" s="2">
        <f>TLMONTHS!C25</f>
        <v>12719</v>
      </c>
      <c r="D25" s="6">
        <f>TLMONTHS!D25/$C25</f>
        <v>4.4814843934271563E-3</v>
      </c>
      <c r="E25" s="6">
        <f>TLMONTHS!E25/$C25</f>
        <v>0.43627643682679457</v>
      </c>
      <c r="F25" s="6">
        <f>TLMONTHS!F25/$C25</f>
        <v>0.24978378803365045</v>
      </c>
      <c r="G25" s="6">
        <f>TLMONTHS!G25/$C25</f>
        <v>0.14851796524884031</v>
      </c>
      <c r="H25" s="6">
        <f>TLMONTHS!H25/$C25</f>
        <v>9.6076735592420789E-2</v>
      </c>
      <c r="I25" s="6">
        <f>TLMONTHS!I25/$C25</f>
        <v>3.2942841418350501E-2</v>
      </c>
      <c r="J25" s="6">
        <f>TLMONTHS!J25/$C25</f>
        <v>1.4387923578897711E-2</v>
      </c>
      <c r="K25" s="6">
        <f>TLMONTHS!K25/$C25</f>
        <v>4.1669942605550752E-3</v>
      </c>
      <c r="L25" s="6">
        <f>TLMONTHS!L25/$C25</f>
        <v>4.0883717273370547E-3</v>
      </c>
      <c r="M25" s="6">
        <f>TLMONTHS!M25/$C25</f>
        <v>3.3807689283748723E-3</v>
      </c>
      <c r="N25" s="6">
        <f>TLMONTHS!N25/$C25</f>
        <v>5.8966899913515209E-3</v>
      </c>
    </row>
    <row r="26" spans="1:14" ht="15.75" x14ac:dyDescent="0.25">
      <c r="A26" s="14" t="s">
        <v>31</v>
      </c>
      <c r="B26" s="2">
        <f>TLMONTHS!B26</f>
        <v>10549</v>
      </c>
      <c r="C26" s="2">
        <f>TLMONTHS!C26</f>
        <v>3740</v>
      </c>
      <c r="D26" s="6">
        <f>TLMONTHS!D26/$C26</f>
        <v>0</v>
      </c>
      <c r="E26" s="6">
        <f>TLMONTHS!E26/$C26</f>
        <v>0.54919786096256684</v>
      </c>
      <c r="F26" s="6">
        <f>TLMONTHS!F26/$C26</f>
        <v>0.24705882352941178</v>
      </c>
      <c r="G26" s="6">
        <f>TLMONTHS!G26/$C26</f>
        <v>0.11550802139037433</v>
      </c>
      <c r="H26" s="6">
        <f>TLMONTHS!H26/$C26</f>
        <v>6.0695187165775398E-2</v>
      </c>
      <c r="I26" s="6">
        <f>TLMONTHS!I26/$C26</f>
        <v>1.6042780748663103E-2</v>
      </c>
      <c r="J26" s="6">
        <f>TLMONTHS!J26/$C26</f>
        <v>6.1497326203208552E-3</v>
      </c>
      <c r="K26" s="6">
        <f>TLMONTHS!K26/$C26</f>
        <v>1.6042780748663102E-3</v>
      </c>
      <c r="L26" s="6">
        <f>TLMONTHS!L26/$C26</f>
        <v>1.6042780748663102E-3</v>
      </c>
      <c r="M26" s="6">
        <f>TLMONTHS!M26/$C26</f>
        <v>1.3368983957219251E-3</v>
      </c>
      <c r="N26" s="6">
        <f>TLMONTHS!N26/$C26</f>
        <v>8.021390374331551E-4</v>
      </c>
    </row>
    <row r="27" spans="1:14" ht="7.5" customHeight="1" x14ac:dyDescent="0.25">
      <c r="A27" s="60"/>
      <c r="B27" s="61"/>
      <c r="C27" s="61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ht="15.75" x14ac:dyDescent="0.25">
      <c r="A28" s="14" t="s">
        <v>32</v>
      </c>
      <c r="B28" s="2">
        <f>TLMONTHS!B28</f>
        <v>11240</v>
      </c>
      <c r="C28" s="2">
        <f>TLMONTHS!C28</f>
        <v>8391</v>
      </c>
      <c r="D28" s="6">
        <f>TLMONTHS!D28/$C28</f>
        <v>0</v>
      </c>
      <c r="E28" s="6">
        <f>TLMONTHS!E28/$C28</f>
        <v>0.23680133476343701</v>
      </c>
      <c r="F28" s="6">
        <f>TLMONTHS!F28/$C28</f>
        <v>0.19282564652603981</v>
      </c>
      <c r="G28" s="6">
        <f>TLMONTHS!G28/$C28</f>
        <v>0.15004171135740674</v>
      </c>
      <c r="H28" s="6">
        <f>TLMONTHS!H28/$C28</f>
        <v>0.11238231438445954</v>
      </c>
      <c r="I28" s="6">
        <f>TLMONTHS!I28/$C28</f>
        <v>4.4809915385532119E-2</v>
      </c>
      <c r="J28" s="6">
        <f>TLMONTHS!J28/$C28</f>
        <v>2.0736503396496245E-2</v>
      </c>
      <c r="K28" s="6">
        <f>TLMONTHS!K28/$C28</f>
        <v>6.5546418782028368E-3</v>
      </c>
      <c r="L28" s="6">
        <f>TLMONTHS!L28/$C28</f>
        <v>6.5546418782028368E-3</v>
      </c>
      <c r="M28" s="6">
        <f>TLMONTHS!M28/$C28</f>
        <v>6.435466571326421E-3</v>
      </c>
      <c r="N28" s="6">
        <f>TLMONTHS!N28/$C28</f>
        <v>0.22297699916577285</v>
      </c>
    </row>
    <row r="29" spans="1:14" ht="15.75" x14ac:dyDescent="0.25">
      <c r="A29" s="14" t="s">
        <v>33</v>
      </c>
      <c r="B29" s="2">
        <f>TLMONTHS!B29</f>
        <v>25272</v>
      </c>
      <c r="C29" s="2">
        <f>TLMONTHS!C29</f>
        <v>15622</v>
      </c>
      <c r="D29" s="6">
        <f>TLMONTHS!D29/$C29</f>
        <v>0</v>
      </c>
      <c r="E29" s="6">
        <f>TLMONTHS!E29/$C29</f>
        <v>0.3681346818589169</v>
      </c>
      <c r="F29" s="6">
        <f>TLMONTHS!F29/$C29</f>
        <v>0.21725771348098835</v>
      </c>
      <c r="G29" s="6">
        <f>TLMONTHS!G29/$C29</f>
        <v>0.14287543208295994</v>
      </c>
      <c r="H29" s="6">
        <f>TLMONTHS!H29/$C29</f>
        <v>8.6544616566380739E-2</v>
      </c>
      <c r="I29" s="6">
        <f>TLMONTHS!I29/$C29</f>
        <v>3.4182563052106006E-2</v>
      </c>
      <c r="J29" s="6">
        <f>TLMONTHS!J29/$C29</f>
        <v>1.3378568685187556E-2</v>
      </c>
      <c r="K29" s="6">
        <f>TLMONTHS!K29/$C29</f>
        <v>6.9133273588529E-3</v>
      </c>
      <c r="L29" s="6">
        <f>TLMONTHS!L29/$C29</f>
        <v>5.5690692612981691E-3</v>
      </c>
      <c r="M29" s="6">
        <f>TLMONTHS!M29/$C29</f>
        <v>5.3770323902189218E-3</v>
      </c>
      <c r="N29" s="6">
        <f>TLMONTHS!N29/$C29</f>
        <v>0.11976699526309051</v>
      </c>
    </row>
    <row r="30" spans="1:14" ht="15.75" x14ac:dyDescent="0.25">
      <c r="A30" s="14" t="s">
        <v>34</v>
      </c>
      <c r="B30" s="2">
        <f>TLMONTHS!B30</f>
        <v>50492</v>
      </c>
      <c r="C30" s="2">
        <f>TLMONTHS!C30</f>
        <v>30793</v>
      </c>
      <c r="D30" s="6">
        <f>TLMONTHS!D30/$C30</f>
        <v>0</v>
      </c>
      <c r="E30" s="6">
        <f>TLMONTHS!E30/$C30</f>
        <v>0.3943103952196928</v>
      </c>
      <c r="F30" s="6">
        <f>TLMONTHS!F30/$C30</f>
        <v>0.21371740330594616</v>
      </c>
      <c r="G30" s="6">
        <f>TLMONTHS!G30/$C30</f>
        <v>0.14681908225895496</v>
      </c>
      <c r="H30" s="6">
        <f>TLMONTHS!H30/$C30</f>
        <v>0.10593316662877927</v>
      </c>
      <c r="I30" s="6">
        <f>TLMONTHS!I30/$C30</f>
        <v>2.9227421816646639E-2</v>
      </c>
      <c r="J30" s="6">
        <f>TLMONTHS!J30/$C30</f>
        <v>9.8398986782710363E-3</v>
      </c>
      <c r="K30" s="6">
        <f>TLMONTHS!K30/$C30</f>
        <v>4.7738122300522842E-3</v>
      </c>
      <c r="L30" s="6">
        <f>TLMONTHS!L30/$C30</f>
        <v>5.7805345370701136E-3</v>
      </c>
      <c r="M30" s="6">
        <f>TLMONTHS!M30/$C30</f>
        <v>2.6954177897574125E-2</v>
      </c>
      <c r="N30" s="6">
        <f>TLMONTHS!N30/$C30</f>
        <v>6.261163251388302E-2</v>
      </c>
    </row>
    <row r="31" spans="1:14" ht="15.75" x14ac:dyDescent="0.25">
      <c r="A31" s="14" t="s">
        <v>35</v>
      </c>
      <c r="B31" s="2">
        <f>TLMONTHS!B31</f>
        <v>66208</v>
      </c>
      <c r="C31" s="2">
        <f>TLMONTHS!C31</f>
        <v>47543</v>
      </c>
      <c r="D31" s="6">
        <f>TLMONTHS!D31/$C31</f>
        <v>0</v>
      </c>
      <c r="E31" s="6">
        <f>TLMONTHS!E31/$C31</f>
        <v>0.30328334349956881</v>
      </c>
      <c r="F31" s="6">
        <f>TLMONTHS!F31/$C31</f>
        <v>0.20507750878152409</v>
      </c>
      <c r="G31" s="6">
        <f>TLMONTHS!G31/$C31</f>
        <v>0.13875859748017583</v>
      </c>
      <c r="H31" s="6">
        <f>TLMONTHS!H31/$C31</f>
        <v>8.2767179185158704E-2</v>
      </c>
      <c r="I31" s="6">
        <f>TLMONTHS!I31/$C31</f>
        <v>3.2791367814399598E-2</v>
      </c>
      <c r="J31" s="6">
        <f>TLMONTHS!J31/$C31</f>
        <v>2.050775087815241E-2</v>
      </c>
      <c r="K31" s="6">
        <f>TLMONTHS!K31/$C31</f>
        <v>3.7439791346780809E-3</v>
      </c>
      <c r="L31" s="6">
        <f>TLMONTHS!L31/$C31</f>
        <v>4.2277517194960349E-3</v>
      </c>
      <c r="M31" s="6">
        <f>TLMONTHS!M31/$C31</f>
        <v>3.6808783627453041E-3</v>
      </c>
      <c r="N31" s="6">
        <f>TLMONTHS!N31/$C31</f>
        <v>0.20514060955345687</v>
      </c>
    </row>
    <row r="32" spans="1:14" ht="15.75" x14ac:dyDescent="0.25">
      <c r="A32" s="14" t="s">
        <v>36</v>
      </c>
      <c r="B32" s="2">
        <f>TLMONTHS!B32</f>
        <v>23057</v>
      </c>
      <c r="C32" s="2">
        <f>TLMONTHS!C32</f>
        <v>12107</v>
      </c>
      <c r="D32" s="6">
        <f>TLMONTHS!D32/$C32</f>
        <v>9.7381680019823239E-2</v>
      </c>
      <c r="E32" s="6">
        <f>TLMONTHS!E32/$C32</f>
        <v>0.41769224415627321</v>
      </c>
      <c r="F32" s="6">
        <f>TLMONTHS!F32/$C32</f>
        <v>0.2141736185677707</v>
      </c>
      <c r="G32" s="6">
        <f>TLMONTHS!G32/$C32</f>
        <v>0.12926406211282729</v>
      </c>
      <c r="H32" s="6">
        <f>TLMONTHS!H32/$C32</f>
        <v>8.1275295283720156E-2</v>
      </c>
      <c r="I32" s="6">
        <f>TLMONTHS!I32/$C32</f>
        <v>2.7835136697778144E-2</v>
      </c>
      <c r="J32" s="6">
        <f>TLMONTHS!J32/$C32</f>
        <v>1.0572396134467664E-2</v>
      </c>
      <c r="K32" s="6">
        <f>TLMONTHS!K32/$C32</f>
        <v>2.8908895680185018E-3</v>
      </c>
      <c r="L32" s="6">
        <f>TLMONTHS!L32/$C32</f>
        <v>2.643099033616916E-3</v>
      </c>
      <c r="M32" s="6">
        <f>TLMONTHS!M32/$C32</f>
        <v>2.3127116544148013E-3</v>
      </c>
      <c r="N32" s="6">
        <f>TLMONTHS!N32/$C32</f>
        <v>1.3958866771289337E-2</v>
      </c>
    </row>
    <row r="33" spans="1:14" ht="15.75" x14ac:dyDescent="0.25">
      <c r="A33" s="14" t="s">
        <v>37</v>
      </c>
      <c r="B33" s="2">
        <f>TLMONTHS!B33</f>
        <v>11756</v>
      </c>
      <c r="C33" s="2">
        <f>TLMONTHS!C33</f>
        <v>6802</v>
      </c>
      <c r="D33" s="6">
        <f>TLMONTHS!D33/$C33</f>
        <v>0</v>
      </c>
      <c r="E33" s="6">
        <f>TLMONTHS!E33/$C33</f>
        <v>0.55233754778006472</v>
      </c>
      <c r="F33" s="6">
        <f>TLMONTHS!F33/$C33</f>
        <v>0.2519847103793002</v>
      </c>
      <c r="G33" s="6">
        <f>TLMONTHS!G33/$C33</f>
        <v>0.11114378124081152</v>
      </c>
      <c r="H33" s="6">
        <f>TLMONTHS!H33/$C33</f>
        <v>5.7042046456924435E-2</v>
      </c>
      <c r="I33" s="6">
        <f>TLMONTHS!I33/$C33</f>
        <v>1.4407527197882975E-2</v>
      </c>
      <c r="J33" s="6">
        <f>TLMONTHS!J33/$C33</f>
        <v>7.3507791825933545E-3</v>
      </c>
      <c r="K33" s="6">
        <f>TLMONTHS!K33/$C33</f>
        <v>1.1761246692149367E-3</v>
      </c>
      <c r="L33" s="6">
        <f>TLMONTHS!L33/$C33</f>
        <v>1.1761246692149367E-3</v>
      </c>
      <c r="M33" s="6">
        <f>TLMONTHS!M33/$C33</f>
        <v>2.2052337547780066E-3</v>
      </c>
      <c r="N33" s="6">
        <f>TLMONTHS!N33/$C33</f>
        <v>1.1761246692149367E-3</v>
      </c>
    </row>
    <row r="34" spans="1:14" ht="15.75" x14ac:dyDescent="0.25">
      <c r="A34" s="14" t="s">
        <v>38</v>
      </c>
      <c r="B34" s="2">
        <f>TLMONTHS!B34</f>
        <v>36082</v>
      </c>
      <c r="C34" s="2">
        <f>TLMONTHS!C34</f>
        <v>26727</v>
      </c>
      <c r="D34" s="6">
        <f>TLMONTHS!D34/$C34</f>
        <v>2.2823362143151119E-3</v>
      </c>
      <c r="E34" s="6">
        <f>TLMONTHS!E34/$C34</f>
        <v>0.34070415684513788</v>
      </c>
      <c r="F34" s="6">
        <f>TLMONTHS!F34/$C34</f>
        <v>0.24233920754293412</v>
      </c>
      <c r="G34" s="6">
        <f>TLMONTHS!G34/$C34</f>
        <v>0.17858345493321359</v>
      </c>
      <c r="H34" s="6">
        <f>TLMONTHS!H34/$C34</f>
        <v>0.13080405582369889</v>
      </c>
      <c r="I34" s="6">
        <f>TLMONTHS!I34/$C34</f>
        <v>5.2942717102555471E-2</v>
      </c>
      <c r="J34" s="6">
        <f>TLMONTHS!J34/$C34</f>
        <v>2.3870991880869531E-2</v>
      </c>
      <c r="K34" s="6">
        <f>TLMONTHS!K34/$C34</f>
        <v>7.5204849029071727E-3</v>
      </c>
      <c r="L34" s="6">
        <f>TLMONTHS!L34/$C34</f>
        <v>7.1837467729262547E-3</v>
      </c>
      <c r="M34" s="6">
        <f>TLMONTHS!M34/$C34</f>
        <v>6.8470086429453358E-3</v>
      </c>
      <c r="N34" s="6">
        <f>TLMONTHS!N34/$C34</f>
        <v>6.8470086429453358E-3</v>
      </c>
    </row>
    <row r="35" spans="1:14" ht="15.75" x14ac:dyDescent="0.25">
      <c r="A35" s="14" t="s">
        <v>39</v>
      </c>
      <c r="B35" s="2">
        <f>TLMONTHS!B35</f>
        <v>3490</v>
      </c>
      <c r="C35" s="2">
        <f>TLMONTHS!C35</f>
        <v>2177</v>
      </c>
      <c r="D35" s="6">
        <f>TLMONTHS!D35/$C35</f>
        <v>0.16444648598989434</v>
      </c>
      <c r="E35" s="6">
        <f>TLMONTHS!E35/$C35</f>
        <v>0.42949012402388609</v>
      </c>
      <c r="F35" s="6">
        <f>TLMONTHS!F35/$C35</f>
        <v>0.200734956361966</v>
      </c>
      <c r="G35" s="6">
        <f>TLMONTHS!G35/$C35</f>
        <v>0.11299954065227377</v>
      </c>
      <c r="H35" s="6">
        <f>TLMONTHS!H35/$C35</f>
        <v>5.7877813504823149E-2</v>
      </c>
      <c r="I35" s="6">
        <f>TLMONTHS!I35/$C35</f>
        <v>1.9292604501607719E-2</v>
      </c>
      <c r="J35" s="6">
        <f>TLMONTHS!J35/$C35</f>
        <v>5.9715204409738175E-3</v>
      </c>
      <c r="K35" s="6">
        <f>TLMONTHS!K35/$C35</f>
        <v>1.8373909049150207E-3</v>
      </c>
      <c r="L35" s="6">
        <f>TLMONTHS!L35/$C35</f>
        <v>1.8373909049150207E-3</v>
      </c>
      <c r="M35" s="6">
        <f>TLMONTHS!M35/$C35</f>
        <v>1.3780431786862655E-3</v>
      </c>
      <c r="N35" s="6">
        <f>TLMONTHS!N35/$C35</f>
        <v>3.6747818098300414E-3</v>
      </c>
    </row>
    <row r="36" spans="1:14" ht="15.75" x14ac:dyDescent="0.25">
      <c r="A36" s="14" t="s">
        <v>40</v>
      </c>
      <c r="B36" s="2">
        <f>TLMONTHS!B36</f>
        <v>6631</v>
      </c>
      <c r="C36" s="2">
        <f>TLMONTHS!C36</f>
        <v>2902</v>
      </c>
      <c r="D36" s="6">
        <f>TLMONTHS!D36/$C36</f>
        <v>5.2377670572019294E-2</v>
      </c>
      <c r="E36" s="6">
        <f>TLMONTHS!E36/$C36</f>
        <v>0.40523776705720194</v>
      </c>
      <c r="F36" s="6">
        <f>TLMONTHS!F36/$C36</f>
        <v>0.21054445210199862</v>
      </c>
      <c r="G36" s="6">
        <f>TLMONTHS!G36/$C36</f>
        <v>0.12267401791867677</v>
      </c>
      <c r="H36" s="6">
        <f>TLMONTHS!H36/$C36</f>
        <v>8.2701585113714685E-2</v>
      </c>
      <c r="I36" s="6">
        <f>TLMONTHS!I36/$C36</f>
        <v>2.8600964851826328E-2</v>
      </c>
      <c r="J36" s="6">
        <f>TLMONTHS!J36/$C36</f>
        <v>1.1371467953135768E-2</v>
      </c>
      <c r="K36" s="6">
        <f>TLMONTHS!K36/$C36</f>
        <v>3.4458993797381117E-3</v>
      </c>
      <c r="L36" s="6">
        <f>TLMONTHS!L36/$C36</f>
        <v>3.4458993797381117E-3</v>
      </c>
      <c r="M36" s="6">
        <f>TLMONTHS!M36/$C36</f>
        <v>3.4458993797381117E-3</v>
      </c>
      <c r="N36" s="6">
        <f>TLMONTHS!N36/$C36</f>
        <v>7.6154376292212264E-2</v>
      </c>
    </row>
    <row r="37" spans="1:14" ht="15.75" x14ac:dyDescent="0.25">
      <c r="A37" s="14" t="s">
        <v>41</v>
      </c>
      <c r="B37" s="2">
        <f>TLMONTHS!B37</f>
        <v>10771</v>
      </c>
      <c r="C37" s="2">
        <f>TLMONTHS!C37</f>
        <v>5841</v>
      </c>
      <c r="D37" s="6">
        <f>TLMONTHS!D37/$C37</f>
        <v>1.1984249272384865E-3</v>
      </c>
      <c r="E37" s="6">
        <f>TLMONTHS!E37/$C37</f>
        <v>0.54699537750385208</v>
      </c>
      <c r="F37" s="6">
        <f>TLMONTHS!F37/$C37</f>
        <v>0.26125663413799005</v>
      </c>
      <c r="G37" s="6">
        <f>TLMONTHS!G37/$C37</f>
        <v>9.0053073103920564E-2</v>
      </c>
      <c r="H37" s="6">
        <f>TLMONTHS!H37/$C37</f>
        <v>6.1462078411230955E-2</v>
      </c>
      <c r="I37" s="6">
        <f>TLMONTHS!I37/$C37</f>
        <v>2.1058038007190548E-2</v>
      </c>
      <c r="J37" s="6">
        <f>TLMONTHS!J37/$C37</f>
        <v>1.078582434514638E-2</v>
      </c>
      <c r="K37" s="6">
        <f>TLMONTHS!K37/$C37</f>
        <v>3.766478342749529E-3</v>
      </c>
      <c r="L37" s="6">
        <f>TLMONTHS!L37/$C37</f>
        <v>1.7120356103406951E-3</v>
      </c>
      <c r="M37" s="6">
        <f>TLMONTHS!M37/$C37</f>
        <v>1.5408320493066256E-3</v>
      </c>
      <c r="N37" s="6">
        <f>TLMONTHS!N37/$C37</f>
        <v>0</v>
      </c>
    </row>
    <row r="38" spans="1:14" ht="6.75" customHeight="1" x14ac:dyDescent="0.25">
      <c r="A38" s="60"/>
      <c r="B38" s="61"/>
      <c r="C38" s="61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</row>
    <row r="39" spans="1:14" ht="15.75" x14ac:dyDescent="0.25">
      <c r="A39" s="14" t="s">
        <v>42</v>
      </c>
      <c r="B39" s="2">
        <f>TLMONTHS!B39</f>
        <v>5184</v>
      </c>
      <c r="C39" s="2">
        <f>TLMONTHS!C39</f>
        <v>2817</v>
      </c>
      <c r="D39" s="6">
        <f>TLMONTHS!D39/$C39</f>
        <v>4.6148384806531774E-3</v>
      </c>
      <c r="E39" s="6">
        <f>TLMONTHS!E39/$C39</f>
        <v>0.45473908413205538</v>
      </c>
      <c r="F39" s="6">
        <f>TLMONTHS!F39/$C39</f>
        <v>0.2364217252396166</v>
      </c>
      <c r="G39" s="6">
        <f>TLMONTHS!G39/$C39</f>
        <v>0.13454029108981186</v>
      </c>
      <c r="H39" s="6">
        <f>TLMONTHS!H39/$C39</f>
        <v>8.200212992545261E-2</v>
      </c>
      <c r="I39" s="6">
        <f>TLMONTHS!I39/$C39</f>
        <v>2.3784167554135604E-2</v>
      </c>
      <c r="J39" s="6">
        <f>TLMONTHS!J39/$C39</f>
        <v>8.8746893858714943E-3</v>
      </c>
      <c r="K39" s="6">
        <f>TLMONTHS!K39/$C39</f>
        <v>2.8399006034788782E-3</v>
      </c>
      <c r="L39" s="6">
        <f>TLMONTHS!L39/$C39</f>
        <v>2.4849130280440185E-3</v>
      </c>
      <c r="M39" s="6">
        <f>TLMONTHS!M39/$C39</f>
        <v>2.4849130280440185E-3</v>
      </c>
      <c r="N39" s="6">
        <f>TLMONTHS!N39/$C39</f>
        <v>4.7568335108271208E-2</v>
      </c>
    </row>
    <row r="40" spans="1:14" ht="15.75" x14ac:dyDescent="0.25">
      <c r="A40" s="14" t="s">
        <v>43</v>
      </c>
      <c r="B40" s="2">
        <f>TLMONTHS!B40</f>
        <v>35053</v>
      </c>
      <c r="C40" s="2">
        <f>TLMONTHS!C40</f>
        <v>25536</v>
      </c>
      <c r="D40" s="6">
        <f>TLMONTHS!D40/$C40</f>
        <v>0.10780858395989974</v>
      </c>
      <c r="E40" s="6">
        <f>TLMONTHS!E40/$C40</f>
        <v>0.33055294486215536</v>
      </c>
      <c r="F40" s="6">
        <f>TLMONTHS!F40/$C40</f>
        <v>0.18671679197994986</v>
      </c>
      <c r="G40" s="6">
        <f>TLMONTHS!G40/$C40</f>
        <v>0.11830357142857142</v>
      </c>
      <c r="H40" s="6">
        <f>TLMONTHS!H40/$C40</f>
        <v>7.6010338345864667E-2</v>
      </c>
      <c r="I40" s="6">
        <f>TLMONTHS!I40/$C40</f>
        <v>2.882205513784461E-2</v>
      </c>
      <c r="J40" s="6">
        <f>TLMONTHS!J40/$C40</f>
        <v>1.2805451127819549E-2</v>
      </c>
      <c r="K40" s="6">
        <f>TLMONTHS!K40/$C40</f>
        <v>4.2684837092731827E-3</v>
      </c>
      <c r="L40" s="6">
        <f>TLMONTHS!L40/$C40</f>
        <v>3.9160401002506263E-3</v>
      </c>
      <c r="M40" s="6">
        <f>TLMONTHS!M40/$C40</f>
        <v>3.9160401002506263E-3</v>
      </c>
      <c r="N40" s="6">
        <f>TLMONTHS!N40/$C40</f>
        <v>0.12695802005012533</v>
      </c>
    </row>
    <row r="41" spans="1:14" ht="15.75" x14ac:dyDescent="0.25">
      <c r="A41" s="14" t="s">
        <v>44</v>
      </c>
      <c r="B41" s="2">
        <f>TLMONTHS!B41</f>
        <v>20388</v>
      </c>
      <c r="C41" s="2">
        <f>TLMONTHS!C41</f>
        <v>13333</v>
      </c>
      <c r="D41" s="6">
        <f>TLMONTHS!D41/$C41</f>
        <v>0</v>
      </c>
      <c r="E41" s="6">
        <f>TLMONTHS!E41/$C41</f>
        <v>0.39840996024900621</v>
      </c>
      <c r="F41" s="6">
        <f>TLMONTHS!F41/$C41</f>
        <v>0.24278106952673817</v>
      </c>
      <c r="G41" s="6">
        <f>TLMONTHS!G41/$C41</f>
        <v>0.16987924698117454</v>
      </c>
      <c r="H41" s="6">
        <f>TLMONTHS!H41/$C41</f>
        <v>9.9452486312157806E-2</v>
      </c>
      <c r="I41" s="6">
        <f>TLMONTHS!I41/$C41</f>
        <v>3.8250956273906844E-2</v>
      </c>
      <c r="J41" s="6">
        <f>TLMONTHS!J41/$C41</f>
        <v>1.3950348758718967E-2</v>
      </c>
      <c r="K41" s="6">
        <f>TLMONTHS!K41/$C41</f>
        <v>3.3000825020625514E-3</v>
      </c>
      <c r="L41" s="6">
        <f>TLMONTHS!L41/$C41</f>
        <v>7.7251931298282454E-3</v>
      </c>
      <c r="M41" s="6">
        <f>TLMONTHS!M41/$C41</f>
        <v>2.4750618765469138E-2</v>
      </c>
      <c r="N41" s="6">
        <f>TLMONTHS!N41/$C41</f>
        <v>1.5750393759843995E-3</v>
      </c>
    </row>
    <row r="42" spans="1:14" ht="15.75" x14ac:dyDescent="0.25">
      <c r="A42" s="14" t="s">
        <v>45</v>
      </c>
      <c r="B42" s="2">
        <f>TLMONTHS!B42</f>
        <v>123203</v>
      </c>
      <c r="C42" s="2">
        <f>TLMONTHS!C42</f>
        <v>59797</v>
      </c>
      <c r="D42" s="6">
        <f>TLMONTHS!D42/$C42</f>
        <v>0</v>
      </c>
      <c r="E42" s="6">
        <f>TLMONTHS!E42/$C42</f>
        <v>0.32310985500944861</v>
      </c>
      <c r="F42" s="6">
        <f>TLMONTHS!F42/$C42</f>
        <v>0.23354014415438901</v>
      </c>
      <c r="G42" s="6">
        <f>TLMONTHS!G42/$C42</f>
        <v>0.16711540712744785</v>
      </c>
      <c r="H42" s="6">
        <f>TLMONTHS!H42/$C42</f>
        <v>0.10863421241868321</v>
      </c>
      <c r="I42" s="6">
        <f>TLMONTHS!I42/$C42</f>
        <v>4.1440206030402861E-2</v>
      </c>
      <c r="J42" s="6">
        <f>TLMONTHS!J42/$C42</f>
        <v>2.2375704466779271E-2</v>
      </c>
      <c r="K42" s="6">
        <f>TLMONTHS!K42/$C42</f>
        <v>2.5084870478452098E-3</v>
      </c>
      <c r="L42" s="6">
        <f>TLMONTHS!L42/$C42</f>
        <v>5.819689951000886E-3</v>
      </c>
      <c r="M42" s="6">
        <f>TLMONTHS!M42/$C42</f>
        <v>4.1975349933943175E-3</v>
      </c>
      <c r="N42" s="6">
        <f>TLMONTHS!N42/$C42</f>
        <v>9.1258758800608727E-2</v>
      </c>
    </row>
    <row r="43" spans="1:14" ht="15.75" x14ac:dyDescent="0.25">
      <c r="A43" s="14" t="s">
        <v>46</v>
      </c>
      <c r="B43" s="2">
        <f>TLMONTHS!B43</f>
        <v>22893</v>
      </c>
      <c r="C43" s="2">
        <f>TLMONTHS!C43</f>
        <v>5866</v>
      </c>
      <c r="D43" s="6">
        <f>TLMONTHS!D43/$C43</f>
        <v>2.557108762359359E-3</v>
      </c>
      <c r="E43" s="6">
        <f>TLMONTHS!E43/$C43</f>
        <v>0.55676781452437774</v>
      </c>
      <c r="F43" s="6">
        <f>TLMONTHS!F43/$C43</f>
        <v>0.21718377088305491</v>
      </c>
      <c r="G43" s="6">
        <f>TLMONTHS!G43/$C43</f>
        <v>0.13262870780770541</v>
      </c>
      <c r="H43" s="6">
        <f>TLMONTHS!H43/$C43</f>
        <v>5.5233549266962154E-2</v>
      </c>
      <c r="I43" s="6">
        <f>TLMONTHS!I43/$C43</f>
        <v>1.9604500511421753E-2</v>
      </c>
      <c r="J43" s="6">
        <f>TLMONTHS!J43/$C43</f>
        <v>4.9437436072280938E-3</v>
      </c>
      <c r="K43" s="6">
        <f>TLMONTHS!K43/$C43</f>
        <v>1.3637913399249914E-3</v>
      </c>
      <c r="L43" s="6">
        <f>TLMONTHS!L43/$C43</f>
        <v>1.3637913399249914E-3</v>
      </c>
      <c r="M43" s="6">
        <f>TLMONTHS!M43/$C43</f>
        <v>1.8752130923968633E-3</v>
      </c>
      <c r="N43" s="6">
        <f>TLMONTHS!N43/$C43</f>
        <v>6.6484827821343337E-3</v>
      </c>
    </row>
    <row r="44" spans="1:14" ht="15.75" x14ac:dyDescent="0.25">
      <c r="A44" s="14" t="s">
        <v>47</v>
      </c>
      <c r="B44" s="2">
        <f>TLMONTHS!B44</f>
        <v>1828</v>
      </c>
      <c r="C44" s="2">
        <f>TLMONTHS!C44</f>
        <v>1131</v>
      </c>
      <c r="D44" s="6">
        <f>TLMONTHS!D44/$C44</f>
        <v>0.18213969938107868</v>
      </c>
      <c r="E44" s="6">
        <f>TLMONTHS!E44/$C44</f>
        <v>0.41202475685234308</v>
      </c>
      <c r="F44" s="6">
        <f>TLMONTHS!F44/$C44</f>
        <v>0.1900972590627763</v>
      </c>
      <c r="G44" s="6">
        <f>TLMONTHS!G44/$C44</f>
        <v>0.11494252873563218</v>
      </c>
      <c r="H44" s="6">
        <f>TLMONTHS!H44/$C44</f>
        <v>6.2776304155614499E-2</v>
      </c>
      <c r="I44" s="6">
        <f>TLMONTHS!I44/$C44</f>
        <v>2.2104332449160036E-2</v>
      </c>
      <c r="J44" s="6">
        <f>TLMONTHS!J44/$C44</f>
        <v>8.8417329796640146E-3</v>
      </c>
      <c r="K44" s="6">
        <f>TLMONTHS!K44/$C44</f>
        <v>3.5366931918656055E-3</v>
      </c>
      <c r="L44" s="6">
        <f>TLMONTHS!L44/$C44</f>
        <v>1.7683465959328027E-3</v>
      </c>
      <c r="M44" s="6">
        <f>TLMONTHS!M44/$C44</f>
        <v>1.7683465959328027E-3</v>
      </c>
      <c r="N44" s="6">
        <f>TLMONTHS!N44/$C44</f>
        <v>1.7683465959328027E-3</v>
      </c>
    </row>
    <row r="45" spans="1:14" ht="15.75" x14ac:dyDescent="0.25">
      <c r="A45" s="14" t="s">
        <v>48</v>
      </c>
      <c r="B45" s="2">
        <f>TLMONTHS!B45</f>
        <v>99471</v>
      </c>
      <c r="C45" s="2">
        <f>TLMONTHS!C45</f>
        <v>52956</v>
      </c>
      <c r="D45" s="6">
        <f>TLMONTHS!D45/$C45</f>
        <v>0.41113377143288771</v>
      </c>
      <c r="E45" s="6">
        <f>TLMONTHS!E45/$C45</f>
        <v>0.33242692046227057</v>
      </c>
      <c r="F45" s="6">
        <f>TLMONTHS!F45/$C45</f>
        <v>0.18103708739330765</v>
      </c>
      <c r="G45" s="6">
        <f>TLMONTHS!G45/$C45</f>
        <v>4.9758289901049926E-2</v>
      </c>
      <c r="H45" s="6">
        <f>TLMONTHS!H45/$C45</f>
        <v>1.6107712062844625E-2</v>
      </c>
      <c r="I45" s="6">
        <f>TLMONTHS!I45/$C45</f>
        <v>3.3801646650049098E-3</v>
      </c>
      <c r="J45" s="6">
        <f>TLMONTHS!J45/$C45</f>
        <v>1.3596193065941536E-3</v>
      </c>
      <c r="K45" s="6">
        <f>TLMONTHS!K45/$C45</f>
        <v>1.5106881184379485E-4</v>
      </c>
      <c r="L45" s="6">
        <f>TLMONTHS!L45/$C45</f>
        <v>2.0771961628521791E-4</v>
      </c>
      <c r="M45" s="6">
        <f>TLMONTHS!M45/$C45</f>
        <v>5.6650804441423072E-4</v>
      </c>
      <c r="N45" s="6">
        <f>TLMONTHS!N45/$C45</f>
        <v>3.8900219049777173E-3</v>
      </c>
    </row>
    <row r="46" spans="1:14" ht="15.75" x14ac:dyDescent="0.25">
      <c r="A46" s="14" t="s">
        <v>49</v>
      </c>
      <c r="B46" s="2">
        <f>TLMONTHS!B46</f>
        <v>8956</v>
      </c>
      <c r="C46" s="2">
        <f>TLMONTHS!C46</f>
        <v>3757</v>
      </c>
      <c r="D46" s="6">
        <f>TLMONTHS!D46/$C46</f>
        <v>0</v>
      </c>
      <c r="E46" s="6">
        <f>TLMONTHS!E46/$C46</f>
        <v>0.51823263241948359</v>
      </c>
      <c r="F46" s="6">
        <f>TLMONTHS!F46/$C46</f>
        <v>0.24327921213734363</v>
      </c>
      <c r="G46" s="6">
        <f>TLMONTHS!G46/$C46</f>
        <v>0.11924407772158638</v>
      </c>
      <c r="H46" s="6">
        <f>TLMONTHS!H46/$C46</f>
        <v>6.4945435187649725E-2</v>
      </c>
      <c r="I46" s="6">
        <f>TLMONTHS!I46/$C46</f>
        <v>2.1293585307426137E-2</v>
      </c>
      <c r="J46" s="6">
        <f>TLMONTHS!J46/$C46</f>
        <v>7.9850944902848022E-3</v>
      </c>
      <c r="K46" s="6">
        <f>TLMONTHS!K46/$C46</f>
        <v>2.6616981634282671E-3</v>
      </c>
      <c r="L46" s="6">
        <f>TLMONTHS!L46/$C46</f>
        <v>2.6616981634282671E-3</v>
      </c>
      <c r="M46" s="6">
        <f>TLMONTHS!M46/$C46</f>
        <v>2.3955283470854403E-3</v>
      </c>
      <c r="N46" s="6">
        <f>TLMONTHS!N46/$C46</f>
        <v>1.7301038062283738E-2</v>
      </c>
    </row>
    <row r="47" spans="1:14" ht="15.75" x14ac:dyDescent="0.25">
      <c r="A47" s="14" t="s">
        <v>50</v>
      </c>
      <c r="B47" s="2">
        <f>TLMONTHS!B47</f>
        <v>30617</v>
      </c>
      <c r="C47" s="2">
        <f>TLMONTHS!C47</f>
        <v>22387</v>
      </c>
      <c r="D47" s="6">
        <f>TLMONTHS!D47/$C47</f>
        <v>4.4668780988966809E-5</v>
      </c>
      <c r="E47" s="6">
        <f>TLMONTHS!E47/$C47</f>
        <v>0.40608388797069728</v>
      </c>
      <c r="F47" s="6">
        <f>TLMONTHS!F47/$C47</f>
        <v>0.23317103676240675</v>
      </c>
      <c r="G47" s="6">
        <f>TLMONTHS!G47/$C47</f>
        <v>0.15651940858533972</v>
      </c>
      <c r="H47" s="6">
        <f>TLMONTHS!H47/$C47</f>
        <v>9.2821726895073037E-2</v>
      </c>
      <c r="I47" s="6">
        <f>TLMONTHS!I47/$C47</f>
        <v>2.9481395452718096E-2</v>
      </c>
      <c r="J47" s="6">
        <f>TLMONTHS!J47/$C47</f>
        <v>1.1658551838120338E-2</v>
      </c>
      <c r="K47" s="6">
        <f>TLMONTHS!K47/$C47</f>
        <v>3.5288336981283779E-3</v>
      </c>
      <c r="L47" s="6">
        <f>TLMONTHS!L47/$C47</f>
        <v>3.4394961361504444E-3</v>
      </c>
      <c r="M47" s="6">
        <f>TLMONTHS!M47/$C47</f>
        <v>3.305489793183544E-3</v>
      </c>
      <c r="N47" s="6">
        <f>TLMONTHS!N47/$C47</f>
        <v>5.9945504087193457E-2</v>
      </c>
    </row>
    <row r="48" spans="1:14" ht="15.75" x14ac:dyDescent="0.25">
      <c r="A48" s="14" t="s">
        <v>51</v>
      </c>
      <c r="B48" s="2">
        <f>TLMONTHS!B48</f>
        <v>59927</v>
      </c>
      <c r="C48" s="2">
        <f>TLMONTHS!C48</f>
        <v>35311</v>
      </c>
      <c r="D48" s="6">
        <f>TLMONTHS!D48/$C48</f>
        <v>3.2964232108974541E-2</v>
      </c>
      <c r="E48" s="6">
        <f>TLMONTHS!E48/$C48</f>
        <v>0.32341196794200106</v>
      </c>
      <c r="F48" s="6">
        <f>TLMONTHS!F48/$C48</f>
        <v>0.19220639460791256</v>
      </c>
      <c r="G48" s="6">
        <f>TLMONTHS!G48/$C48</f>
        <v>0.11191979836311632</v>
      </c>
      <c r="H48" s="6">
        <f>TLMONTHS!H48/$C48</f>
        <v>8.2552179207612361E-2</v>
      </c>
      <c r="I48" s="6">
        <f>TLMONTHS!I48/$C48</f>
        <v>3.6844042932797146E-2</v>
      </c>
      <c r="J48" s="6">
        <f>TLMONTHS!J48/$C48</f>
        <v>2.0928322619013905E-2</v>
      </c>
      <c r="K48" s="6">
        <f>TLMONTHS!K48/$C48</f>
        <v>7.448103990257993E-3</v>
      </c>
      <c r="L48" s="6">
        <f>TLMONTHS!L48/$C48</f>
        <v>1.9823850924641047E-3</v>
      </c>
      <c r="M48" s="6">
        <f>TLMONTHS!M48/$C48</f>
        <v>5.4373991107586868E-3</v>
      </c>
      <c r="N48" s="6">
        <f>TLMONTHS!N48/$C48</f>
        <v>0.18433349381212652</v>
      </c>
    </row>
    <row r="49" spans="1:14" ht="8.25" customHeight="1" x14ac:dyDescent="0.25">
      <c r="A49" s="60"/>
      <c r="B49" s="61"/>
      <c r="C49" s="61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</row>
    <row r="50" spans="1:14" ht="15.75" x14ac:dyDescent="0.25">
      <c r="A50" s="14" t="s">
        <v>52</v>
      </c>
      <c r="B50" s="2">
        <f>TLMONTHS!B50</f>
        <v>15228</v>
      </c>
      <c r="C50" s="2">
        <f>TLMONTHS!C50</f>
        <v>13360</v>
      </c>
      <c r="D50" s="6">
        <f>TLMONTHS!D50/$C50</f>
        <v>4.4161676646706583E-3</v>
      </c>
      <c r="E50" s="6">
        <f>TLMONTHS!E50/$C50</f>
        <v>0.31968562874251499</v>
      </c>
      <c r="F50" s="6">
        <f>TLMONTHS!F50/$C50</f>
        <v>0.25157185628742518</v>
      </c>
      <c r="G50" s="6">
        <f>TLMONTHS!G50/$C50</f>
        <v>0.1901946107784431</v>
      </c>
      <c r="H50" s="6">
        <f>TLMONTHS!H50/$C50</f>
        <v>0.13682634730538923</v>
      </c>
      <c r="I50" s="6">
        <f>TLMONTHS!I50/$C50</f>
        <v>5.3817365269461077E-2</v>
      </c>
      <c r="J50" s="6">
        <f>TLMONTHS!J50/$C50</f>
        <v>2.4925149700598802E-2</v>
      </c>
      <c r="K50" s="6">
        <f>TLMONTHS!K50/$C50</f>
        <v>7.0359281437125751E-3</v>
      </c>
      <c r="L50" s="6">
        <f>TLMONTHS!L50/$C50</f>
        <v>6.9610778443113773E-3</v>
      </c>
      <c r="M50" s="6">
        <f>TLMONTHS!M50/$C50</f>
        <v>4.565868263473054E-3</v>
      </c>
      <c r="N50" s="6">
        <f>TLMONTHS!N50/$C50</f>
        <v>0</v>
      </c>
    </row>
    <row r="51" spans="1:14" ht="15.75" x14ac:dyDescent="0.25">
      <c r="A51" s="14" t="s">
        <v>53</v>
      </c>
      <c r="B51" s="2">
        <f>TLMONTHS!B51</f>
        <v>6547</v>
      </c>
      <c r="C51" s="2">
        <f>TLMONTHS!C51</f>
        <v>4278</v>
      </c>
      <c r="D51" s="6">
        <f>TLMONTHS!D51/$C51</f>
        <v>0</v>
      </c>
      <c r="E51" s="6">
        <f>TLMONTHS!E51/$C51</f>
        <v>0.39808321645628797</v>
      </c>
      <c r="F51" s="6">
        <f>TLMONTHS!F51/$C51</f>
        <v>0.25642823749415616</v>
      </c>
      <c r="G51" s="6">
        <f>TLMONTHS!G51/$C51</f>
        <v>0.12248714352501169</v>
      </c>
      <c r="H51" s="6">
        <f>TLMONTHS!H51/$C51</f>
        <v>7.9710144927536225E-2</v>
      </c>
      <c r="I51" s="6">
        <f>TLMONTHS!I51/$C51</f>
        <v>2.8751753155680224E-2</v>
      </c>
      <c r="J51" s="6">
        <f>TLMONTHS!J51/$C51</f>
        <v>1.1220196353436185E-2</v>
      </c>
      <c r="K51" s="6">
        <f>TLMONTHS!K51/$C51</f>
        <v>2.8050490883590462E-3</v>
      </c>
      <c r="L51" s="6">
        <f>TLMONTHS!L51/$C51</f>
        <v>2.8050490883590462E-3</v>
      </c>
      <c r="M51" s="6">
        <f>TLMONTHS!M51/$C51</f>
        <v>2.8050490883590462E-3</v>
      </c>
      <c r="N51" s="6">
        <f>TLMONTHS!N51/$C51</f>
        <v>9.5137914913510993E-2</v>
      </c>
    </row>
    <row r="52" spans="1:14" ht="15.75" x14ac:dyDescent="0.25">
      <c r="A52" s="14" t="s">
        <v>54</v>
      </c>
      <c r="B52" s="2">
        <f>TLMONTHS!B52</f>
        <v>17836</v>
      </c>
      <c r="C52" s="2">
        <f>TLMONTHS!C52</f>
        <v>15590</v>
      </c>
      <c r="D52" s="6">
        <f>TLMONTHS!D52/$C52</f>
        <v>0</v>
      </c>
      <c r="E52" s="6">
        <f>TLMONTHS!E52/$C52</f>
        <v>0.50981398332264272</v>
      </c>
      <c r="F52" s="6">
        <f>TLMONTHS!F52/$C52</f>
        <v>0.35843489416292496</v>
      </c>
      <c r="G52" s="6">
        <f>TLMONTHS!G52/$C52</f>
        <v>9.6985246953175105E-2</v>
      </c>
      <c r="H52" s="6">
        <f>TLMONTHS!H52/$C52</f>
        <v>2.4759461193072482E-2</v>
      </c>
      <c r="I52" s="6">
        <f>TLMONTHS!I52/$C52</f>
        <v>7.6330981398332262E-3</v>
      </c>
      <c r="J52" s="6">
        <f>TLMONTHS!J52/$C52</f>
        <v>1.1545862732520846E-3</v>
      </c>
      <c r="K52" s="6">
        <f>TLMONTHS!K52/$C52</f>
        <v>0</v>
      </c>
      <c r="L52" s="6">
        <f>TLMONTHS!L52/$C52</f>
        <v>3.8486209108402821E-4</v>
      </c>
      <c r="M52" s="6">
        <f>TLMONTHS!M52/$C52</f>
        <v>1.2828736369467609E-4</v>
      </c>
      <c r="N52" s="6">
        <f>TLMONTHS!N52/$C52</f>
        <v>7.6972418216805641E-4</v>
      </c>
    </row>
    <row r="53" spans="1:14" ht="15.75" x14ac:dyDescent="0.25">
      <c r="A53" s="14" t="s">
        <v>55</v>
      </c>
      <c r="B53" s="2">
        <f>TLMONTHS!B53</f>
        <v>3256</v>
      </c>
      <c r="C53" s="2">
        <f>TLMONTHS!C53</f>
        <v>1075</v>
      </c>
      <c r="D53" s="6">
        <f>TLMONTHS!D53/$C53</f>
        <v>0.36279069767441863</v>
      </c>
      <c r="E53" s="6">
        <f>TLMONTHS!E53/$C53</f>
        <v>0.42046511627906979</v>
      </c>
      <c r="F53" s="6">
        <f>TLMONTHS!F53/$C53</f>
        <v>0.12837209302325581</v>
      </c>
      <c r="G53" s="6">
        <f>TLMONTHS!G53/$C53</f>
        <v>5.3953488372093024E-2</v>
      </c>
      <c r="H53" s="6">
        <f>TLMONTHS!H53/$C53</f>
        <v>1.9534883720930232E-2</v>
      </c>
      <c r="I53" s="6">
        <f>TLMONTHS!I53/$C53</f>
        <v>1.0232558139534883E-2</v>
      </c>
      <c r="J53" s="6">
        <f>TLMONTHS!J53/$C53</f>
        <v>9.3023255813953494E-4</v>
      </c>
      <c r="K53" s="6">
        <f>TLMONTHS!K53/$C53</f>
        <v>0</v>
      </c>
      <c r="L53" s="6">
        <f>TLMONTHS!L53/$C53</f>
        <v>9.3023255813953494E-4</v>
      </c>
      <c r="M53" s="6">
        <f>TLMONTHS!M53/$C53</f>
        <v>9.3023255813953494E-4</v>
      </c>
      <c r="N53" s="6">
        <f>TLMONTHS!N53/$C53</f>
        <v>1.8604651162790699E-3</v>
      </c>
    </row>
    <row r="54" spans="1:14" ht="15.75" x14ac:dyDescent="0.25">
      <c r="A54" s="14" t="s">
        <v>56</v>
      </c>
      <c r="B54" s="2">
        <f>TLMONTHS!B54</f>
        <v>61323</v>
      </c>
      <c r="C54" s="2">
        <f>TLMONTHS!C54</f>
        <v>42227</v>
      </c>
      <c r="D54" s="6">
        <f>TLMONTHS!D54/$C54</f>
        <v>1.5392995003197006E-3</v>
      </c>
      <c r="E54" s="6">
        <f>TLMONTHS!E54/$C54</f>
        <v>0.25599734766855331</v>
      </c>
      <c r="F54" s="6">
        <f>TLMONTHS!F54/$C54</f>
        <v>0.23444715466407748</v>
      </c>
      <c r="G54" s="6">
        <f>TLMONTHS!G54/$C54</f>
        <v>0.19582257797144006</v>
      </c>
      <c r="H54" s="6">
        <f>TLMONTHS!H54/$C54</f>
        <v>0.18260828379946481</v>
      </c>
      <c r="I54" s="6">
        <f>TLMONTHS!I54/$C54</f>
        <v>7.1778719776446356E-2</v>
      </c>
      <c r="J54" s="6">
        <f>TLMONTHS!J54/$C54</f>
        <v>2.4605110474341062E-2</v>
      </c>
      <c r="K54" s="6">
        <f>TLMONTHS!K54/$C54</f>
        <v>7.0097331091481755E-3</v>
      </c>
      <c r="L54" s="6">
        <f>TLMONTHS!L54/$C54</f>
        <v>6.4887394321168921E-3</v>
      </c>
      <c r="M54" s="6">
        <f>TLMONTHS!M54/$C54</f>
        <v>8.3122173017263837E-3</v>
      </c>
      <c r="N54" s="6">
        <f>TLMONTHS!N54/$C54</f>
        <v>1.1390816302365785E-2</v>
      </c>
    </row>
    <row r="55" spans="1:14" ht="15.75" x14ac:dyDescent="0.25">
      <c r="A55" s="14" t="s">
        <v>57</v>
      </c>
      <c r="B55" s="2">
        <f>TLMONTHS!B55</f>
        <v>49822</v>
      </c>
      <c r="C55" s="2">
        <f>TLMONTHS!C55</f>
        <v>15041</v>
      </c>
      <c r="D55" s="6">
        <f>TLMONTHS!D55/$C55</f>
        <v>3.7231567050063159E-3</v>
      </c>
      <c r="E55" s="6">
        <f>TLMONTHS!E55/$C55</f>
        <v>0.64164616714314204</v>
      </c>
      <c r="F55" s="6">
        <f>TLMONTHS!F55/$C55</f>
        <v>0.16933714513662657</v>
      </c>
      <c r="G55" s="6">
        <f>TLMONTHS!G55/$C55</f>
        <v>7.8252775746293468E-2</v>
      </c>
      <c r="H55" s="6">
        <f>TLMONTHS!H55/$C55</f>
        <v>6.2163419985373315E-2</v>
      </c>
      <c r="I55" s="6">
        <f>TLMONTHS!I55/$C55</f>
        <v>2.0743301642178046E-2</v>
      </c>
      <c r="J55" s="6">
        <f>TLMONTHS!J55/$C55</f>
        <v>3.8561265873279702E-3</v>
      </c>
      <c r="K55" s="6">
        <f>TLMONTHS!K55/$C55</f>
        <v>6.4490392926002263E-3</v>
      </c>
      <c r="L55" s="6">
        <f>TLMONTHS!L55/$C55</f>
        <v>3.9226115284887973E-3</v>
      </c>
      <c r="M55" s="6">
        <f>TLMONTHS!M55/$C55</f>
        <v>2.1940030583072934E-3</v>
      </c>
      <c r="N55" s="6">
        <f>TLMONTHS!N55/$C55</f>
        <v>7.7122531746559404E-3</v>
      </c>
    </row>
    <row r="56" spans="1:14" ht="15.75" x14ac:dyDescent="0.25">
      <c r="A56" s="14" t="s">
        <v>58</v>
      </c>
      <c r="B56" s="2">
        <f>TLMONTHS!B56</f>
        <v>5869</v>
      </c>
      <c r="C56" s="2">
        <f>TLMONTHS!C56</f>
        <v>3157</v>
      </c>
      <c r="D56" s="6">
        <f>TLMONTHS!D56/$C56</f>
        <v>3.1675641431738993E-4</v>
      </c>
      <c r="E56" s="6">
        <f>TLMONTHS!E56/$C56</f>
        <v>0.56002534051314534</v>
      </c>
      <c r="F56" s="6">
        <f>TLMONTHS!F56/$C56</f>
        <v>0.25720620842572062</v>
      </c>
      <c r="G56" s="6">
        <f>TLMONTHS!G56/$C56</f>
        <v>0.12575229648400379</v>
      </c>
      <c r="H56" s="6">
        <f>TLMONTHS!H56/$C56</f>
        <v>3.325942350332594E-2</v>
      </c>
      <c r="I56" s="6">
        <f>TLMONTHS!I56/$C56</f>
        <v>6.9686411149825784E-3</v>
      </c>
      <c r="J56" s="6">
        <f>TLMONTHS!J56/$C56</f>
        <v>1.9005384859043396E-3</v>
      </c>
      <c r="K56" s="6">
        <f>TLMONTHS!K56/$C56</f>
        <v>6.3351282863477985E-4</v>
      </c>
      <c r="L56" s="6">
        <f>TLMONTHS!L56/$C56</f>
        <v>3.1675641431738993E-4</v>
      </c>
      <c r="M56" s="6">
        <f>TLMONTHS!M56/$C56</f>
        <v>6.3351282863477985E-4</v>
      </c>
      <c r="N56" s="6">
        <f>TLMONTHS!N56/$C56</f>
        <v>1.2987012987012988E-2</v>
      </c>
    </row>
    <row r="57" spans="1:14" ht="15.75" x14ac:dyDescent="0.25">
      <c r="A57" s="14" t="s">
        <v>59</v>
      </c>
      <c r="B57" s="2">
        <f>TLMONTHS!B57</f>
        <v>2869</v>
      </c>
      <c r="C57" s="2">
        <f>TLMONTHS!C57</f>
        <v>1486</v>
      </c>
      <c r="D57" s="6">
        <f>TLMONTHS!D57/$C57</f>
        <v>0</v>
      </c>
      <c r="E57" s="6">
        <f>TLMONTHS!E57/$C57</f>
        <v>0.5026917900403769</v>
      </c>
      <c r="F57" s="6">
        <f>TLMONTHS!F57/$C57</f>
        <v>0.20457604306864063</v>
      </c>
      <c r="G57" s="6">
        <f>TLMONTHS!G57/$C57</f>
        <v>9.2866756393001348E-2</v>
      </c>
      <c r="H57" s="6">
        <f>TLMONTHS!H57/$C57</f>
        <v>6.0565275908479141E-2</v>
      </c>
      <c r="I57" s="6">
        <f>TLMONTHS!I57/$C57</f>
        <v>1.8842530282637954E-2</v>
      </c>
      <c r="J57" s="6">
        <f>TLMONTHS!J57/$C57</f>
        <v>1.0094212651413189E-2</v>
      </c>
      <c r="K57" s="6">
        <f>TLMONTHS!K57/$C57</f>
        <v>3.3647375504710633E-3</v>
      </c>
      <c r="L57" s="6">
        <f>TLMONTHS!L57/$C57</f>
        <v>3.3647375504710633E-3</v>
      </c>
      <c r="M57" s="6">
        <f>TLMONTHS!M57/$C57</f>
        <v>4.0376850605652759E-3</v>
      </c>
      <c r="N57" s="6">
        <f>TLMONTHS!N57/$C57</f>
        <v>9.9596231493943477E-2</v>
      </c>
    </row>
    <row r="58" spans="1:14" ht="15.75" x14ac:dyDescent="0.25">
      <c r="A58" s="14" t="s">
        <v>60</v>
      </c>
      <c r="B58" s="2">
        <f>TLMONTHS!B58</f>
        <v>461</v>
      </c>
      <c r="C58" s="2">
        <f>TLMONTHS!C58</f>
        <v>362</v>
      </c>
      <c r="D58" s="6">
        <f>TLMONTHS!D58/$C58</f>
        <v>2.2099447513812154E-2</v>
      </c>
      <c r="E58" s="6">
        <f>TLMONTHS!E58/$C58</f>
        <v>0.35635359116022097</v>
      </c>
      <c r="F58" s="6">
        <f>TLMONTHS!F58/$C58</f>
        <v>0.26243093922651933</v>
      </c>
      <c r="G58" s="6">
        <f>TLMONTHS!G58/$C58</f>
        <v>0.17403314917127072</v>
      </c>
      <c r="H58" s="6">
        <f>TLMONTHS!H58/$C58</f>
        <v>0.11049723756906077</v>
      </c>
      <c r="I58" s="6">
        <f>TLMONTHS!I58/$C58</f>
        <v>3.3149171270718231E-2</v>
      </c>
      <c r="J58" s="6">
        <f>TLMONTHS!J58/$C58</f>
        <v>1.9337016574585635E-2</v>
      </c>
      <c r="K58" s="6">
        <f>TLMONTHS!K58/$C58</f>
        <v>5.5248618784530384E-3</v>
      </c>
      <c r="L58" s="6">
        <f>TLMONTHS!L58/$C58</f>
        <v>5.5248618784530384E-3</v>
      </c>
      <c r="M58" s="6">
        <f>TLMONTHS!M58/$C58</f>
        <v>8.2872928176795577E-3</v>
      </c>
      <c r="N58" s="6">
        <f>TLMONTHS!N58/$C58</f>
        <v>5.5248618784530384E-3</v>
      </c>
    </row>
    <row r="59" spans="1:14" ht="15.75" x14ac:dyDescent="0.25">
      <c r="A59" s="14" t="s">
        <v>61</v>
      </c>
      <c r="B59" s="2">
        <f>TLMONTHS!B59</f>
        <v>33670</v>
      </c>
      <c r="C59" s="2">
        <f>TLMONTHS!C59</f>
        <v>20557</v>
      </c>
      <c r="D59" s="6">
        <f>TLMONTHS!D59/$C59</f>
        <v>6.8103322469231895E-4</v>
      </c>
      <c r="E59" s="6">
        <f>TLMONTHS!E59/$C59</f>
        <v>0.38804300238361628</v>
      </c>
      <c r="F59" s="6">
        <f>TLMONTHS!F59/$C59</f>
        <v>0.2764994892250815</v>
      </c>
      <c r="G59" s="6">
        <f>TLMONTHS!G59/$C59</f>
        <v>0.19175949798122294</v>
      </c>
      <c r="H59" s="6">
        <f>TLMONTHS!H59/$C59</f>
        <v>9.4614973001897168E-2</v>
      </c>
      <c r="I59" s="6">
        <f>TLMONTHS!I59/$C59</f>
        <v>2.7922362212385074E-2</v>
      </c>
      <c r="J59" s="6">
        <f>TLMONTHS!J59/$C59</f>
        <v>1.0069562679379286E-2</v>
      </c>
      <c r="K59" s="6">
        <f>TLMONTHS!K59/$C59</f>
        <v>3.0160042807802693E-3</v>
      </c>
      <c r="L59" s="6">
        <f>TLMONTHS!L59/$C59</f>
        <v>2.8700685897747728E-3</v>
      </c>
      <c r="M59" s="6">
        <f>TLMONTHS!M59/$C59</f>
        <v>4.4753611908352389E-3</v>
      </c>
      <c r="N59" s="6">
        <f>TLMONTHS!N59/$C59</f>
        <v>0</v>
      </c>
    </row>
    <row r="60" spans="1:14" ht="9" customHeight="1" x14ac:dyDescent="0.25">
      <c r="A60" s="60"/>
      <c r="B60" s="61"/>
      <c r="C60" s="61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</row>
    <row r="61" spans="1:14" ht="15.75" x14ac:dyDescent="0.25">
      <c r="A61" s="14" t="s">
        <v>62</v>
      </c>
      <c r="B61" s="2">
        <f>TLMONTHS!B61</f>
        <v>62710</v>
      </c>
      <c r="C61" s="2">
        <f>TLMONTHS!C61</f>
        <v>38848</v>
      </c>
      <c r="D61" s="6">
        <f>TLMONTHS!D61/$C61</f>
        <v>6.7184925864909387E-3</v>
      </c>
      <c r="E61" s="6">
        <f>TLMONTHS!E61/$C61</f>
        <v>0.33945119439868204</v>
      </c>
      <c r="F61" s="6">
        <f>TLMONTHS!F61/$C61</f>
        <v>0.23290774299835254</v>
      </c>
      <c r="G61" s="6">
        <f>TLMONTHS!G61/$C61</f>
        <v>0.15020078253706753</v>
      </c>
      <c r="H61" s="6">
        <f>TLMONTHS!H61/$C61</f>
        <v>0.10172981878088962</v>
      </c>
      <c r="I61" s="6">
        <f>TLMONTHS!I61/$C61</f>
        <v>3.8354612850082376E-2</v>
      </c>
      <c r="J61" s="6">
        <f>TLMONTHS!J61/$C61</f>
        <v>1.6809102141680396E-2</v>
      </c>
      <c r="K61" s="6">
        <f>TLMONTHS!K61/$C61</f>
        <v>5.225494233937397E-3</v>
      </c>
      <c r="L61" s="6">
        <f>TLMONTHS!L61/$C61</f>
        <v>5.0453047775947278E-3</v>
      </c>
      <c r="M61" s="6">
        <f>TLMONTHS!M61/$C61</f>
        <v>6.5897858319604614E-3</v>
      </c>
      <c r="N61" s="6">
        <f>TLMONTHS!N61/$C61</f>
        <v>9.6941927512355849E-2</v>
      </c>
    </row>
    <row r="62" spans="1:14" ht="15.75" x14ac:dyDescent="0.25">
      <c r="A62" s="14" t="s">
        <v>63</v>
      </c>
      <c r="B62" s="2">
        <f>TLMONTHS!B62</f>
        <v>10376</v>
      </c>
      <c r="C62" s="2">
        <f>TLMONTHS!C62</f>
        <v>5471</v>
      </c>
      <c r="D62" s="6">
        <f>TLMONTHS!D62/$C62</f>
        <v>7.3112776457685976E-4</v>
      </c>
      <c r="E62" s="6">
        <f>TLMONTHS!E62/$C62</f>
        <v>0.42972034363004935</v>
      </c>
      <c r="F62" s="6">
        <f>TLMONTHS!F62/$C62</f>
        <v>0.27782855053920674</v>
      </c>
      <c r="G62" s="6">
        <f>TLMONTHS!G62/$C62</f>
        <v>0.14933284591482363</v>
      </c>
      <c r="H62" s="6">
        <f>TLMONTHS!H62/$C62</f>
        <v>8.9563151160665322E-2</v>
      </c>
      <c r="I62" s="6">
        <f>TLMONTHS!I62/$C62</f>
        <v>2.9245110583074392E-2</v>
      </c>
      <c r="J62" s="6">
        <f>TLMONTHS!J62/$C62</f>
        <v>1.0235788704076038E-2</v>
      </c>
      <c r="K62" s="6">
        <f>TLMONTHS!K62/$C62</f>
        <v>4.386766587461159E-3</v>
      </c>
      <c r="L62" s="6">
        <f>TLMONTHS!L62/$C62</f>
        <v>4.5695485286053735E-3</v>
      </c>
      <c r="M62" s="6">
        <f>TLMONTHS!M62/$C62</f>
        <v>3.838420764028514E-3</v>
      </c>
      <c r="N62" s="6">
        <f>TLMONTHS!N62/$C62</f>
        <v>1.8278194114421494E-4</v>
      </c>
    </row>
    <row r="63" spans="1:14" ht="15.75" x14ac:dyDescent="0.25">
      <c r="A63" s="14" t="s">
        <v>64</v>
      </c>
      <c r="B63" s="2">
        <f>TLMONTHS!B63</f>
        <v>25806</v>
      </c>
      <c r="C63" s="2">
        <f>TLMONTHS!C63</f>
        <v>14369</v>
      </c>
      <c r="D63" s="6">
        <f>TLMONTHS!D63/$C63</f>
        <v>0</v>
      </c>
      <c r="E63" s="6">
        <f>TLMONTHS!E63/$C63</f>
        <v>0.42675203563226388</v>
      </c>
      <c r="F63" s="6">
        <f>TLMONTHS!F63/$C63</f>
        <v>0.22813000208782797</v>
      </c>
      <c r="G63" s="6">
        <f>TLMONTHS!G63/$C63</f>
        <v>0.14197230148235784</v>
      </c>
      <c r="H63" s="6">
        <f>TLMONTHS!H63/$C63</f>
        <v>9.4021852599345812E-2</v>
      </c>
      <c r="I63" s="6">
        <f>TLMONTHS!I63/$C63</f>
        <v>3.0551882524879951E-2</v>
      </c>
      <c r="J63" s="6">
        <f>TLMONTHS!J63/$C63</f>
        <v>1.0717516876609367E-2</v>
      </c>
      <c r="K63" s="6">
        <f>TLMONTHS!K63/$C63</f>
        <v>3.4101190061938897E-3</v>
      </c>
      <c r="L63" s="6">
        <f>TLMONTHS!L63/$C63</f>
        <v>3.2013362098963047E-3</v>
      </c>
      <c r="M63" s="6">
        <f>TLMONTHS!M63/$C63</f>
        <v>3.1317419444637762E-3</v>
      </c>
      <c r="N63" s="6">
        <f>TLMONTHS!N63/$C63</f>
        <v>5.8041617370728653E-2</v>
      </c>
    </row>
    <row r="64" spans="1:14" ht="16.5" thickBot="1" x14ac:dyDescent="0.3">
      <c r="A64" s="9" t="s">
        <v>65</v>
      </c>
      <c r="B64" s="3">
        <f>TLMONTHS!B64</f>
        <v>314</v>
      </c>
      <c r="C64" s="3">
        <f>TLMONTHS!C64</f>
        <v>94</v>
      </c>
      <c r="D64" s="7">
        <f>TLMONTHS!D64/$C64</f>
        <v>0</v>
      </c>
      <c r="E64" s="7">
        <f>TLMONTHS!E64/$C64</f>
        <v>0.6063829787234043</v>
      </c>
      <c r="F64" s="7">
        <f>TLMONTHS!F64/$C64</f>
        <v>0.1702127659574468</v>
      </c>
      <c r="G64" s="7">
        <f>TLMONTHS!G64/$C64</f>
        <v>0.10638297872340426</v>
      </c>
      <c r="H64" s="7">
        <f>TLMONTHS!H64/$C64</f>
        <v>8.5106382978723402E-2</v>
      </c>
      <c r="I64" s="7">
        <f>TLMONTHS!I64/$C64</f>
        <v>2.1276595744680851E-2</v>
      </c>
      <c r="J64" s="7">
        <f>TLMONTHS!J64/$C64</f>
        <v>0</v>
      </c>
      <c r="K64" s="7">
        <f>TLMONTHS!K64/$C64</f>
        <v>0</v>
      </c>
      <c r="L64" s="7">
        <f>TLMONTHS!L64/$C64</f>
        <v>0</v>
      </c>
      <c r="M64" s="7">
        <f>TLMONTHS!M64/$C64</f>
        <v>0</v>
      </c>
      <c r="N64" s="7">
        <f>TLMONTHS!N64/$C64</f>
        <v>1.0638297872340425E-2</v>
      </c>
    </row>
    <row r="65" spans="1:14" ht="48" customHeight="1" x14ac:dyDescent="0.2">
      <c r="A65" s="38" t="s">
        <v>96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</sheetData>
  <mergeCells count="6">
    <mergeCell ref="A1:N1"/>
    <mergeCell ref="A65:N65"/>
    <mergeCell ref="A2:A3"/>
    <mergeCell ref="B2:B3"/>
    <mergeCell ref="C2:C3"/>
    <mergeCell ref="D2:N2"/>
  </mergeCells>
  <phoneticPr fontId="0" type="noConversion"/>
  <printOptions horizontalCentered="1" verticalCentered="1"/>
  <pageMargins left="0.75" right="0.75" top="1" bottom="1" header="0.5" footer="0.5"/>
  <pageSetup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selection activeCell="J66" sqref="J66"/>
    </sheetView>
  </sheetViews>
  <sheetFormatPr defaultRowHeight="15" x14ac:dyDescent="0.2"/>
  <cols>
    <col min="1" max="1" width="17.6640625" customWidth="1"/>
    <col min="2" max="2" width="11" customWidth="1"/>
    <col min="3" max="3" width="10.6640625" customWidth="1"/>
  </cols>
  <sheetData>
    <row r="1" spans="1:14" ht="81" customHeight="1" thickBot="1" x14ac:dyDescent="0.25">
      <c r="A1" s="37" t="s">
        <v>87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95.25" customHeight="1" thickBot="1" x14ac:dyDescent="0.3">
      <c r="A2" s="39" t="s">
        <v>0</v>
      </c>
      <c r="B2" s="41" t="s">
        <v>72</v>
      </c>
      <c r="C2" s="41" t="s">
        <v>95</v>
      </c>
      <c r="D2" s="45" t="s">
        <v>99</v>
      </c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14" ht="16.5" thickBot="1" x14ac:dyDescent="0.3">
      <c r="A3" s="40"/>
      <c r="B3" s="42"/>
      <c r="C3" s="42"/>
      <c r="D3" s="13" t="s">
        <v>71</v>
      </c>
      <c r="E3" s="12" t="s">
        <v>6</v>
      </c>
      <c r="F3" s="13" t="s">
        <v>2</v>
      </c>
      <c r="G3" s="13" t="s">
        <v>3</v>
      </c>
      <c r="H3" s="13" t="s">
        <v>4</v>
      </c>
      <c r="I3" s="13" t="s">
        <v>8</v>
      </c>
      <c r="J3" s="10" t="s">
        <v>9</v>
      </c>
      <c r="K3" s="10">
        <v>58</v>
      </c>
      <c r="L3" s="10">
        <v>59</v>
      </c>
      <c r="M3" s="10">
        <v>60</v>
      </c>
      <c r="N3" s="13" t="s">
        <v>5</v>
      </c>
    </row>
    <row r="4" spans="1:14" ht="15.75" x14ac:dyDescent="0.25">
      <c r="A4" s="11" t="s">
        <v>11</v>
      </c>
      <c r="B4" s="1">
        <f>SUM(B6:B64)</f>
        <v>1864812</v>
      </c>
      <c r="C4" s="5">
        <f>TLMONTHS!C4/$B4</f>
        <v>0.53476060857609242</v>
      </c>
      <c r="D4" s="5">
        <f>TLMONTHS!D4/$B4</f>
        <v>2.1059495541641732E-2</v>
      </c>
      <c r="E4" s="5">
        <f>TLMONTHS!E4/$B4</f>
        <v>0.19157802502343399</v>
      </c>
      <c r="F4" s="5">
        <f>TLMONTHS!F4/$B4</f>
        <v>0.11866343631422363</v>
      </c>
      <c r="G4" s="5">
        <f>TLMONTHS!G4/$B4</f>
        <v>8.0380220633500851E-2</v>
      </c>
      <c r="H4" s="5">
        <f>TLMONTHS!H4/$B4</f>
        <v>5.1596622072359037E-2</v>
      </c>
      <c r="I4" s="5">
        <f>TLMONTHS!I4/$B4</f>
        <v>1.8339114076914992E-2</v>
      </c>
      <c r="J4" s="5">
        <f>TLMONTHS!J4/$B4</f>
        <v>7.8999920635431341E-3</v>
      </c>
      <c r="K4" s="5">
        <f>TLMONTHS!K4/$B4</f>
        <v>2.7407588539756287E-3</v>
      </c>
      <c r="L4" s="5">
        <f>TLMONTHS!L4/$B4</f>
        <v>2.8426458002200759E-3</v>
      </c>
      <c r="M4" s="5">
        <f>TLMONTHS!M4/$B4</f>
        <v>8.2142328556444304E-3</v>
      </c>
      <c r="N4" s="5">
        <f>TLMONTHS!N4/$B4</f>
        <v>3.1447674081891364E-2</v>
      </c>
    </row>
    <row r="5" spans="1:14" ht="8.25" customHeight="1" x14ac:dyDescent="0.25">
      <c r="A5" s="60"/>
      <c r="B5" s="61" t="s">
        <v>7</v>
      </c>
      <c r="C5" s="65" t="s">
        <v>7</v>
      </c>
      <c r="D5" s="65" t="s">
        <v>7</v>
      </c>
      <c r="E5" s="65" t="s">
        <v>7</v>
      </c>
      <c r="F5" s="65" t="s">
        <v>7</v>
      </c>
      <c r="G5" s="65" t="s">
        <v>7</v>
      </c>
      <c r="H5" s="65" t="s">
        <v>7</v>
      </c>
      <c r="I5" s="65" t="s">
        <v>7</v>
      </c>
      <c r="J5" s="65" t="s">
        <v>7</v>
      </c>
      <c r="K5" s="65" t="s">
        <v>7</v>
      </c>
      <c r="L5" s="65" t="s">
        <v>7</v>
      </c>
      <c r="M5" s="65" t="s">
        <v>7</v>
      </c>
      <c r="N5" s="65" t="s">
        <v>7</v>
      </c>
    </row>
    <row r="6" spans="1:14" ht="15.75" x14ac:dyDescent="0.25">
      <c r="A6" s="14" t="s">
        <v>12</v>
      </c>
      <c r="B6" s="2">
        <f>TLMONTHS!B6</f>
        <v>23234</v>
      </c>
      <c r="C6" s="6">
        <f>TLMONTHS!C6/$B6</f>
        <v>0.63230610312473101</v>
      </c>
      <c r="D6" s="6">
        <f>TLMONTHS!D6/$B6</f>
        <v>1.3772918998020143E-3</v>
      </c>
      <c r="E6" s="6">
        <f>TLMONTHS!E6/$B6</f>
        <v>0.28320564689678918</v>
      </c>
      <c r="F6" s="6">
        <f>TLMONTHS!F6/$B6</f>
        <v>0.17216148747525178</v>
      </c>
      <c r="G6" s="6">
        <f>TLMONTHS!G6/$B6</f>
        <v>9.1417749849358701E-2</v>
      </c>
      <c r="H6" s="6">
        <f>TLMONTHS!H6/$B6</f>
        <v>5.0357235086511146E-2</v>
      </c>
      <c r="I6" s="6">
        <f>TLMONTHS!I6/$B6</f>
        <v>1.7560471722475681E-2</v>
      </c>
      <c r="J6" s="6">
        <f>TLMONTHS!J6/$B6</f>
        <v>6.6712576396660067E-3</v>
      </c>
      <c r="K6" s="6">
        <f>TLMONTHS!K6/$B6</f>
        <v>1.9798571059653955E-3</v>
      </c>
      <c r="L6" s="6">
        <f>TLMONTHS!L6/$B6</f>
        <v>1.8507359903589568E-3</v>
      </c>
      <c r="M6" s="6">
        <f>TLMONTHS!M6/$B6</f>
        <v>1.7646552466213307E-3</v>
      </c>
      <c r="N6" s="6">
        <f>TLMONTHS!N6/$B6</f>
        <v>3.9597142119307911E-3</v>
      </c>
    </row>
    <row r="7" spans="1:14" ht="15.75" x14ac:dyDescent="0.25">
      <c r="A7" s="14" t="s">
        <v>13</v>
      </c>
      <c r="B7" s="2">
        <f>TLMONTHS!B7</f>
        <v>3578</v>
      </c>
      <c r="C7" s="6">
        <f>TLMONTHS!C7/$B7</f>
        <v>0.73392956959195077</v>
      </c>
      <c r="D7" s="6">
        <f>TLMONTHS!D7/$B7</f>
        <v>5.8133035215204028E-2</v>
      </c>
      <c r="E7" s="6">
        <f>TLMONTHS!E7/$B7</f>
        <v>0.27082168809390722</v>
      </c>
      <c r="F7" s="6">
        <f>TLMONTHS!F7/$B7</f>
        <v>0.1562325321408608</v>
      </c>
      <c r="G7" s="6">
        <f>TLMONTHS!G7/$B7</f>
        <v>0.10592509782001118</v>
      </c>
      <c r="H7" s="6">
        <f>TLMONTHS!H7/$B7</f>
        <v>6.539966461710453E-2</v>
      </c>
      <c r="I7" s="6">
        <f>TLMONTHS!I7/$B7</f>
        <v>2.6830631637786474E-2</v>
      </c>
      <c r="J7" s="6">
        <f>TLMONTHS!J7/$B7</f>
        <v>1.1458915595304639E-2</v>
      </c>
      <c r="K7" s="6">
        <f>TLMONTHS!K7/$B7</f>
        <v>3.3538289547233092E-3</v>
      </c>
      <c r="L7" s="6">
        <f>TLMONTHS!L7/$B7</f>
        <v>3.0743432084963667E-3</v>
      </c>
      <c r="M7" s="6">
        <f>TLMONTHS!M7/$B7</f>
        <v>1.6769144773616546E-3</v>
      </c>
      <c r="N7" s="6">
        <f>TLMONTHS!N7/$B7</f>
        <v>3.1302403577417551E-2</v>
      </c>
    </row>
    <row r="8" spans="1:14" ht="15.75" x14ac:dyDescent="0.25">
      <c r="A8" s="14" t="s">
        <v>14</v>
      </c>
      <c r="B8" s="2">
        <f>TLMONTHS!B8</f>
        <v>18335</v>
      </c>
      <c r="C8" s="6">
        <f>TLMONTHS!C8/$B8</f>
        <v>0.54660485410417237</v>
      </c>
      <c r="D8" s="6">
        <f>TLMONTHS!D8/$B8</f>
        <v>2.1925279520043632E-2</v>
      </c>
      <c r="E8" s="6">
        <f>TLMONTHS!E8/$B8</f>
        <v>0.24303245159530951</v>
      </c>
      <c r="F8" s="6">
        <f>TLMONTHS!F8/$B8</f>
        <v>0.14185983092446142</v>
      </c>
      <c r="G8" s="6">
        <f>TLMONTHS!G8/$B8</f>
        <v>8.6010362694300513E-2</v>
      </c>
      <c r="H8" s="6">
        <f>TLMONTHS!H8/$B8</f>
        <v>2.4379601854376876E-2</v>
      </c>
      <c r="I8" s="6">
        <f>TLMONTHS!I8/$B8</f>
        <v>7.0902645214071447E-3</v>
      </c>
      <c r="J8" s="6">
        <f>TLMONTHS!J8/$B8</f>
        <v>2.8906463048813742E-3</v>
      </c>
      <c r="K8" s="6">
        <f>TLMONTHS!K8/$B8</f>
        <v>9.8172893373329692E-4</v>
      </c>
      <c r="L8" s="6">
        <f>TLMONTHS!L8/$B8</f>
        <v>9.2718843741478052E-4</v>
      </c>
      <c r="M8" s="6">
        <f>TLMONTHS!M8/$B8</f>
        <v>8.181074447777475E-4</v>
      </c>
      <c r="N8" s="6">
        <f>TLMONTHS!N8/$B8</f>
        <v>1.6634851377147531E-2</v>
      </c>
    </row>
    <row r="9" spans="1:14" ht="15.75" x14ac:dyDescent="0.25">
      <c r="A9" s="14" t="s">
        <v>15</v>
      </c>
      <c r="B9" s="2">
        <f>TLMONTHS!B9</f>
        <v>8132</v>
      </c>
      <c r="C9" s="6">
        <f>TLMONTHS!C9/$B9</f>
        <v>0.60391047712739798</v>
      </c>
      <c r="D9" s="6">
        <f>TLMONTHS!D9/$B9</f>
        <v>0</v>
      </c>
      <c r="E9" s="6">
        <f>TLMONTHS!E9/$B9</f>
        <v>0.36325627151992129</v>
      </c>
      <c r="F9" s="6">
        <f>TLMONTHS!F9/$B9</f>
        <v>0.15949335956714217</v>
      </c>
      <c r="G9" s="6">
        <f>TLMONTHS!G9/$B9</f>
        <v>5.6812592228234135E-2</v>
      </c>
      <c r="H9" s="6">
        <f>TLMONTHS!H9/$B9</f>
        <v>1.9183472700442697E-2</v>
      </c>
      <c r="I9" s="6">
        <f>TLMONTHS!I9/$B9</f>
        <v>3.9350713231677322E-3</v>
      </c>
      <c r="J9" s="6">
        <f>TLMONTHS!J9/$B9</f>
        <v>2.4594195769798326E-4</v>
      </c>
      <c r="K9" s="6">
        <f>TLMONTHS!K9/$B9</f>
        <v>0</v>
      </c>
      <c r="L9" s="6">
        <f>TLMONTHS!L9/$B9</f>
        <v>0</v>
      </c>
      <c r="M9" s="6">
        <f>TLMONTHS!M9/$B9</f>
        <v>4.9188391539596653E-4</v>
      </c>
      <c r="N9" s="6">
        <f>TLMONTHS!N9/$B9</f>
        <v>4.9188391539596653E-4</v>
      </c>
    </row>
    <row r="10" spans="1:14" ht="15.75" x14ac:dyDescent="0.25">
      <c r="A10" s="14" t="s">
        <v>16</v>
      </c>
      <c r="B10" s="2">
        <f>TLMONTHS!B10</f>
        <v>602008</v>
      </c>
      <c r="C10" s="6">
        <f>TLMONTHS!C10/$B10</f>
        <v>0.47662157313524073</v>
      </c>
      <c r="D10" s="6">
        <f>TLMONTHS!D10/$B10</f>
        <v>1.2699166788481216E-2</v>
      </c>
      <c r="E10" s="6">
        <f>TLMONTHS!E10/$B10</f>
        <v>0.13749817278175705</v>
      </c>
      <c r="F10" s="6">
        <f>TLMONTHS!F10/$B10</f>
        <v>9.9020278800281719E-2</v>
      </c>
      <c r="G10" s="6">
        <f>TLMONTHS!G10/$B10</f>
        <v>8.7201498983402209E-2</v>
      </c>
      <c r="H10" s="6">
        <f>TLMONTHS!H10/$B10</f>
        <v>5.7414519408379952E-2</v>
      </c>
      <c r="I10" s="6">
        <f>TLMONTHS!I10/$B10</f>
        <v>1.9674157154057754E-2</v>
      </c>
      <c r="J10" s="6">
        <f>TLMONTHS!J10/$B10</f>
        <v>8.3603540152290337E-3</v>
      </c>
      <c r="K10" s="6">
        <f>TLMONTHS!K10/$B10</f>
        <v>3.971708017169207E-3</v>
      </c>
      <c r="L10" s="6">
        <f>TLMONTHS!L10/$B10</f>
        <v>4.3670516006431804E-3</v>
      </c>
      <c r="M10" s="6">
        <f>TLMONTHS!M10/$B10</f>
        <v>1.7541295132290601E-2</v>
      </c>
      <c r="N10" s="6">
        <f>TLMONTHS!N10/$B10</f>
        <v>2.8871709346055201E-2</v>
      </c>
    </row>
    <row r="11" spans="1:14" ht="15.75" x14ac:dyDescent="0.25">
      <c r="A11" s="14" t="s">
        <v>17</v>
      </c>
      <c r="B11" s="2">
        <f>TLMONTHS!B11</f>
        <v>12476</v>
      </c>
      <c r="C11" s="6">
        <f>TLMONTHS!C11/$B11</f>
        <v>0.59161590253286311</v>
      </c>
      <c r="D11" s="6">
        <f>TLMONTHS!D11/$B11</f>
        <v>1.0179544725873678E-2</v>
      </c>
      <c r="E11" s="6">
        <f>TLMONTHS!E11/$B11</f>
        <v>0.27837447899967938</v>
      </c>
      <c r="F11" s="6">
        <f>TLMONTHS!F11/$B11</f>
        <v>0.13810516191086886</v>
      </c>
      <c r="G11" s="6">
        <f>TLMONTHS!G11/$B11</f>
        <v>8.7367746072459118E-2</v>
      </c>
      <c r="H11" s="6">
        <f>TLMONTHS!H11/$B11</f>
        <v>4.7130490541840334E-2</v>
      </c>
      <c r="I11" s="6">
        <f>TLMONTHS!I11/$B11</f>
        <v>1.3706316126963771E-2</v>
      </c>
      <c r="J11" s="6">
        <f>TLMONTHS!J11/$B11</f>
        <v>7.9352356524527087E-3</v>
      </c>
      <c r="K11" s="6">
        <f>TLMONTHS!K11/$B11</f>
        <v>3.286309714652132E-3</v>
      </c>
      <c r="L11" s="6">
        <f>TLMONTHS!L11/$B11</f>
        <v>1.4427701186277653E-3</v>
      </c>
      <c r="M11" s="6">
        <f>TLMONTHS!M11/$B11</f>
        <v>1.8435395960243667E-3</v>
      </c>
      <c r="N11" s="6">
        <f>TLMONTHS!N11/$B11</f>
        <v>2.3244629689002884E-3</v>
      </c>
    </row>
    <row r="12" spans="1:14" ht="15.75" x14ac:dyDescent="0.25">
      <c r="A12" s="14" t="s">
        <v>18</v>
      </c>
      <c r="B12" s="2">
        <f>TLMONTHS!B12</f>
        <v>16466</v>
      </c>
      <c r="C12" s="6">
        <f>TLMONTHS!C12/$B12</f>
        <v>0.55071055508320177</v>
      </c>
      <c r="D12" s="6">
        <f>TLMONTHS!D12/$B12</f>
        <v>5.6480019433985179E-3</v>
      </c>
      <c r="E12" s="6">
        <f>TLMONTHS!E12/$B12</f>
        <v>0.19385400218632334</v>
      </c>
      <c r="F12" s="6">
        <f>TLMONTHS!F12/$B12</f>
        <v>0.15340702052714686</v>
      </c>
      <c r="G12" s="6">
        <f>TLMONTHS!G12/$B12</f>
        <v>0.1039718207214867</v>
      </c>
      <c r="H12" s="6">
        <f>TLMONTHS!H12/$B12</f>
        <v>5.9820235637070326E-2</v>
      </c>
      <c r="I12" s="6">
        <f>TLMONTHS!I12/$B12</f>
        <v>1.4393295275112353E-2</v>
      </c>
      <c r="J12" s="6">
        <f>TLMONTHS!J12/$B12</f>
        <v>3.7046034252398883E-3</v>
      </c>
      <c r="K12" s="6">
        <f>TLMONTHS!K12/$B12</f>
        <v>2.3685169440058303E-3</v>
      </c>
      <c r="L12" s="6">
        <f>TLMONTHS!L12/$B12</f>
        <v>1.5182800923114297E-3</v>
      </c>
      <c r="M12" s="6">
        <f>TLMONTHS!M12/$B12</f>
        <v>1.0324304627717721E-3</v>
      </c>
      <c r="N12" s="6">
        <f>TLMONTHS!N12/$B12</f>
        <v>1.0992347868334751E-2</v>
      </c>
    </row>
    <row r="13" spans="1:14" ht="15.75" x14ac:dyDescent="0.25">
      <c r="A13" s="14" t="s">
        <v>19</v>
      </c>
      <c r="B13" s="2">
        <f>TLMONTHS!B13</f>
        <v>5522</v>
      </c>
      <c r="C13" s="6">
        <f>TLMONTHS!C13/$B13</f>
        <v>0.44186888808402752</v>
      </c>
      <c r="D13" s="6">
        <f>TLMONTHS!D13/$B13</f>
        <v>1.7385005432814196E-2</v>
      </c>
      <c r="E13" s="6">
        <f>TLMONTHS!E13/$B13</f>
        <v>0.24339007605939877</v>
      </c>
      <c r="F13" s="6">
        <f>TLMONTHS!F13/$B13</f>
        <v>0.11390800434625135</v>
      </c>
      <c r="G13" s="6">
        <f>TLMONTHS!G13/$B13</f>
        <v>5.3241579137993482E-2</v>
      </c>
      <c r="H13" s="6">
        <f>TLMONTHS!H13/$B13</f>
        <v>1.1046722202100689E-2</v>
      </c>
      <c r="I13" s="6">
        <f>TLMONTHS!I13/$B13</f>
        <v>2.5353132922854038E-3</v>
      </c>
      <c r="J13" s="6">
        <f>TLMONTHS!J13/$B13</f>
        <v>5.4328141977544363E-4</v>
      </c>
      <c r="K13" s="6">
        <f>TLMONTHS!K13/$B13</f>
        <v>0</v>
      </c>
      <c r="L13" s="6">
        <f>TLMONTHS!L13/$B13</f>
        <v>1.8109380659181456E-4</v>
      </c>
      <c r="M13" s="6">
        <f>TLMONTHS!M13/$B13</f>
        <v>0</v>
      </c>
      <c r="N13" s="6">
        <f>TLMONTHS!N13/$B13</f>
        <v>0</v>
      </c>
    </row>
    <row r="14" spans="1:14" ht="15.75" x14ac:dyDescent="0.25">
      <c r="A14" s="14" t="s">
        <v>20</v>
      </c>
      <c r="B14" s="2">
        <f>TLMONTHS!B14</f>
        <v>8787</v>
      </c>
      <c r="C14" s="6">
        <f>TLMONTHS!C14/$B14</f>
        <v>0.67133265050642998</v>
      </c>
      <c r="D14" s="6">
        <f>TLMONTHS!D14/$B14</f>
        <v>0</v>
      </c>
      <c r="E14" s="6">
        <f>TLMONTHS!E14/$B14</f>
        <v>0.34107203823830656</v>
      </c>
      <c r="F14" s="6">
        <f>TLMONTHS!F14/$B14</f>
        <v>6.3616706498236031E-2</v>
      </c>
      <c r="G14" s="6">
        <f>TLMONTHS!G14/$B14</f>
        <v>5.326049846363947E-2</v>
      </c>
      <c r="H14" s="6">
        <f>TLMONTHS!H14/$B14</f>
        <v>4.4725162171389554E-2</v>
      </c>
      <c r="I14" s="6">
        <f>TLMONTHS!I14/$B14</f>
        <v>2.1509047456469785E-2</v>
      </c>
      <c r="J14" s="6">
        <f>TLMONTHS!J14/$B14</f>
        <v>1.0470012518493228E-2</v>
      </c>
      <c r="K14" s="6">
        <f>TLMONTHS!K14/$B14</f>
        <v>3.3003300330033004E-3</v>
      </c>
      <c r="L14" s="6">
        <f>TLMONTHS!L14/$B14</f>
        <v>3.4141345168999661E-3</v>
      </c>
      <c r="M14" s="6">
        <f>TLMONTHS!M14/$B14</f>
        <v>0.12928189370661203</v>
      </c>
      <c r="N14" s="6">
        <f>TLMONTHS!N14/$B14</f>
        <v>5.6902241948332761E-4</v>
      </c>
    </row>
    <row r="15" spans="1:14" ht="15.75" x14ac:dyDescent="0.25">
      <c r="A15" s="14" t="s">
        <v>21</v>
      </c>
      <c r="B15" s="2">
        <f>TLMONTHS!B15</f>
        <v>55100</v>
      </c>
      <c r="C15" s="6">
        <f>TLMONTHS!C15/$B15</f>
        <v>0.3041923774954628</v>
      </c>
      <c r="D15" s="6">
        <f>TLMONTHS!D15/$B15</f>
        <v>0</v>
      </c>
      <c r="E15" s="6">
        <f>TLMONTHS!E15/$B15</f>
        <v>0.17433756805807624</v>
      </c>
      <c r="F15" s="6">
        <f>TLMONTHS!F15/$B15</f>
        <v>7.7241379310344832E-2</v>
      </c>
      <c r="G15" s="6">
        <f>TLMONTHS!G15/$B15</f>
        <v>2.8439201451905625E-2</v>
      </c>
      <c r="H15" s="6">
        <f>TLMONTHS!H15/$B15</f>
        <v>1.5027223230490019E-2</v>
      </c>
      <c r="I15" s="6">
        <f>TLMONTHS!I15/$B15</f>
        <v>4.5916515426497276E-3</v>
      </c>
      <c r="J15" s="6">
        <f>TLMONTHS!J15/$B15</f>
        <v>9.0744101633393826E-4</v>
      </c>
      <c r="K15" s="6">
        <f>TLMONTHS!K15/$B15</f>
        <v>0</v>
      </c>
      <c r="L15" s="6">
        <f>TLMONTHS!L15/$B15</f>
        <v>0</v>
      </c>
      <c r="M15" s="6">
        <f>TLMONTHS!M15/$B15</f>
        <v>1.8148820326678767E-5</v>
      </c>
      <c r="N15" s="6">
        <f>TLMONTHS!N15/$B15</f>
        <v>3.629764065335753E-3</v>
      </c>
    </row>
    <row r="16" spans="1:14" ht="8.25" customHeight="1" x14ac:dyDescent="0.25">
      <c r="A16" s="60"/>
      <c r="B16" s="60" t="s">
        <v>7</v>
      </c>
      <c r="C16" s="66" t="s">
        <v>7</v>
      </c>
      <c r="D16" s="66" t="s">
        <v>7</v>
      </c>
      <c r="E16" s="66" t="s">
        <v>7</v>
      </c>
      <c r="F16" s="66" t="s">
        <v>7</v>
      </c>
      <c r="G16" s="66" t="s">
        <v>7</v>
      </c>
      <c r="H16" s="66" t="s">
        <v>7</v>
      </c>
      <c r="I16" s="66" t="s">
        <v>7</v>
      </c>
      <c r="J16" s="66" t="s">
        <v>7</v>
      </c>
      <c r="K16" s="66" t="s">
        <v>7</v>
      </c>
      <c r="L16" s="66" t="s">
        <v>7</v>
      </c>
      <c r="M16" s="66" t="s">
        <v>7</v>
      </c>
      <c r="N16" s="66" t="s">
        <v>7</v>
      </c>
    </row>
    <row r="17" spans="1:14" ht="15.75" x14ac:dyDescent="0.25">
      <c r="A17" s="14" t="s">
        <v>22</v>
      </c>
      <c r="B17" s="2">
        <f>TLMONTHS!B17</f>
        <v>19876</v>
      </c>
      <c r="C17" s="6">
        <f>TLMONTHS!C17/$B17</f>
        <v>0.19460656067619239</v>
      </c>
      <c r="D17" s="6">
        <f>TLMONTHS!D17/$B17</f>
        <v>3.5218353793519823E-4</v>
      </c>
      <c r="E17" s="6">
        <f>TLMONTHS!E17/$B17</f>
        <v>0.12180519219158785</v>
      </c>
      <c r="F17" s="6">
        <f>TLMONTHS!F17/$B17</f>
        <v>4.2010464882270074E-2</v>
      </c>
      <c r="G17" s="6">
        <f>TLMONTHS!G17/$B17</f>
        <v>1.967196619038036E-2</v>
      </c>
      <c r="H17" s="6">
        <f>TLMONTHS!H17/$B17</f>
        <v>9.9617629301670362E-3</v>
      </c>
      <c r="I17" s="6">
        <f>TLMONTHS!I17/$B17</f>
        <v>3.5218353793519823E-4</v>
      </c>
      <c r="J17" s="6">
        <f>TLMONTHS!J17/$B17</f>
        <v>1.006238679814852E-4</v>
      </c>
      <c r="K17" s="6">
        <f>TLMONTHS!K17/$B17</f>
        <v>5.0311933990742602E-5</v>
      </c>
      <c r="L17" s="6">
        <f>TLMONTHS!L17/$B17</f>
        <v>5.0311933990742602E-5</v>
      </c>
      <c r="M17" s="6">
        <f>TLMONTHS!M17/$B17</f>
        <v>0</v>
      </c>
      <c r="N17" s="6">
        <f>TLMONTHS!N17/$B17</f>
        <v>2.0124773596297041E-4</v>
      </c>
    </row>
    <row r="18" spans="1:14" ht="15.75" x14ac:dyDescent="0.25">
      <c r="A18" s="14" t="s">
        <v>23</v>
      </c>
      <c r="B18" s="2">
        <f>TLMONTHS!B18</f>
        <v>1300</v>
      </c>
      <c r="C18" s="6">
        <f>TLMONTHS!C18/$B18</f>
        <v>0.45538461538461539</v>
      </c>
      <c r="D18" s="6">
        <f>TLMONTHS!D18/$B18</f>
        <v>0</v>
      </c>
      <c r="E18" s="6">
        <f>TLMONTHS!E18/$B18</f>
        <v>0.17</v>
      </c>
      <c r="F18" s="6">
        <f>TLMONTHS!F18/$B18</f>
        <v>9.8461538461538461E-2</v>
      </c>
      <c r="G18" s="6">
        <f>TLMONTHS!G18/$B18</f>
        <v>7.3076923076923081E-2</v>
      </c>
      <c r="H18" s="6">
        <f>TLMONTHS!H18/$B18</f>
        <v>5.4615384615384614E-2</v>
      </c>
      <c r="I18" s="6">
        <f>TLMONTHS!I18/$B18</f>
        <v>2.1538461538461538E-2</v>
      </c>
      <c r="J18" s="6">
        <f>TLMONTHS!J18/$B18</f>
        <v>0.01</v>
      </c>
      <c r="K18" s="6">
        <f>TLMONTHS!K18/$B18</f>
        <v>3.8461538461538464E-3</v>
      </c>
      <c r="L18" s="6">
        <f>TLMONTHS!L18/$B18</f>
        <v>3.8461538461538464E-3</v>
      </c>
      <c r="M18" s="6">
        <f>TLMONTHS!M18/$B18</f>
        <v>9.2307692307692316E-3</v>
      </c>
      <c r="N18" s="6">
        <f>TLMONTHS!N18/$B18</f>
        <v>1.1538461538461539E-2</v>
      </c>
    </row>
    <row r="19" spans="1:14" ht="15.75" x14ac:dyDescent="0.25">
      <c r="A19" s="14" t="s">
        <v>24</v>
      </c>
      <c r="B19" s="2">
        <f>TLMONTHS!B19</f>
        <v>9341</v>
      </c>
      <c r="C19" s="6">
        <f>TLMONTHS!C19/$B19</f>
        <v>0.73161331763194515</v>
      </c>
      <c r="D19" s="6">
        <f>TLMONTHS!D19/$B19</f>
        <v>0.1604753238411305</v>
      </c>
      <c r="E19" s="6">
        <f>TLMONTHS!E19/$B19</f>
        <v>0.14452414088427362</v>
      </c>
      <c r="F19" s="6">
        <f>TLMONTHS!F19/$B19</f>
        <v>0.12686007922064019</v>
      </c>
      <c r="G19" s="6">
        <f>TLMONTHS!G19/$B19</f>
        <v>8.8641473075687829E-2</v>
      </c>
      <c r="H19" s="6">
        <f>TLMONTHS!H19/$B19</f>
        <v>6.2198908039824433E-2</v>
      </c>
      <c r="I19" s="6">
        <f>TLMONTHS!I19/$B19</f>
        <v>2.6549619955036935E-2</v>
      </c>
      <c r="J19" s="6">
        <f>TLMONTHS!J19/$B19</f>
        <v>1.1990150947436034E-2</v>
      </c>
      <c r="K19" s="6">
        <f>TLMONTHS!K19/$B19</f>
        <v>3.8539770902472968E-3</v>
      </c>
      <c r="L19" s="6">
        <f>TLMONTHS!L19/$B19</f>
        <v>3.8539770902472968E-3</v>
      </c>
      <c r="M19" s="6">
        <f>TLMONTHS!M19/$B19</f>
        <v>3.7469221710737608E-3</v>
      </c>
      <c r="N19" s="6">
        <f>TLMONTHS!N19/$B19</f>
        <v>9.8918745316347284E-2</v>
      </c>
    </row>
    <row r="20" spans="1:14" ht="15.75" x14ac:dyDescent="0.25">
      <c r="A20" s="14" t="s">
        <v>25</v>
      </c>
      <c r="B20" s="2">
        <f>TLMONTHS!B20</f>
        <v>1866</v>
      </c>
      <c r="C20" s="6">
        <f>TLMONTHS!C20/$B20</f>
        <v>0.11521972132904609</v>
      </c>
      <c r="D20" s="6">
        <f>TLMONTHS!D20/$B20</f>
        <v>1.0718113612004287E-3</v>
      </c>
      <c r="E20" s="6">
        <f>TLMONTHS!E20/$B20</f>
        <v>9.6463022508038579E-2</v>
      </c>
      <c r="F20" s="6">
        <f>TLMONTHS!F20/$B20</f>
        <v>1.7684887459807074E-2</v>
      </c>
      <c r="G20" s="6">
        <f>TLMONTHS!G20/$B20</f>
        <v>0</v>
      </c>
      <c r="H20" s="6">
        <f>TLMONTHS!H20/$B20</f>
        <v>0</v>
      </c>
      <c r="I20" s="6">
        <f>TLMONTHS!I20/$B20</f>
        <v>0</v>
      </c>
      <c r="J20" s="6">
        <f>TLMONTHS!J20/$B20</f>
        <v>0</v>
      </c>
      <c r="K20" s="6">
        <f>TLMONTHS!K20/$B20</f>
        <v>0</v>
      </c>
      <c r="L20" s="6">
        <f>TLMONTHS!L20/$B20</f>
        <v>0</v>
      </c>
      <c r="M20" s="6">
        <f>TLMONTHS!M20/$B20</f>
        <v>0</v>
      </c>
      <c r="N20" s="6">
        <f>TLMONTHS!N20/$B20</f>
        <v>0</v>
      </c>
    </row>
    <row r="21" spans="1:14" ht="15.75" x14ac:dyDescent="0.25">
      <c r="A21" s="14" t="s">
        <v>26</v>
      </c>
      <c r="B21" s="2">
        <f>TLMONTHS!B21</f>
        <v>28471</v>
      </c>
      <c r="C21" s="6">
        <f>TLMONTHS!C21/$B21</f>
        <v>0.48818095606055284</v>
      </c>
      <c r="D21" s="6">
        <f>TLMONTHS!D21/$B21</f>
        <v>0</v>
      </c>
      <c r="E21" s="6">
        <f>TLMONTHS!E21/$B21</f>
        <v>0.23163921182958097</v>
      </c>
      <c r="F21" s="6">
        <f>TLMONTHS!F21/$B21</f>
        <v>0.13097537845527027</v>
      </c>
      <c r="G21" s="6">
        <f>TLMONTHS!G21/$B21</f>
        <v>6.768290541252503E-2</v>
      </c>
      <c r="H21" s="6">
        <f>TLMONTHS!H21/$B21</f>
        <v>3.1962347651996771E-2</v>
      </c>
      <c r="I21" s="6">
        <f>TLMONTHS!I21/$B21</f>
        <v>1.6718766464121387E-2</v>
      </c>
      <c r="J21" s="6">
        <f>TLMONTHS!J21/$B21</f>
        <v>7.2705560043553087E-3</v>
      </c>
      <c r="K21" s="6">
        <f>TLMONTHS!K21/$B21</f>
        <v>4.5660496645709669E-4</v>
      </c>
      <c r="L21" s="6">
        <f>TLMONTHS!L21/$B21</f>
        <v>1.0888272277053844E-3</v>
      </c>
      <c r="M21" s="6">
        <f>TLMONTHS!M21/$B21</f>
        <v>3.8635804854062026E-4</v>
      </c>
      <c r="N21" s="6">
        <f>TLMONTHS!N21/$B21</f>
        <v>0</v>
      </c>
    </row>
    <row r="22" spans="1:14" ht="15.75" x14ac:dyDescent="0.25">
      <c r="A22" s="14" t="s">
        <v>27</v>
      </c>
      <c r="B22" s="2">
        <f>TLMONTHS!B22</f>
        <v>27877</v>
      </c>
      <c r="C22" s="6">
        <f>TLMONTHS!C22/$B22</f>
        <v>0.50292355705420244</v>
      </c>
      <c r="D22" s="6">
        <f>TLMONTHS!D22/$B22</f>
        <v>0</v>
      </c>
      <c r="E22" s="6">
        <f>TLMONTHS!E22/$B22</f>
        <v>0.3258241561143595</v>
      </c>
      <c r="F22" s="6">
        <f>TLMONTHS!F22/$B22</f>
        <v>0.11572263873444058</v>
      </c>
      <c r="G22" s="6">
        <f>TLMONTHS!G22/$B22</f>
        <v>4.2077698461096963E-2</v>
      </c>
      <c r="H22" s="6">
        <f>TLMONTHS!H22/$B22</f>
        <v>1.3344334038813358E-2</v>
      </c>
      <c r="I22" s="6">
        <f>TLMONTHS!I22/$B22</f>
        <v>3.443699106790544E-3</v>
      </c>
      <c r="J22" s="6">
        <f>TLMONTHS!J22/$B22</f>
        <v>1.3990027621336586E-3</v>
      </c>
      <c r="K22" s="6">
        <f>TLMONTHS!K22/$B22</f>
        <v>4.30462388348818E-4</v>
      </c>
      <c r="L22" s="6">
        <f>TLMONTHS!L22/$B22</f>
        <v>3.5871865695734833E-4</v>
      </c>
      <c r="M22" s="6">
        <f>TLMONTHS!M22/$B22</f>
        <v>3.2284679126161353E-4</v>
      </c>
      <c r="N22" s="6">
        <f>TLMONTHS!N22/$B22</f>
        <v>0</v>
      </c>
    </row>
    <row r="23" spans="1:14" ht="15.75" x14ac:dyDescent="0.25">
      <c r="A23" s="14" t="s">
        <v>28</v>
      </c>
      <c r="B23" s="2">
        <f>TLMONTHS!B23</f>
        <v>17504</v>
      </c>
      <c r="C23" s="6">
        <f>TLMONTHS!C23/$B23</f>
        <v>0.69595521023765994</v>
      </c>
      <c r="D23" s="6">
        <f>TLMONTHS!D23/$B23</f>
        <v>3.2278336380255943E-2</v>
      </c>
      <c r="E23" s="6">
        <f>TLMONTHS!E23/$B23</f>
        <v>0.25411334552102377</v>
      </c>
      <c r="F23" s="6">
        <f>TLMONTHS!F23/$B23</f>
        <v>0.16767595978062158</v>
      </c>
      <c r="G23" s="6">
        <f>TLMONTHS!G23/$B23</f>
        <v>0.11237431444241316</v>
      </c>
      <c r="H23" s="6">
        <f>TLMONTHS!H23/$B23</f>
        <v>7.0269652650822675E-2</v>
      </c>
      <c r="I23" s="6">
        <f>TLMONTHS!I23/$B23</f>
        <v>2.5879798903107862E-2</v>
      </c>
      <c r="J23" s="6">
        <f>TLMONTHS!J23/$B23</f>
        <v>1.0797531992687386E-2</v>
      </c>
      <c r="K23" s="6">
        <f>TLMONTHS!K23/$B23</f>
        <v>3.1992687385740404E-3</v>
      </c>
      <c r="L23" s="6">
        <f>TLMONTHS!L23/$B23</f>
        <v>3.0278793418647165E-3</v>
      </c>
      <c r="M23" s="6">
        <f>TLMONTHS!M23/$B23</f>
        <v>2.9136197440585011E-3</v>
      </c>
      <c r="N23" s="6">
        <f>TLMONTHS!N23/$B23</f>
        <v>1.3425502742230347E-2</v>
      </c>
    </row>
    <row r="24" spans="1:14" ht="15.75" x14ac:dyDescent="0.25">
      <c r="A24" s="14" t="s">
        <v>29</v>
      </c>
      <c r="B24" s="2">
        <f>TLMONTHS!B24</f>
        <v>14864</v>
      </c>
      <c r="C24" s="6">
        <f>TLMONTHS!C24/$B24</f>
        <v>0.72113832077502693</v>
      </c>
      <c r="D24" s="6">
        <f>TLMONTHS!D24/$B24</f>
        <v>0</v>
      </c>
      <c r="E24" s="6">
        <f>TLMONTHS!E24/$B24</f>
        <v>0.2793998923573735</v>
      </c>
      <c r="F24" s="6">
        <f>TLMONTHS!F24/$B24</f>
        <v>0.17693756727664156</v>
      </c>
      <c r="G24" s="6">
        <f>TLMONTHS!G24/$B24</f>
        <v>0.11867599569429495</v>
      </c>
      <c r="H24" s="6">
        <f>TLMONTHS!H24/$B24</f>
        <v>8.1673842841765334E-2</v>
      </c>
      <c r="I24" s="6">
        <f>TLMONTHS!I24/$B24</f>
        <v>2.5430570505920343E-2</v>
      </c>
      <c r="J24" s="6">
        <f>TLMONTHS!J24/$B24</f>
        <v>1.1907965554359527E-2</v>
      </c>
      <c r="K24" s="6">
        <f>TLMONTHS!K24/$B24</f>
        <v>3.7674919268030141E-3</v>
      </c>
      <c r="L24" s="6">
        <f>TLMONTHS!L24/$B24</f>
        <v>2.7583423035522068E-3</v>
      </c>
      <c r="M24" s="6">
        <f>TLMONTHS!M24/$B24</f>
        <v>4.5075349838536059E-3</v>
      </c>
      <c r="N24" s="6">
        <f>TLMONTHS!N24/$B24</f>
        <v>1.6079117330462862E-2</v>
      </c>
    </row>
    <row r="25" spans="1:14" ht="15.75" x14ac:dyDescent="0.25">
      <c r="A25" s="14" t="s">
        <v>30</v>
      </c>
      <c r="B25" s="2">
        <f>TLMONTHS!B25</f>
        <v>30920</v>
      </c>
      <c r="C25" s="6">
        <f>TLMONTHS!C25/$B25</f>
        <v>0.41135187580853816</v>
      </c>
      <c r="D25" s="6">
        <f>TLMONTHS!D25/$B25</f>
        <v>1.8434670116429495E-3</v>
      </c>
      <c r="E25" s="6">
        <f>TLMONTHS!E25/$B25</f>
        <v>0.17946313065976713</v>
      </c>
      <c r="F25" s="6">
        <f>TLMONTHS!F25/$B25</f>
        <v>0.1027490297542044</v>
      </c>
      <c r="G25" s="6">
        <f>TLMONTHS!G25/$B25</f>
        <v>6.1093143596377748E-2</v>
      </c>
      <c r="H25" s="6">
        <f>TLMONTHS!H25/$B25</f>
        <v>3.9521345407503232E-2</v>
      </c>
      <c r="I25" s="6">
        <f>TLMONTHS!I25/$B25</f>
        <v>1.3551099611901683E-2</v>
      </c>
      <c r="J25" s="6">
        <f>TLMONTHS!J25/$B25</f>
        <v>5.9184993531694692E-3</v>
      </c>
      <c r="K25" s="6">
        <f>TLMONTHS!K25/$B25</f>
        <v>1.7141009055627425E-3</v>
      </c>
      <c r="L25" s="6">
        <f>TLMONTHS!L25/$B25</f>
        <v>1.6817593790426908E-3</v>
      </c>
      <c r="M25" s="6">
        <f>TLMONTHS!M25/$B25</f>
        <v>1.3906856403622251E-3</v>
      </c>
      <c r="N25" s="6">
        <f>TLMONTHS!N25/$B25</f>
        <v>2.4256144890038808E-3</v>
      </c>
    </row>
    <row r="26" spans="1:14" ht="15.75" x14ac:dyDescent="0.25">
      <c r="A26" s="14" t="s">
        <v>31</v>
      </c>
      <c r="B26" s="2">
        <f>TLMONTHS!B26</f>
        <v>10549</v>
      </c>
      <c r="C26" s="6">
        <f>TLMONTHS!C26/$B26</f>
        <v>0.35453597497393119</v>
      </c>
      <c r="D26" s="6">
        <f>TLMONTHS!D26/$B26</f>
        <v>0</v>
      </c>
      <c r="E26" s="6">
        <f>TLMONTHS!E26/$B26</f>
        <v>0.19471039908996113</v>
      </c>
      <c r="F26" s="6">
        <f>TLMONTHS!F26/$B26</f>
        <v>8.7591240875912413E-2</v>
      </c>
      <c r="G26" s="6">
        <f>TLMONTHS!G26/$B26</f>
        <v>4.0951748980946064E-2</v>
      </c>
      <c r="H26" s="6">
        <f>TLMONTHS!H26/$B26</f>
        <v>2.1518627358043416E-2</v>
      </c>
      <c r="I26" s="6">
        <f>TLMONTHS!I26/$B26</f>
        <v>5.6877429140202865E-3</v>
      </c>
      <c r="J26" s="6">
        <f>TLMONTHS!J26/$B26</f>
        <v>2.180301450374443E-3</v>
      </c>
      <c r="K26" s="6">
        <f>TLMONTHS!K26/$B26</f>
        <v>5.6877429140202867E-4</v>
      </c>
      <c r="L26" s="6">
        <f>TLMONTHS!L26/$B26</f>
        <v>5.6877429140202867E-4</v>
      </c>
      <c r="M26" s="6">
        <f>TLMONTHS!M26/$B26</f>
        <v>4.7397857616835717E-4</v>
      </c>
      <c r="N26" s="6">
        <f>TLMONTHS!N26/$B26</f>
        <v>2.8438714570101434E-4</v>
      </c>
    </row>
    <row r="27" spans="1:14" ht="8.25" customHeight="1" x14ac:dyDescent="0.25">
      <c r="A27" s="60"/>
      <c r="B27" s="61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15.75" x14ac:dyDescent="0.25">
      <c r="A28" s="14" t="s">
        <v>32</v>
      </c>
      <c r="B28" s="2">
        <f>TLMONTHS!B28</f>
        <v>11240</v>
      </c>
      <c r="C28" s="6">
        <f>TLMONTHS!C28/$B28</f>
        <v>0.74653024911032029</v>
      </c>
      <c r="D28" s="6">
        <f>TLMONTHS!D28/$B28</f>
        <v>0</v>
      </c>
      <c r="E28" s="6">
        <f>TLMONTHS!E28/$B28</f>
        <v>0.17677935943060499</v>
      </c>
      <c r="F28" s="6">
        <f>TLMONTHS!F28/$B28</f>
        <v>0.14395017793594306</v>
      </c>
      <c r="G28" s="6">
        <f>TLMONTHS!G28/$B28</f>
        <v>0.11201067615658362</v>
      </c>
      <c r="H28" s="6">
        <f>TLMONTHS!H28/$B28</f>
        <v>8.3896797153024907E-2</v>
      </c>
      <c r="I28" s="6">
        <f>TLMONTHS!I28/$B28</f>
        <v>3.3451957295373667E-2</v>
      </c>
      <c r="J28" s="6">
        <f>TLMONTHS!J28/$B28</f>
        <v>1.5480427046263345E-2</v>
      </c>
      <c r="K28" s="6">
        <f>TLMONTHS!K28/$B28</f>
        <v>4.8932384341637009E-3</v>
      </c>
      <c r="L28" s="6">
        <f>TLMONTHS!L28/$B28</f>
        <v>4.8932384341637009E-3</v>
      </c>
      <c r="M28" s="6">
        <f>TLMONTHS!M28/$B28</f>
        <v>4.8042704626334518E-3</v>
      </c>
      <c r="N28" s="6">
        <f>TLMONTHS!N28/$B28</f>
        <v>0.1664590747330961</v>
      </c>
    </row>
    <row r="29" spans="1:14" ht="15.75" x14ac:dyDescent="0.25">
      <c r="A29" s="14" t="s">
        <v>33</v>
      </c>
      <c r="B29" s="2">
        <f>TLMONTHS!B29</f>
        <v>25272</v>
      </c>
      <c r="C29" s="6">
        <f>TLMONTHS!C29/$B29</f>
        <v>0.61815447926559042</v>
      </c>
      <c r="D29" s="6">
        <f>TLMONTHS!D29/$B29</f>
        <v>0</v>
      </c>
      <c r="E29" s="6">
        <f>TLMONTHS!E29/$B29</f>
        <v>0.22756410256410256</v>
      </c>
      <c r="F29" s="6">
        <f>TLMONTHS!F29/$B29</f>
        <v>0.13429882874327317</v>
      </c>
      <c r="G29" s="6">
        <f>TLMONTHS!G29/$B29</f>
        <v>8.8319088319088315E-2</v>
      </c>
      <c r="H29" s="6">
        <f>TLMONTHS!H29/$B29</f>
        <v>5.3497942386831275E-2</v>
      </c>
      <c r="I29" s="6">
        <f>TLMONTHS!I29/$B29</f>
        <v>2.1130104463437795E-2</v>
      </c>
      <c r="J29" s="6">
        <f>TLMONTHS!J29/$B29</f>
        <v>8.2700221589110477E-3</v>
      </c>
      <c r="K29" s="6">
        <f>TLMONTHS!K29/$B29</f>
        <v>4.2735042735042739E-3</v>
      </c>
      <c r="L29" s="6">
        <f>TLMONTHS!L29/$B29</f>
        <v>3.4425451092117759E-3</v>
      </c>
      <c r="M29" s="6">
        <f>TLMONTHS!M29/$B29</f>
        <v>3.3238366571699905E-3</v>
      </c>
      <c r="N29" s="6">
        <f>TLMONTHS!N29/$B29</f>
        <v>7.4034504590060141E-2</v>
      </c>
    </row>
    <row r="30" spans="1:14" ht="15.75" x14ac:dyDescent="0.25">
      <c r="A30" s="14" t="s">
        <v>34</v>
      </c>
      <c r="B30" s="2">
        <f>TLMONTHS!B30</f>
        <v>50492</v>
      </c>
      <c r="C30" s="6">
        <f>TLMONTHS!C30/$B30</f>
        <v>0.6098589875623861</v>
      </c>
      <c r="D30" s="6">
        <f>TLMONTHS!D30/$B30</f>
        <v>0</v>
      </c>
      <c r="E30" s="6">
        <f>TLMONTHS!E30/$B30</f>
        <v>0.24047373841400618</v>
      </c>
      <c r="F30" s="6">
        <f>TLMONTHS!F30/$B30</f>
        <v>0.13033747920462649</v>
      </c>
      <c r="G30" s="6">
        <f>TLMONTHS!G30/$B30</f>
        <v>8.953893686128496E-2</v>
      </c>
      <c r="H30" s="6">
        <f>TLMONTHS!H30/$B30</f>
        <v>6.4604293749504868E-2</v>
      </c>
      <c r="I30" s="6">
        <f>TLMONTHS!I30/$B30</f>
        <v>1.7824605878158917E-2</v>
      </c>
      <c r="J30" s="6">
        <f>TLMONTHS!J30/$B30</f>
        <v>6.0009506456468352E-3</v>
      </c>
      <c r="K30" s="6">
        <f>TLMONTHS!K30/$B30</f>
        <v>2.9113522934326231E-3</v>
      </c>
      <c r="L30" s="6">
        <f>TLMONTHS!L30/$B30</f>
        <v>3.5253109403469859E-3</v>
      </c>
      <c r="M30" s="6">
        <f>TLMONTHS!M30/$B30</f>
        <v>1.6438247643191E-2</v>
      </c>
      <c r="N30" s="6">
        <f>TLMONTHS!N30/$B30</f>
        <v>3.8184266814544877E-2</v>
      </c>
    </row>
    <row r="31" spans="1:14" ht="15.75" x14ac:dyDescent="0.25">
      <c r="A31" s="14" t="s">
        <v>35</v>
      </c>
      <c r="B31" s="2">
        <f>TLMONTHS!B31</f>
        <v>66208</v>
      </c>
      <c r="C31" s="6">
        <f>TLMONTHS!C31/$B31</f>
        <v>0.71808542774287099</v>
      </c>
      <c r="D31" s="6">
        <f>TLMONTHS!D31/$B31</f>
        <v>0</v>
      </c>
      <c r="E31" s="6">
        <f>TLMONTHS!E31/$B31</f>
        <v>0.21778334944417593</v>
      </c>
      <c r="F31" s="6">
        <f>TLMONTHS!F31/$B31</f>
        <v>0.1472631706138231</v>
      </c>
      <c r="G31" s="6">
        <f>TLMONTHS!G31/$B31</f>
        <v>9.9640526824552919E-2</v>
      </c>
      <c r="H31" s="6">
        <f>TLMONTHS!H31/$B31</f>
        <v>5.9433905268245532E-2</v>
      </c>
      <c r="I31" s="6">
        <f>TLMONTHS!I31/$B31</f>
        <v>2.3547003383276945E-2</v>
      </c>
      <c r="J31" s="6">
        <f>TLMONTHS!J31/$B31</f>
        <v>1.472631706138231E-2</v>
      </c>
      <c r="K31" s="6">
        <f>TLMONTHS!K31/$B31</f>
        <v>2.6884968583856935E-3</v>
      </c>
      <c r="L31" s="6">
        <f>TLMONTHS!L31/$B31</f>
        <v>3.0358869018849684E-3</v>
      </c>
      <c r="M31" s="6">
        <f>TLMONTHS!M31/$B31</f>
        <v>2.6431851135814404E-3</v>
      </c>
      <c r="N31" s="6">
        <f>TLMONTHS!N31/$B31</f>
        <v>0.14730848235862737</v>
      </c>
    </row>
    <row r="32" spans="1:14" ht="15.75" x14ac:dyDescent="0.25">
      <c r="A32" s="14" t="s">
        <v>36</v>
      </c>
      <c r="B32" s="2">
        <f>TLMONTHS!B32</f>
        <v>23057</v>
      </c>
      <c r="C32" s="6">
        <f>TLMONTHS!C32/$B32</f>
        <v>0.52508999436179904</v>
      </c>
      <c r="D32" s="6">
        <f>TLMONTHS!D32/$B32</f>
        <v>5.1134145812551504E-2</v>
      </c>
      <c r="E32" s="6">
        <f>TLMONTHS!E32/$B32</f>
        <v>0.2193260181289847</v>
      </c>
      <c r="F32" s="6">
        <f>TLMONTHS!F32/$B32</f>
        <v>0.11246042416619682</v>
      </c>
      <c r="G32" s="6">
        <f>TLMONTHS!G32/$B32</f>
        <v>6.7875265646007724E-2</v>
      </c>
      <c r="H32" s="6">
        <f>TLMONTHS!H32/$B32</f>
        <v>4.2676844342282173E-2</v>
      </c>
      <c r="I32" s="6">
        <f>TLMONTHS!I32/$B32</f>
        <v>1.4615951771696232E-2</v>
      </c>
      <c r="J32" s="6">
        <f>TLMONTHS!J32/$B32</f>
        <v>5.5514594266383313E-3</v>
      </c>
      <c r="K32" s="6">
        <f>TLMONTHS!K32/$B32</f>
        <v>1.5179771869714186E-3</v>
      </c>
      <c r="L32" s="6">
        <f>TLMONTHS!L32/$B32</f>
        <v>1.3878648566595828E-3</v>
      </c>
      <c r="M32" s="6">
        <f>TLMONTHS!M32/$B32</f>
        <v>1.214381749577135E-3</v>
      </c>
      <c r="N32" s="6">
        <f>TLMONTHS!N32/$B32</f>
        <v>7.3296612742334219E-3</v>
      </c>
    </row>
    <row r="33" spans="1:14" ht="15.75" x14ac:dyDescent="0.25">
      <c r="A33" s="14" t="s">
        <v>37</v>
      </c>
      <c r="B33" s="2">
        <f>TLMONTHS!B33</f>
        <v>11756</v>
      </c>
      <c r="C33" s="6">
        <f>TLMONTHS!C33/$B33</f>
        <v>0.57859816264035391</v>
      </c>
      <c r="D33" s="6">
        <f>TLMONTHS!D33/$B33</f>
        <v>0</v>
      </c>
      <c r="E33" s="6">
        <f>TLMONTHS!E33/$B33</f>
        <v>0.31958149030282407</v>
      </c>
      <c r="F33" s="6">
        <f>TLMONTHS!F33/$B33</f>
        <v>0.1457978904389248</v>
      </c>
      <c r="G33" s="6">
        <f>TLMONTHS!G33/$B33</f>
        <v>6.4307587614834974E-2</v>
      </c>
      <c r="H33" s="6">
        <f>TLMONTHS!H33/$B33</f>
        <v>3.3004423273222186E-2</v>
      </c>
      <c r="I33" s="6">
        <f>TLMONTHS!I33/$B33</f>
        <v>8.3361687648860153E-3</v>
      </c>
      <c r="J33" s="6">
        <f>TLMONTHS!J33/$B33</f>
        <v>4.2531473290234774E-3</v>
      </c>
      <c r="K33" s="6">
        <f>TLMONTHS!K33/$B33</f>
        <v>6.8050357264375636E-4</v>
      </c>
      <c r="L33" s="6">
        <f>TLMONTHS!L33/$B33</f>
        <v>6.8050357264375636E-4</v>
      </c>
      <c r="M33" s="6">
        <f>TLMONTHS!M33/$B33</f>
        <v>1.2759441987070432E-3</v>
      </c>
      <c r="N33" s="6">
        <f>TLMONTHS!N33/$B33</f>
        <v>6.8050357264375636E-4</v>
      </c>
    </row>
    <row r="34" spans="1:14" ht="15.75" x14ac:dyDescent="0.25">
      <c r="A34" s="14" t="s">
        <v>38</v>
      </c>
      <c r="B34" s="2">
        <f>TLMONTHS!B34</f>
        <v>36082</v>
      </c>
      <c r="C34" s="6">
        <f>TLMONTHS!C34/$B34</f>
        <v>0.74072944958705167</v>
      </c>
      <c r="D34" s="6">
        <f>TLMONTHS!D34/$B34</f>
        <v>1.6905936478022283E-3</v>
      </c>
      <c r="E34" s="6">
        <f>TLMONTHS!E34/$B34</f>
        <v>0.25236960257191954</v>
      </c>
      <c r="F34" s="6">
        <f>TLMONTHS!F34/$B34</f>
        <v>0.17950778781663987</v>
      </c>
      <c r="G34" s="6">
        <f>TLMONTHS!G34/$B34</f>
        <v>0.13228202427803337</v>
      </c>
      <c r="H34" s="6">
        <f>TLMONTHS!H34/$B34</f>
        <v>9.6890416274042462E-2</v>
      </c>
      <c r="I34" s="6">
        <f>TLMONTHS!I34/$B34</f>
        <v>3.9216229699018904E-2</v>
      </c>
      <c r="J34" s="6">
        <f>TLMONTHS!J34/$B34</f>
        <v>1.768194667701347E-2</v>
      </c>
      <c r="K34" s="6">
        <f>TLMONTHS!K34/$B34</f>
        <v>5.5706446427581623E-3</v>
      </c>
      <c r="L34" s="6">
        <f>TLMONTHS!L34/$B34</f>
        <v>5.3212127930824232E-3</v>
      </c>
      <c r="M34" s="6">
        <f>TLMONTHS!M34/$B34</f>
        <v>5.0717809434066849E-3</v>
      </c>
      <c r="N34" s="6">
        <f>TLMONTHS!N34/$B34</f>
        <v>5.0717809434066849E-3</v>
      </c>
    </row>
    <row r="35" spans="1:14" ht="15.75" x14ac:dyDescent="0.25">
      <c r="A35" s="14" t="s">
        <v>39</v>
      </c>
      <c r="B35" s="2">
        <f>TLMONTHS!B35</f>
        <v>3490</v>
      </c>
      <c r="C35" s="6">
        <f>TLMONTHS!C35/$B35</f>
        <v>0.62378223495702001</v>
      </c>
      <c r="D35" s="6">
        <f>TLMONTHS!D35/$B35</f>
        <v>0.10257879656160458</v>
      </c>
      <c r="E35" s="6">
        <f>TLMONTHS!E35/$B35</f>
        <v>0.26790830945558741</v>
      </c>
      <c r="F35" s="6">
        <f>TLMONTHS!F35/$B35</f>
        <v>0.12521489971346705</v>
      </c>
      <c r="G35" s="6">
        <f>TLMONTHS!G35/$B35</f>
        <v>7.0487106017191978E-2</v>
      </c>
      <c r="H35" s="6">
        <f>TLMONTHS!H35/$B35</f>
        <v>3.6103151862464183E-2</v>
      </c>
      <c r="I35" s="6">
        <f>TLMONTHS!I35/$B35</f>
        <v>1.2034383954154728E-2</v>
      </c>
      <c r="J35" s="6">
        <f>TLMONTHS!J35/$B35</f>
        <v>3.7249283667621777E-3</v>
      </c>
      <c r="K35" s="6">
        <f>TLMONTHS!K35/$B35</f>
        <v>1.146131805157593E-3</v>
      </c>
      <c r="L35" s="6">
        <f>TLMONTHS!L35/$B35</f>
        <v>1.146131805157593E-3</v>
      </c>
      <c r="M35" s="6">
        <f>TLMONTHS!M35/$B35</f>
        <v>8.5959885386819484E-4</v>
      </c>
      <c r="N35" s="6">
        <f>TLMONTHS!N35/$B35</f>
        <v>2.2922636103151861E-3</v>
      </c>
    </row>
    <row r="36" spans="1:14" ht="15.75" x14ac:dyDescent="0.25">
      <c r="A36" s="14" t="s">
        <v>40</v>
      </c>
      <c r="B36" s="2">
        <f>TLMONTHS!B36</f>
        <v>6631</v>
      </c>
      <c r="C36" s="6">
        <f>TLMONTHS!C36/$B36</f>
        <v>0.43764138139043884</v>
      </c>
      <c r="D36" s="6">
        <f>TLMONTHS!D36/$B36</f>
        <v>2.2922636103151862E-2</v>
      </c>
      <c r="E36" s="6">
        <f>TLMONTHS!E36/$B36</f>
        <v>0.17734881616649073</v>
      </c>
      <c r="F36" s="6">
        <f>TLMONTHS!F36/$B36</f>
        <v>9.2142964862011761E-2</v>
      </c>
      <c r="G36" s="6">
        <f>TLMONTHS!G36/$B36</f>
        <v>5.3687226662645152E-2</v>
      </c>
      <c r="H36" s="6">
        <f>TLMONTHS!H36/$B36</f>
        <v>3.6193635952345045E-2</v>
      </c>
      <c r="I36" s="6">
        <f>TLMONTHS!I36/$B36</f>
        <v>1.2516965766852661E-2</v>
      </c>
      <c r="J36" s="6">
        <f>TLMONTHS!J36/$B36</f>
        <v>4.9766249434474441E-3</v>
      </c>
      <c r="K36" s="6">
        <f>TLMONTHS!K36/$B36</f>
        <v>1.5080681646810435E-3</v>
      </c>
      <c r="L36" s="6">
        <f>TLMONTHS!L36/$B36</f>
        <v>1.5080681646810435E-3</v>
      </c>
      <c r="M36" s="6">
        <f>TLMONTHS!M36/$B36</f>
        <v>1.5080681646810435E-3</v>
      </c>
      <c r="N36" s="6">
        <f>TLMONTHS!N36/$B36</f>
        <v>3.3328306439451061E-2</v>
      </c>
    </row>
    <row r="37" spans="1:14" ht="15.75" x14ac:dyDescent="0.25">
      <c r="A37" s="14" t="s">
        <v>41</v>
      </c>
      <c r="B37" s="2">
        <f>TLMONTHS!B37</f>
        <v>10771</v>
      </c>
      <c r="C37" s="6">
        <f>TLMONTHS!C37/$B37</f>
        <v>0.54228948101383345</v>
      </c>
      <c r="D37" s="6">
        <f>TLMONTHS!D37/$B37</f>
        <v>6.4989323182619997E-4</v>
      </c>
      <c r="E37" s="6">
        <f>TLMONTHS!E37/$B37</f>
        <v>0.29662983938352983</v>
      </c>
      <c r="F37" s="6">
        <f>TLMONTHS!F37/$B37</f>
        <v>0.14167672453811159</v>
      </c>
      <c r="G37" s="6">
        <f>TLMONTHS!G37/$B37</f>
        <v>4.8834834277225882E-2</v>
      </c>
      <c r="H37" s="6">
        <f>TLMONTHS!H37/$B37</f>
        <v>3.3330238603657969E-2</v>
      </c>
      <c r="I37" s="6">
        <f>TLMONTHS!I37/$B37</f>
        <v>1.1419552502088943E-2</v>
      </c>
      <c r="J37" s="6">
        <f>TLMONTHS!J37/$B37</f>
        <v>5.8490390864357998E-3</v>
      </c>
      <c r="K37" s="6">
        <f>TLMONTHS!K37/$B37</f>
        <v>2.0425215857394858E-3</v>
      </c>
      <c r="L37" s="6">
        <f>TLMONTHS!L37/$B37</f>
        <v>9.284189026088571E-4</v>
      </c>
      <c r="M37" s="6">
        <f>TLMONTHS!M37/$B37</f>
        <v>8.3557701234797139E-4</v>
      </c>
      <c r="N37" s="6">
        <f>TLMONTHS!N37/$B37</f>
        <v>0</v>
      </c>
    </row>
    <row r="38" spans="1:14" ht="7.5" customHeight="1" x14ac:dyDescent="0.25">
      <c r="A38" s="60"/>
      <c r="B38" s="61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1:14" ht="15.75" x14ac:dyDescent="0.25">
      <c r="A39" s="14" t="s">
        <v>42</v>
      </c>
      <c r="B39" s="2">
        <f>TLMONTHS!B39</f>
        <v>5184</v>
      </c>
      <c r="C39" s="6">
        <f>TLMONTHS!C39/$B39</f>
        <v>0.54340277777777779</v>
      </c>
      <c r="D39" s="6">
        <f>TLMONTHS!D39/$B39</f>
        <v>2.5077160493827159E-3</v>
      </c>
      <c r="E39" s="6">
        <f>TLMONTHS!E39/$B39</f>
        <v>0.24710648148148148</v>
      </c>
      <c r="F39" s="6">
        <f>TLMONTHS!F39/$B39</f>
        <v>0.12847222222222221</v>
      </c>
      <c r="G39" s="6">
        <f>TLMONTHS!G39/$B39</f>
        <v>7.3109567901234573E-2</v>
      </c>
      <c r="H39" s="6">
        <f>TLMONTHS!H39/$B39</f>
        <v>4.4560185185185182E-2</v>
      </c>
      <c r="I39" s="6">
        <f>TLMONTHS!I39/$B39</f>
        <v>1.2924382716049383E-2</v>
      </c>
      <c r="J39" s="6">
        <f>TLMONTHS!J39/$B39</f>
        <v>4.8225308641975306E-3</v>
      </c>
      <c r="K39" s="6">
        <f>TLMONTHS!K39/$B39</f>
        <v>1.5432098765432098E-3</v>
      </c>
      <c r="L39" s="6">
        <f>TLMONTHS!L39/$B39</f>
        <v>1.3503086419753086E-3</v>
      </c>
      <c r="M39" s="6">
        <f>TLMONTHS!M39/$B39</f>
        <v>1.3503086419753086E-3</v>
      </c>
      <c r="N39" s="6">
        <f>TLMONTHS!N39/$B39</f>
        <v>2.5848765432098766E-2</v>
      </c>
    </row>
    <row r="40" spans="1:14" ht="15.75" x14ac:dyDescent="0.25">
      <c r="A40" s="14" t="s">
        <v>43</v>
      </c>
      <c r="B40" s="2">
        <f>TLMONTHS!B40</f>
        <v>35053</v>
      </c>
      <c r="C40" s="6">
        <f>TLMONTHS!C40/$B40</f>
        <v>0.72849684763073064</v>
      </c>
      <c r="D40" s="6">
        <f>TLMONTHS!D40/$B40</f>
        <v>7.8538213562319922E-2</v>
      </c>
      <c r="E40" s="6">
        <f>TLMONTHS!E40/$B40</f>
        <v>0.2408067783071349</v>
      </c>
      <c r="F40" s="6">
        <f>TLMONTHS!F40/$B40</f>
        <v>0.13602259435711636</v>
      </c>
      <c r="G40" s="6">
        <f>TLMONTHS!G40/$B40</f>
        <v>8.618377884917125E-2</v>
      </c>
      <c r="H40" s="6">
        <f>TLMONTHS!H40/$B40</f>
        <v>5.5373291872307648E-2</v>
      </c>
      <c r="I40" s="6">
        <f>TLMONTHS!I40/$B40</f>
        <v>2.0996776310158904E-2</v>
      </c>
      <c r="J40" s="6">
        <f>TLMONTHS!J40/$B40</f>
        <v>9.328730779105926E-3</v>
      </c>
      <c r="K40" s="6">
        <f>TLMONTHS!K40/$B40</f>
        <v>3.1095769263686417E-3</v>
      </c>
      <c r="L40" s="6">
        <f>TLMONTHS!L40/$B40</f>
        <v>2.8528228682281119E-3</v>
      </c>
      <c r="M40" s="6">
        <f>TLMONTHS!M40/$B40</f>
        <v>2.8528228682281119E-3</v>
      </c>
      <c r="N40" s="6">
        <f>TLMONTHS!N40/$B40</f>
        <v>9.2488517387955382E-2</v>
      </c>
    </row>
    <row r="41" spans="1:14" ht="15.75" x14ac:dyDescent="0.25">
      <c r="A41" s="14" t="s">
        <v>44</v>
      </c>
      <c r="B41" s="2">
        <f>TLMONTHS!B41</f>
        <v>20388</v>
      </c>
      <c r="C41" s="6">
        <f>TLMONTHS!C41/$B41</f>
        <v>0.65396311555817144</v>
      </c>
      <c r="D41" s="6">
        <f>TLMONTHS!D41/$B41</f>
        <v>0</v>
      </c>
      <c r="E41" s="6">
        <f>TLMONTHS!E41/$B41</f>
        <v>0.26054541887384736</v>
      </c>
      <c r="F41" s="6">
        <f>TLMONTHS!F41/$B41</f>
        <v>0.15876986462625073</v>
      </c>
      <c r="G41" s="6">
        <f>TLMONTHS!G41/$B41</f>
        <v>0.11109476162448499</v>
      </c>
      <c r="H41" s="6">
        <f>TLMONTHS!H41/$B41</f>
        <v>6.5038257798705118E-2</v>
      </c>
      <c r="I41" s="6">
        <f>TLMONTHS!I41/$B41</f>
        <v>2.5014714537963507E-2</v>
      </c>
      <c r="J41" s="6">
        <f>TLMONTHS!J41/$B41</f>
        <v>9.1230135373749268E-3</v>
      </c>
      <c r="K41" s="6">
        <f>TLMONTHS!K41/$B41</f>
        <v>2.1581322346478321E-3</v>
      </c>
      <c r="L41" s="6">
        <f>TLMONTHS!L41/$B41</f>
        <v>5.051991367471061E-3</v>
      </c>
      <c r="M41" s="6">
        <f>TLMONTHS!M41/$B41</f>
        <v>1.6185991759858742E-2</v>
      </c>
      <c r="N41" s="6">
        <f>TLMONTHS!N41/$B41</f>
        <v>1.0300176574455562E-3</v>
      </c>
    </row>
    <row r="42" spans="1:14" ht="15.75" x14ac:dyDescent="0.25">
      <c r="A42" s="14" t="s">
        <v>45</v>
      </c>
      <c r="B42" s="2">
        <f>TLMONTHS!B42</f>
        <v>123203</v>
      </c>
      <c r="C42" s="6">
        <f>TLMONTHS!C42/$B42</f>
        <v>0.48535344106880512</v>
      </c>
      <c r="D42" s="6">
        <f>TLMONTHS!D42/$B42</f>
        <v>0</v>
      </c>
      <c r="E42" s="6">
        <f>TLMONTHS!E42/$B42</f>
        <v>0.1568224799720786</v>
      </c>
      <c r="F42" s="6">
        <f>TLMONTHS!F42/$B42</f>
        <v>0.11334951259303751</v>
      </c>
      <c r="G42" s="6">
        <f>TLMONTHS!G42/$B42</f>
        <v>8.1110037904921148E-2</v>
      </c>
      <c r="H42" s="6">
        <f>TLMONTHS!H42/$B42</f>
        <v>5.2725988815207424E-2</v>
      </c>
      <c r="I42" s="6">
        <f>TLMONTHS!I42/$B42</f>
        <v>2.011314659545628E-2</v>
      </c>
      <c r="J42" s="6">
        <f>TLMONTHS!J42/$B42</f>
        <v>1.0860125159289953E-2</v>
      </c>
      <c r="K42" s="6">
        <f>TLMONTHS!K42/$B42</f>
        <v>1.2175028205482009E-3</v>
      </c>
      <c r="L42" s="6">
        <f>TLMONTHS!L42/$B42</f>
        <v>2.8246065436718262E-3</v>
      </c>
      <c r="M42" s="6">
        <f>TLMONTHS!M42/$B42</f>
        <v>2.0372880530506563E-3</v>
      </c>
      <c r="N42" s="6">
        <f>TLMONTHS!N42/$B42</f>
        <v>4.429275261154355E-2</v>
      </c>
    </row>
    <row r="43" spans="1:14" ht="15.75" x14ac:dyDescent="0.25">
      <c r="A43" s="14" t="s">
        <v>46</v>
      </c>
      <c r="B43" s="2">
        <f>TLMONTHS!B43</f>
        <v>22893</v>
      </c>
      <c r="C43" s="6">
        <f>TLMONTHS!C43/$B43</f>
        <v>0.25623553051151005</v>
      </c>
      <c r="D43" s="6">
        <f>TLMONTHS!D43/$B43</f>
        <v>6.5522212029878125E-4</v>
      </c>
      <c r="E43" s="6">
        <f>TLMONTHS!E43/$B43</f>
        <v>0.14266369632638798</v>
      </c>
      <c r="F43" s="6">
        <f>TLMONTHS!F43/$B43</f>
        <v>5.5650198750709826E-2</v>
      </c>
      <c r="G43" s="6">
        <f>TLMONTHS!G43/$B43</f>
        <v>3.3984187306163455E-2</v>
      </c>
      <c r="H43" s="6">
        <f>TLMONTHS!H43/$B43</f>
        <v>1.4152797798453676E-2</v>
      </c>
      <c r="I43" s="6">
        <f>TLMONTHS!I43/$B43</f>
        <v>5.0233695889573228E-3</v>
      </c>
      <c r="J43" s="6">
        <f>TLMONTHS!J43/$B43</f>
        <v>1.2667627659109771E-3</v>
      </c>
      <c r="K43" s="6">
        <f>TLMONTHS!K43/$B43</f>
        <v>3.4945179749268335E-4</v>
      </c>
      <c r="L43" s="6">
        <f>TLMONTHS!L43/$B43</f>
        <v>3.4945179749268335E-4</v>
      </c>
      <c r="M43" s="6">
        <f>TLMONTHS!M43/$B43</f>
        <v>4.804962215524396E-4</v>
      </c>
      <c r="N43" s="6">
        <f>TLMONTHS!N43/$B43</f>
        <v>1.7035775127768314E-3</v>
      </c>
    </row>
    <row r="44" spans="1:14" ht="15.75" x14ac:dyDescent="0.25">
      <c r="A44" s="14" t="s">
        <v>47</v>
      </c>
      <c r="B44" s="2">
        <f>TLMONTHS!B44</f>
        <v>1828</v>
      </c>
      <c r="C44" s="6">
        <f>TLMONTHS!C44/$B44</f>
        <v>0.61870897155361049</v>
      </c>
      <c r="D44" s="6">
        <f>TLMONTHS!D44/$B44</f>
        <v>0.11269146608315099</v>
      </c>
      <c r="E44" s="6">
        <f>TLMONTHS!E44/$B44</f>
        <v>0.25492341356673959</v>
      </c>
      <c r="F44" s="6">
        <f>TLMONTHS!F44/$B44</f>
        <v>0.11761487964989059</v>
      </c>
      <c r="G44" s="6">
        <f>TLMONTHS!G44/$B44</f>
        <v>7.1115973741794306E-2</v>
      </c>
      <c r="H44" s="6">
        <f>TLMONTHS!H44/$B44</f>
        <v>3.8840262582056896E-2</v>
      </c>
      <c r="I44" s="6">
        <f>TLMONTHS!I44/$B44</f>
        <v>1.3676148796498906E-2</v>
      </c>
      <c r="J44" s="6">
        <f>TLMONTHS!J44/$B44</f>
        <v>5.4704595185995622E-3</v>
      </c>
      <c r="K44" s="6">
        <f>TLMONTHS!K44/$B44</f>
        <v>2.1881838074398249E-3</v>
      </c>
      <c r="L44" s="6">
        <f>TLMONTHS!L44/$B44</f>
        <v>1.0940919037199124E-3</v>
      </c>
      <c r="M44" s="6">
        <f>TLMONTHS!M44/$B44</f>
        <v>1.0940919037199124E-3</v>
      </c>
      <c r="N44" s="6">
        <f>TLMONTHS!N44/$B44</f>
        <v>1.0940919037199124E-3</v>
      </c>
    </row>
    <row r="45" spans="1:14" ht="15.75" x14ac:dyDescent="0.25">
      <c r="A45" s="14" t="s">
        <v>48</v>
      </c>
      <c r="B45" s="2">
        <f>TLMONTHS!B45</f>
        <v>99471</v>
      </c>
      <c r="C45" s="6">
        <f>TLMONTHS!C45/$B45</f>
        <v>0.5323762704707905</v>
      </c>
      <c r="D45" s="6">
        <f>TLMONTHS!D45/$B45</f>
        <v>0.21887786390003117</v>
      </c>
      <c r="E45" s="6">
        <f>TLMONTHS!E45/$B45</f>
        <v>0.1769762041197937</v>
      </c>
      <c r="F45" s="6">
        <f>TLMONTHS!F45/$B45</f>
        <v>9.6379849403343681E-2</v>
      </c>
      <c r="G45" s="6">
        <f>TLMONTHS!G45/$B45</f>
        <v>2.6490132802525358E-2</v>
      </c>
      <c r="H45" s="6">
        <f>TLMONTHS!H45/$B45</f>
        <v>8.5753636738345844E-3</v>
      </c>
      <c r="I45" s="6">
        <f>TLMONTHS!I45/$B45</f>
        <v>1.7995194579324626E-3</v>
      </c>
      <c r="J45" s="6">
        <f>TLMONTHS!J45/$B45</f>
        <v>7.2382905570467779E-4</v>
      </c>
      <c r="K45" s="6">
        <f>TLMONTHS!K45/$B45</f>
        <v>8.0425450633853085E-5</v>
      </c>
      <c r="L45" s="6">
        <f>TLMONTHS!L45/$B45</f>
        <v>1.1058499462154799E-4</v>
      </c>
      <c r="M45" s="6">
        <f>TLMONTHS!M45/$B45</f>
        <v>3.0159543987694904E-4</v>
      </c>
      <c r="N45" s="6">
        <f>TLMONTHS!N45/$B45</f>
        <v>2.0709553538217169E-3</v>
      </c>
    </row>
    <row r="46" spans="1:14" ht="15.75" x14ac:dyDescent="0.25">
      <c r="A46" s="14" t="s">
        <v>49</v>
      </c>
      <c r="B46" s="2">
        <f>TLMONTHS!B46</f>
        <v>8956</v>
      </c>
      <c r="C46" s="6">
        <f>TLMONTHS!C46/$B46</f>
        <v>0.41949531040643145</v>
      </c>
      <c r="D46" s="6">
        <f>TLMONTHS!D46/$B46</f>
        <v>0</v>
      </c>
      <c r="E46" s="6">
        <f>TLMONTHS!E46/$B46</f>
        <v>0.21739615899955336</v>
      </c>
      <c r="F46" s="6">
        <f>TLMONTHS!F46/$B46</f>
        <v>0.10205448861098705</v>
      </c>
      <c r="G46" s="6">
        <f>TLMONTHS!G46/$B46</f>
        <v>5.0022331397945513E-2</v>
      </c>
      <c r="H46" s="6">
        <f>TLMONTHS!H46/$B46</f>
        <v>2.7244305493523895E-2</v>
      </c>
      <c r="I46" s="6">
        <f>TLMONTHS!I46/$B46</f>
        <v>8.9325591782045549E-3</v>
      </c>
      <c r="J46" s="6">
        <f>TLMONTHS!J46/$B46</f>
        <v>3.3497096918267085E-3</v>
      </c>
      <c r="K46" s="6">
        <f>TLMONTHS!K46/$B46</f>
        <v>1.1165698972755694E-3</v>
      </c>
      <c r="L46" s="6">
        <f>TLMONTHS!L46/$B46</f>
        <v>1.1165698972755694E-3</v>
      </c>
      <c r="M46" s="6">
        <f>TLMONTHS!M46/$B46</f>
        <v>1.0049129075480126E-3</v>
      </c>
      <c r="N46" s="6">
        <f>TLMONTHS!N46/$B46</f>
        <v>7.2577043322912017E-3</v>
      </c>
    </row>
    <row r="47" spans="1:14" ht="15.75" x14ac:dyDescent="0.25">
      <c r="A47" s="14" t="s">
        <v>50</v>
      </c>
      <c r="B47" s="2">
        <f>TLMONTHS!B47</f>
        <v>30617</v>
      </c>
      <c r="C47" s="6">
        <f>TLMONTHS!C47/$B47</f>
        <v>0.73119508769637787</v>
      </c>
      <c r="D47" s="6">
        <f>TLMONTHS!D47/$B47</f>
        <v>3.2661593232517883E-5</v>
      </c>
      <c r="E47" s="6">
        <f>TLMONTHS!E47/$B47</f>
        <v>0.29692654407682006</v>
      </c>
      <c r="F47" s="6">
        <f>TLMONTHS!F47/$B47</f>
        <v>0.17049351667374335</v>
      </c>
      <c r="G47" s="6">
        <f>TLMONTHS!G47/$B47</f>
        <v>0.11444622268674266</v>
      </c>
      <c r="H47" s="6">
        <f>TLMONTHS!H47/$B47</f>
        <v>6.7870790737172157E-2</v>
      </c>
      <c r="I47" s="6">
        <f>TLMONTHS!I47/$B47</f>
        <v>2.1556651533461802E-2</v>
      </c>
      <c r="J47" s="6">
        <f>TLMONTHS!J47/$B47</f>
        <v>8.5246758336871668E-3</v>
      </c>
      <c r="K47" s="6">
        <f>TLMONTHS!K47/$B47</f>
        <v>2.5802658653689128E-3</v>
      </c>
      <c r="L47" s="6">
        <f>TLMONTHS!L47/$B47</f>
        <v>2.5149426789038767E-3</v>
      </c>
      <c r="M47" s="6">
        <f>TLMONTHS!M47/$B47</f>
        <v>2.4169578992063231E-3</v>
      </c>
      <c r="N47" s="6">
        <f>TLMONTHS!N47/$B47</f>
        <v>4.3831858118038997E-2</v>
      </c>
    </row>
    <row r="48" spans="1:14" ht="15.75" x14ac:dyDescent="0.25">
      <c r="A48" s="14" t="s">
        <v>51</v>
      </c>
      <c r="B48" s="2">
        <f>TLMONTHS!B48</f>
        <v>59927</v>
      </c>
      <c r="C48" s="6">
        <f>TLMONTHS!C48/$B48</f>
        <v>0.58923356750713363</v>
      </c>
      <c r="D48" s="6">
        <f>TLMONTHS!D48/$B48</f>
        <v>1.9423632085704273E-2</v>
      </c>
      <c r="E48" s="6">
        <f>TLMONTHS!E48/$B48</f>
        <v>0.19056518764496805</v>
      </c>
      <c r="F48" s="6">
        <f>TLMONTHS!F48/$B48</f>
        <v>0.11325445959250421</v>
      </c>
      <c r="G48" s="6">
        <f>TLMONTHS!G48/$B48</f>
        <v>6.5946902064178081E-2</v>
      </c>
      <c r="H48" s="6">
        <f>TLMONTHS!H48/$B48</f>
        <v>4.8642515059989656E-2</v>
      </c>
      <c r="I48" s="6">
        <f>TLMONTHS!I48/$B48</f>
        <v>2.1709746858678058E-2</v>
      </c>
      <c r="J48" s="6">
        <f>TLMONTHS!J48/$B48</f>
        <v>1.2331670198741802E-2</v>
      </c>
      <c r="K48" s="6">
        <f>TLMONTHS!K48/$B48</f>
        <v>4.3886728853438353E-3</v>
      </c>
      <c r="L48" s="6">
        <f>TLMONTHS!L48/$B48</f>
        <v>1.1680878402055834E-3</v>
      </c>
      <c r="M48" s="6">
        <f>TLMONTHS!M48/$B48</f>
        <v>3.2038980759924573E-3</v>
      </c>
      <c r="N48" s="6">
        <f>TLMONTHS!N48/$B48</f>
        <v>0.10861548216997347</v>
      </c>
    </row>
    <row r="49" spans="1:14" ht="6.75" customHeight="1" x14ac:dyDescent="0.25">
      <c r="A49" s="60"/>
      <c r="B49" s="61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</row>
    <row r="50" spans="1:14" ht="15.75" x14ac:dyDescent="0.25">
      <c r="A50" s="14" t="s">
        <v>52</v>
      </c>
      <c r="B50" s="2">
        <f>TLMONTHS!B50</f>
        <v>15228</v>
      </c>
      <c r="C50" s="6">
        <f>TLMONTHS!C50/$B50</f>
        <v>0.87733123194116103</v>
      </c>
      <c r="D50" s="6">
        <f>TLMONTHS!D50/$B50</f>
        <v>3.8744418177042292E-3</v>
      </c>
      <c r="E50" s="6">
        <f>TLMONTHS!E50/$B50</f>
        <v>0.28047018649855532</v>
      </c>
      <c r="F50" s="6">
        <f>TLMONTHS!F50/$B50</f>
        <v>0.22071184659837143</v>
      </c>
      <c r="G50" s="6">
        <f>TLMONTHS!G50/$B50</f>
        <v>0.16686367218282111</v>
      </c>
      <c r="H50" s="6">
        <f>TLMONTHS!H50/$B50</f>
        <v>0.12004202784344628</v>
      </c>
      <c r="I50" s="6">
        <f>TLMONTHS!I50/$B50</f>
        <v>4.7215655371683742E-2</v>
      </c>
      <c r="J50" s="6">
        <f>TLMONTHS!J50/$B50</f>
        <v>2.1867612293144208E-2</v>
      </c>
      <c r="K50" s="6">
        <f>TLMONTHS!K50/$B50</f>
        <v>6.1728395061728392E-3</v>
      </c>
      <c r="L50" s="6">
        <f>TLMONTHS!L50/$B50</f>
        <v>6.1071710007880222E-3</v>
      </c>
      <c r="M50" s="6">
        <f>TLMONTHS!M50/$B50</f>
        <v>4.0057788284738639E-3</v>
      </c>
      <c r="N50" s="6">
        <f>TLMONTHS!N50/$B50</f>
        <v>0</v>
      </c>
    </row>
    <row r="51" spans="1:14" ht="15.75" x14ac:dyDescent="0.25">
      <c r="A51" s="14" t="s">
        <v>53</v>
      </c>
      <c r="B51" s="2">
        <f>TLMONTHS!B51</f>
        <v>6547</v>
      </c>
      <c r="C51" s="6">
        <f>TLMONTHS!C51/$B51</f>
        <v>0.65342905147395758</v>
      </c>
      <c r="D51" s="6">
        <f>TLMONTHS!D51/$B51</f>
        <v>0</v>
      </c>
      <c r="E51" s="6">
        <f>TLMONTHS!E51/$B51</f>
        <v>0.26011913853673441</v>
      </c>
      <c r="F51" s="6">
        <f>TLMONTHS!F51/$B51</f>
        <v>0.16755765999694516</v>
      </c>
      <c r="G51" s="6">
        <f>TLMONTHS!G51/$B51</f>
        <v>8.0036658011302886E-2</v>
      </c>
      <c r="H51" s="6">
        <f>TLMONTHS!H51/$B51</f>
        <v>5.2084924392851686E-2</v>
      </c>
      <c r="I51" s="6">
        <f>TLMONTHS!I51/$B51</f>
        <v>1.8787230792729495E-2</v>
      </c>
      <c r="J51" s="6">
        <f>TLMONTHS!J51/$B51</f>
        <v>7.3316022605773639E-3</v>
      </c>
      <c r="K51" s="6">
        <f>TLMONTHS!K51/$B51</f>
        <v>1.832900565144341E-3</v>
      </c>
      <c r="L51" s="6">
        <f>TLMONTHS!L51/$B51</f>
        <v>1.832900565144341E-3</v>
      </c>
      <c r="M51" s="6">
        <f>TLMONTHS!M51/$B51</f>
        <v>1.832900565144341E-3</v>
      </c>
      <c r="N51" s="6">
        <f>TLMONTHS!N51/$B51</f>
        <v>6.2165877501145564E-2</v>
      </c>
    </row>
    <row r="52" spans="1:14" ht="15.75" x14ac:dyDescent="0.25">
      <c r="A52" s="14" t="s">
        <v>54</v>
      </c>
      <c r="B52" s="2">
        <f>TLMONTHS!B52</f>
        <v>17836</v>
      </c>
      <c r="C52" s="6">
        <f>TLMONTHS!C52/$B52</f>
        <v>0.87407490468714955</v>
      </c>
      <c r="D52" s="6">
        <f>TLMONTHS!D52/$B52</f>
        <v>0</v>
      </c>
      <c r="E52" s="6">
        <f>TLMONTHS!E52/$B52</f>
        <v>0.445615608880915</v>
      </c>
      <c r="F52" s="6">
        <f>TLMONTHS!F52/$B52</f>
        <v>0.31329894595200719</v>
      </c>
      <c r="G52" s="6">
        <f>TLMONTHS!G52/$B52</f>
        <v>8.4772370486656201E-2</v>
      </c>
      <c r="H52" s="6">
        <f>TLMONTHS!H52/$B52</f>
        <v>2.1641623682440009E-2</v>
      </c>
      <c r="I52" s="6">
        <f>TLMONTHS!I52/$B52</f>
        <v>6.6718995290423865E-3</v>
      </c>
      <c r="J52" s="6">
        <f>TLMONTHS!J52/$B52</f>
        <v>1.0091948867459071E-3</v>
      </c>
      <c r="K52" s="6">
        <f>TLMONTHS!K52/$B52</f>
        <v>0</v>
      </c>
      <c r="L52" s="6">
        <f>TLMONTHS!L52/$B52</f>
        <v>3.3639829558196907E-4</v>
      </c>
      <c r="M52" s="6">
        <f>TLMONTHS!M52/$B52</f>
        <v>1.1213276519398969E-4</v>
      </c>
      <c r="N52" s="6">
        <f>TLMONTHS!N52/$B52</f>
        <v>6.7279659116393814E-4</v>
      </c>
    </row>
    <row r="53" spans="1:14" ht="15.75" x14ac:dyDescent="0.25">
      <c r="A53" s="14" t="s">
        <v>55</v>
      </c>
      <c r="B53" s="2">
        <f>TLMONTHS!B53</f>
        <v>3256</v>
      </c>
      <c r="C53" s="6">
        <f>TLMONTHS!C53/$B53</f>
        <v>0.33015970515970516</v>
      </c>
      <c r="D53" s="6">
        <f>TLMONTHS!D53/$B53</f>
        <v>0.11977886977886978</v>
      </c>
      <c r="E53" s="6">
        <f>TLMONTHS!E53/$B53</f>
        <v>0.13882063882063883</v>
      </c>
      <c r="F53" s="6">
        <f>TLMONTHS!F53/$B53</f>
        <v>4.238329238329238E-2</v>
      </c>
      <c r="G53" s="6">
        <f>TLMONTHS!G53/$B53</f>
        <v>1.7813267813267815E-2</v>
      </c>
      <c r="H53" s="6">
        <f>TLMONTHS!H53/$B53</f>
        <v>6.4496314496314492E-3</v>
      </c>
      <c r="I53" s="6">
        <f>TLMONTHS!I53/$B53</f>
        <v>3.3783783783783786E-3</v>
      </c>
      <c r="J53" s="6">
        <f>TLMONTHS!J53/$B53</f>
        <v>3.0712530712530712E-4</v>
      </c>
      <c r="K53" s="6">
        <f>TLMONTHS!K53/$B53</f>
        <v>0</v>
      </c>
      <c r="L53" s="6">
        <f>TLMONTHS!L53/$B53</f>
        <v>3.0712530712530712E-4</v>
      </c>
      <c r="M53" s="6">
        <f>TLMONTHS!M53/$B53</f>
        <v>3.0712530712530712E-4</v>
      </c>
      <c r="N53" s="6">
        <f>TLMONTHS!N53/$B53</f>
        <v>6.1425061425061424E-4</v>
      </c>
    </row>
    <row r="54" spans="1:14" ht="15.75" x14ac:dyDescent="0.25">
      <c r="A54" s="14" t="s">
        <v>56</v>
      </c>
      <c r="B54" s="2">
        <f>TLMONTHS!B54</f>
        <v>61323</v>
      </c>
      <c r="C54" s="6">
        <f>TLMONTHS!C54/$B54</f>
        <v>0.6885997097337051</v>
      </c>
      <c r="D54" s="6">
        <f>TLMONTHS!D54/$B54</f>
        <v>1.0599611891133833E-3</v>
      </c>
      <c r="E54" s="6">
        <f>TLMONTHS!E54/$B54</f>
        <v>0.17627969929716419</v>
      </c>
      <c r="F54" s="6">
        <f>TLMONTHS!F54/$B54</f>
        <v>0.16144024264957682</v>
      </c>
      <c r="G54" s="6">
        <f>TLMONTHS!G54/$B54</f>
        <v>0.13484337035043947</v>
      </c>
      <c r="H54" s="6">
        <f>TLMONTHS!H54/$B54</f>
        <v>0.1257440112192815</v>
      </c>
      <c r="I54" s="6">
        <f>TLMONTHS!I54/$B54</f>
        <v>4.9426805603117914E-2</v>
      </c>
      <c r="J54" s="6">
        <f>TLMONTHS!J54/$B54</f>
        <v>1.6943071930597003E-2</v>
      </c>
      <c r="K54" s="6">
        <f>TLMONTHS!K54/$B54</f>
        <v>4.8269001842701758E-3</v>
      </c>
      <c r="L54" s="6">
        <f>TLMONTHS!L54/$B54</f>
        <v>4.4681440894933384E-3</v>
      </c>
      <c r="M54" s="6">
        <f>TLMONTHS!M54/$B54</f>
        <v>5.7237904212122694E-3</v>
      </c>
      <c r="N54" s="6">
        <f>TLMONTHS!N54/$B54</f>
        <v>7.8437127994390368E-3</v>
      </c>
    </row>
    <row r="55" spans="1:14" ht="15.75" x14ac:dyDescent="0.25">
      <c r="A55" s="14" t="s">
        <v>57</v>
      </c>
      <c r="B55" s="2">
        <f>TLMONTHS!B55</f>
        <v>49822</v>
      </c>
      <c r="C55" s="6">
        <f>TLMONTHS!C55/$B55</f>
        <v>0.30189474529324395</v>
      </c>
      <c r="D55" s="6">
        <f>TLMONTHS!D55/$B55</f>
        <v>1.1240014451447153E-3</v>
      </c>
      <c r="E55" s="6">
        <f>TLMONTHS!E55/$B55</f>
        <v>0.1937096061980651</v>
      </c>
      <c r="F55" s="6">
        <f>TLMONTHS!F55/$B55</f>
        <v>5.1121994299706958E-2</v>
      </c>
      <c r="G55" s="6">
        <f>TLMONTHS!G55/$B55</f>
        <v>2.3624101802416603E-2</v>
      </c>
      <c r="H55" s="6">
        <f>TLMONTHS!H55/$B55</f>
        <v>1.8766809843041226E-2</v>
      </c>
      <c r="I55" s="6">
        <f>TLMONTHS!I55/$B55</f>
        <v>6.2622937658062703E-3</v>
      </c>
      <c r="J55" s="6">
        <f>TLMONTHS!J55/$B55</f>
        <v>1.1641443538998836E-3</v>
      </c>
      <c r="K55" s="6">
        <f>TLMONTHS!K55/$B55</f>
        <v>1.9469310746256675E-3</v>
      </c>
      <c r="L55" s="6">
        <f>TLMONTHS!L55/$B55</f>
        <v>1.1842158082774677E-3</v>
      </c>
      <c r="M55" s="6">
        <f>TLMONTHS!M55/$B55</f>
        <v>6.6235799446027858E-4</v>
      </c>
      <c r="N55" s="6">
        <f>TLMONTHS!N55/$B55</f>
        <v>2.3282887077997671E-3</v>
      </c>
    </row>
    <row r="56" spans="1:14" ht="15.75" x14ac:dyDescent="0.25">
      <c r="A56" s="14" t="s">
        <v>58</v>
      </c>
      <c r="B56" s="2">
        <f>TLMONTHS!B56</f>
        <v>5869</v>
      </c>
      <c r="C56" s="6">
        <f>TLMONTHS!C56/$B56</f>
        <v>0.53791105810189133</v>
      </c>
      <c r="D56" s="6">
        <f>TLMONTHS!D56/$B56</f>
        <v>1.7038677798602829E-4</v>
      </c>
      <c r="E56" s="6">
        <f>TLMONTHS!E56/$B56</f>
        <v>0.30124382347929801</v>
      </c>
      <c r="F56" s="6">
        <f>TLMONTHS!F56/$B56</f>
        <v>0.13835406372465497</v>
      </c>
      <c r="G56" s="6">
        <f>TLMONTHS!G56/$B56</f>
        <v>6.7643550860453233E-2</v>
      </c>
      <c r="H56" s="6">
        <f>TLMONTHS!H56/$B56</f>
        <v>1.7890611688532971E-2</v>
      </c>
      <c r="I56" s="6">
        <f>TLMONTHS!I56/$B56</f>
        <v>3.7485091156926223E-3</v>
      </c>
      <c r="J56" s="6">
        <f>TLMONTHS!J56/$B56</f>
        <v>1.0223206679161698E-3</v>
      </c>
      <c r="K56" s="6">
        <f>TLMONTHS!K56/$B56</f>
        <v>3.4077355597205659E-4</v>
      </c>
      <c r="L56" s="6">
        <f>TLMONTHS!L56/$B56</f>
        <v>1.7038677798602829E-4</v>
      </c>
      <c r="M56" s="6">
        <f>TLMONTHS!M56/$B56</f>
        <v>3.4077355597205659E-4</v>
      </c>
      <c r="N56" s="6">
        <f>TLMONTHS!N56/$B56</f>
        <v>6.9858578974271593E-3</v>
      </c>
    </row>
    <row r="57" spans="1:14" ht="15.75" x14ac:dyDescent="0.25">
      <c r="A57" s="14" t="s">
        <v>59</v>
      </c>
      <c r="B57" s="2">
        <f>TLMONTHS!B57</f>
        <v>2869</v>
      </c>
      <c r="C57" s="6">
        <f>TLMONTHS!C57/$B57</f>
        <v>0.51795050540257925</v>
      </c>
      <c r="D57" s="6">
        <f>TLMONTHS!D57/$B57</f>
        <v>0</v>
      </c>
      <c r="E57" s="6">
        <f>TLMONTHS!E57/$B57</f>
        <v>0.26036946671314048</v>
      </c>
      <c r="F57" s="6">
        <f>TLMONTHS!F57/$B57</f>
        <v>0.10596026490066225</v>
      </c>
      <c r="G57" s="6">
        <f>TLMONTHS!G57/$B57</f>
        <v>4.810038340885326E-2</v>
      </c>
      <c r="H57" s="6">
        <f>TLMONTHS!H57/$B57</f>
        <v>3.1369815266643432E-2</v>
      </c>
      <c r="I57" s="6">
        <f>TLMONTHS!I57/$B57</f>
        <v>9.7594980829557344E-3</v>
      </c>
      <c r="J57" s="6">
        <f>TLMONTHS!J57/$B57</f>
        <v>5.2283025444405714E-3</v>
      </c>
      <c r="K57" s="6">
        <f>TLMONTHS!K57/$B57</f>
        <v>1.7427675148135239E-3</v>
      </c>
      <c r="L57" s="6">
        <f>TLMONTHS!L57/$B57</f>
        <v>1.7427675148135239E-3</v>
      </c>
      <c r="M57" s="6">
        <f>TLMONTHS!M57/$B57</f>
        <v>2.0913210177762286E-3</v>
      </c>
      <c r="N57" s="6">
        <f>TLMONTHS!N57/$B57</f>
        <v>5.1585918438480309E-2</v>
      </c>
    </row>
    <row r="58" spans="1:14" ht="15.75" x14ac:dyDescent="0.25">
      <c r="A58" s="14" t="s">
        <v>60</v>
      </c>
      <c r="B58" s="2">
        <f>TLMONTHS!B58</f>
        <v>461</v>
      </c>
      <c r="C58" s="6">
        <f>TLMONTHS!C58/$B58</f>
        <v>0.7852494577006508</v>
      </c>
      <c r="D58" s="6">
        <f>TLMONTHS!D58/$B58</f>
        <v>1.735357917570499E-2</v>
      </c>
      <c r="E58" s="6">
        <f>TLMONTHS!E58/$B58</f>
        <v>0.27982646420824298</v>
      </c>
      <c r="F58" s="6">
        <f>TLMONTHS!F58/$B58</f>
        <v>0.20607375271149675</v>
      </c>
      <c r="G58" s="6">
        <f>TLMONTHS!G58/$B58</f>
        <v>0.13665943600867678</v>
      </c>
      <c r="H58" s="6">
        <f>TLMONTHS!H58/$B58</f>
        <v>8.6767895878524945E-2</v>
      </c>
      <c r="I58" s="6">
        <f>TLMONTHS!I58/$B58</f>
        <v>2.6030368763557483E-2</v>
      </c>
      <c r="J58" s="6">
        <f>TLMONTHS!J58/$B58</f>
        <v>1.5184381778741865E-2</v>
      </c>
      <c r="K58" s="6">
        <f>TLMONTHS!K58/$B58</f>
        <v>4.3383947939262474E-3</v>
      </c>
      <c r="L58" s="6">
        <f>TLMONTHS!L58/$B58</f>
        <v>4.3383947939262474E-3</v>
      </c>
      <c r="M58" s="6">
        <f>TLMONTHS!M58/$B58</f>
        <v>6.5075921908893707E-3</v>
      </c>
      <c r="N58" s="6">
        <f>TLMONTHS!N58/$B58</f>
        <v>4.3383947939262474E-3</v>
      </c>
    </row>
    <row r="59" spans="1:14" ht="15.75" x14ac:dyDescent="0.25">
      <c r="A59" s="14" t="s">
        <v>61</v>
      </c>
      <c r="B59" s="2">
        <f>TLMONTHS!B59</f>
        <v>33670</v>
      </c>
      <c r="C59" s="6">
        <f>TLMONTHS!C59/$B59</f>
        <v>0.61054351054351053</v>
      </c>
      <c r="D59" s="6">
        <f>TLMONTHS!D59/$B59</f>
        <v>4.1580041580041582E-4</v>
      </c>
      <c r="E59" s="6">
        <f>TLMONTHS!E59/$B59</f>
        <v>0.23691713691713692</v>
      </c>
      <c r="F59" s="6">
        <f>TLMONTHS!F59/$B59</f>
        <v>0.16881496881496882</v>
      </c>
      <c r="G59" s="6">
        <f>TLMONTHS!G59/$B59</f>
        <v>0.11707751707751708</v>
      </c>
      <c r="H59" s="6">
        <f>TLMONTHS!H59/$B59</f>
        <v>5.7766557766557765E-2</v>
      </c>
      <c r="I59" s="6">
        <f>TLMONTHS!I59/$B59</f>
        <v>1.7047817047817049E-2</v>
      </c>
      <c r="J59" s="6">
        <f>TLMONTHS!J59/$B59</f>
        <v>6.1479061479061481E-3</v>
      </c>
      <c r="K59" s="6">
        <f>TLMONTHS!K59/$B59</f>
        <v>1.8414018414018413E-3</v>
      </c>
      <c r="L59" s="6">
        <f>TLMONTHS!L59/$B59</f>
        <v>1.7523017523017523E-3</v>
      </c>
      <c r="M59" s="6">
        <f>TLMONTHS!M59/$B59</f>
        <v>2.7324027324027323E-3</v>
      </c>
      <c r="N59" s="6">
        <f>TLMONTHS!N59/$B59</f>
        <v>0</v>
      </c>
    </row>
    <row r="60" spans="1:14" ht="9" customHeight="1" x14ac:dyDescent="0.25">
      <c r="A60" s="60"/>
      <c r="B60" s="61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ht="15.75" x14ac:dyDescent="0.25">
      <c r="A61" s="14" t="s">
        <v>62</v>
      </c>
      <c r="B61" s="2">
        <f>TLMONTHS!B61</f>
        <v>62710</v>
      </c>
      <c r="C61" s="6">
        <f>TLMONTHS!C61/$B61</f>
        <v>0.61948652527507575</v>
      </c>
      <c r="D61" s="6">
        <f>TLMONTHS!D61/$B61</f>
        <v>4.1620156274916279E-3</v>
      </c>
      <c r="E61" s="6">
        <f>TLMONTHS!E61/$B61</f>
        <v>0.21028544091851378</v>
      </c>
      <c r="F61" s="6">
        <f>TLMONTHS!F61/$B61</f>
        <v>0.14428320841970976</v>
      </c>
      <c r="G61" s="6">
        <f>TLMONTHS!G61/$B61</f>
        <v>9.3047360867485246E-2</v>
      </c>
      <c r="H61" s="6">
        <f>TLMONTHS!H61/$B61</f>
        <v>6.3020251953436454E-2</v>
      </c>
      <c r="I61" s="6">
        <f>TLMONTHS!I61/$B61</f>
        <v>2.3760165842768299E-2</v>
      </c>
      <c r="J61" s="6">
        <f>TLMONTHS!J61/$B61</f>
        <v>1.0413012278743422E-2</v>
      </c>
      <c r="K61" s="6">
        <f>TLMONTHS!K61/$B61</f>
        <v>3.2371232658268217E-3</v>
      </c>
      <c r="L61" s="6">
        <f>TLMONTHS!L61/$B61</f>
        <v>3.1254983256258969E-3</v>
      </c>
      <c r="M61" s="6">
        <f>TLMONTHS!M61/$B61</f>
        <v>4.0822835273481104E-3</v>
      </c>
      <c r="N61" s="6">
        <f>TLMONTHS!N61/$B61</f>
        <v>6.0054217828097591E-2</v>
      </c>
    </row>
    <row r="62" spans="1:14" ht="15.75" x14ac:dyDescent="0.25">
      <c r="A62" s="14" t="s">
        <v>63</v>
      </c>
      <c r="B62" s="2">
        <f>TLMONTHS!B62</f>
        <v>10376</v>
      </c>
      <c r="C62" s="6">
        <f>TLMONTHS!C62/$B62</f>
        <v>0.52727447956823437</v>
      </c>
      <c r="D62" s="6">
        <f>TLMONTHS!D62/$B62</f>
        <v>3.8550501156515033E-4</v>
      </c>
      <c r="E62" s="6">
        <f>TLMONTHS!E62/$B62</f>
        <v>0.22658057054741712</v>
      </c>
      <c r="F62" s="6">
        <f>TLMONTHS!F62/$B62</f>
        <v>0.14649190439475712</v>
      </c>
      <c r="G62" s="6">
        <f>TLMONTHS!G62/$B62</f>
        <v>7.873939861218196E-2</v>
      </c>
      <c r="H62" s="6">
        <f>TLMONTHS!H62/$B62</f>
        <v>4.7224363916730919E-2</v>
      </c>
      <c r="I62" s="6">
        <f>TLMONTHS!I62/$B62</f>
        <v>1.5420200462606014E-2</v>
      </c>
      <c r="J62" s="6">
        <f>TLMONTHS!J62/$B62</f>
        <v>5.3970701619121047E-3</v>
      </c>
      <c r="K62" s="6">
        <f>TLMONTHS!K62/$B62</f>
        <v>2.3130300693909021E-3</v>
      </c>
      <c r="L62" s="6">
        <f>TLMONTHS!L62/$B62</f>
        <v>2.4094063222821899E-3</v>
      </c>
      <c r="M62" s="6">
        <f>TLMONTHS!M62/$B62</f>
        <v>2.0239013107170392E-3</v>
      </c>
      <c r="N62" s="6">
        <f>TLMONTHS!N62/$B62</f>
        <v>9.6376252891287582E-5</v>
      </c>
    </row>
    <row r="63" spans="1:14" ht="15.75" x14ac:dyDescent="0.25">
      <c r="A63" s="14" t="s">
        <v>64</v>
      </c>
      <c r="B63" s="2">
        <f>TLMONTHS!B63</f>
        <v>25806</v>
      </c>
      <c r="C63" s="6">
        <f>TLMONTHS!C63/$B63</f>
        <v>0.55680849414864764</v>
      </c>
      <c r="D63" s="6">
        <f>TLMONTHS!D63/$B63</f>
        <v>0</v>
      </c>
      <c r="E63" s="6">
        <f>TLMONTHS!E63/$B63</f>
        <v>0.23761915833527086</v>
      </c>
      <c r="F63" s="6">
        <f>TLMONTHS!F63/$B63</f>
        <v>0.12702472293265132</v>
      </c>
      <c r="G63" s="6">
        <f>TLMONTHS!G63/$B63</f>
        <v>7.9051383399209488E-2</v>
      </c>
      <c r="H63" s="6">
        <f>TLMONTHS!H63/$B63</f>
        <v>5.2352166162907852E-2</v>
      </c>
      <c r="I63" s="6">
        <f>TLMONTHS!I63/$B63</f>
        <v>1.7011547702084788E-2</v>
      </c>
      <c r="J63" s="6">
        <f>TLMONTHS!J63/$B63</f>
        <v>5.9676044330775786E-3</v>
      </c>
      <c r="K63" s="6">
        <f>TLMONTHS!K63/$B63</f>
        <v>1.8987832287065023E-3</v>
      </c>
      <c r="L63" s="6">
        <f>TLMONTHS!L63/$B63</f>
        <v>1.7825311942959001E-3</v>
      </c>
      <c r="M63" s="6">
        <f>TLMONTHS!M63/$B63</f>
        <v>1.7437805161590327E-3</v>
      </c>
      <c r="N63" s="6">
        <f>TLMONTHS!N63/$B63</f>
        <v>3.2318065566147407E-2</v>
      </c>
    </row>
    <row r="64" spans="1:14" ht="16.5" thickBot="1" x14ac:dyDescent="0.3">
      <c r="A64" s="9" t="s">
        <v>65</v>
      </c>
      <c r="B64" s="3">
        <f>TLMONTHS!B64</f>
        <v>314</v>
      </c>
      <c r="C64" s="7">
        <f>TLMONTHS!C64/$B64</f>
        <v>0.29936305732484075</v>
      </c>
      <c r="D64" s="7">
        <f>TLMONTHS!D64/$B64</f>
        <v>0</v>
      </c>
      <c r="E64" s="7">
        <f>TLMONTHS!E64/$B64</f>
        <v>0.18152866242038215</v>
      </c>
      <c r="F64" s="7">
        <f>TLMONTHS!F64/$B64</f>
        <v>5.0955414012738856E-2</v>
      </c>
      <c r="G64" s="7">
        <f>TLMONTHS!G64/$B64</f>
        <v>3.1847133757961783E-2</v>
      </c>
      <c r="H64" s="7">
        <f>TLMONTHS!H64/$B64</f>
        <v>2.5477707006369428E-2</v>
      </c>
      <c r="I64" s="7">
        <f>TLMONTHS!I64/$B64</f>
        <v>6.369426751592357E-3</v>
      </c>
      <c r="J64" s="7">
        <f>TLMONTHS!J64/$B64</f>
        <v>0</v>
      </c>
      <c r="K64" s="7">
        <f>TLMONTHS!K64/$B64</f>
        <v>0</v>
      </c>
      <c r="L64" s="7">
        <f>TLMONTHS!L64/$B64</f>
        <v>0</v>
      </c>
      <c r="M64" s="7">
        <f>TLMONTHS!M64/$B64</f>
        <v>0</v>
      </c>
      <c r="N64" s="7">
        <f>TLMONTHS!N64/$B64</f>
        <v>3.1847133757961785E-3</v>
      </c>
    </row>
    <row r="65" spans="1:14" ht="48" customHeight="1" x14ac:dyDescent="0.2">
      <c r="A65" s="38" t="s">
        <v>98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</sheetData>
  <mergeCells count="6">
    <mergeCell ref="A65:N65"/>
    <mergeCell ref="A1:N1"/>
    <mergeCell ref="D2:N2"/>
    <mergeCell ref="A2:A3"/>
    <mergeCell ref="B2:B3"/>
    <mergeCell ref="C2:C3"/>
  </mergeCells>
  <phoneticPr fontId="0" type="noConversion"/>
  <pageMargins left="0.75" right="0.75" top="1" bottom="1" header="0.5" footer="0.5"/>
  <pageSetup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opLeftCell="A43" workbookViewId="0">
      <selection activeCell="A60" sqref="A60:H60"/>
    </sheetView>
  </sheetViews>
  <sheetFormatPr defaultRowHeight="15" x14ac:dyDescent="0.2"/>
  <cols>
    <col min="1" max="1" width="17.33203125" customWidth="1"/>
    <col min="2" max="3" width="15.21875" customWidth="1"/>
    <col min="4" max="5" width="12.44140625" bestFit="1" customWidth="1"/>
    <col min="6" max="6" width="11" bestFit="1" customWidth="1"/>
    <col min="7" max="7" width="10" bestFit="1" customWidth="1"/>
    <col min="8" max="8" width="11.109375" customWidth="1"/>
  </cols>
  <sheetData>
    <row r="1" spans="1:8" ht="80.25" customHeight="1" thickBot="1" x14ac:dyDescent="0.25">
      <c r="A1" s="37" t="s">
        <v>88</v>
      </c>
      <c r="B1" s="37"/>
      <c r="C1" s="37"/>
      <c r="D1" s="37"/>
      <c r="E1" s="37"/>
      <c r="F1" s="37"/>
      <c r="G1" s="37"/>
      <c r="H1" s="37"/>
    </row>
    <row r="2" spans="1:8" ht="30" customHeight="1" thickBot="1" x14ac:dyDescent="0.3">
      <c r="A2" s="41" t="s">
        <v>0</v>
      </c>
      <c r="B2" s="41" t="s">
        <v>73</v>
      </c>
      <c r="C2" s="41" t="s">
        <v>74</v>
      </c>
      <c r="D2" s="41" t="s">
        <v>107</v>
      </c>
      <c r="E2" s="45" t="s">
        <v>78</v>
      </c>
      <c r="F2" s="48"/>
      <c r="G2" s="48"/>
      <c r="H2" s="49"/>
    </row>
    <row r="3" spans="1:8" ht="60" customHeight="1" thickBot="1" x14ac:dyDescent="0.3">
      <c r="A3" s="42"/>
      <c r="B3" s="42"/>
      <c r="C3" s="42"/>
      <c r="D3" s="42"/>
      <c r="E3" s="16" t="s">
        <v>77</v>
      </c>
      <c r="F3" s="25" t="s">
        <v>100</v>
      </c>
      <c r="G3" s="15" t="s">
        <v>75</v>
      </c>
      <c r="H3" s="15" t="s">
        <v>76</v>
      </c>
    </row>
    <row r="4" spans="1:8" ht="15.75" x14ac:dyDescent="0.25">
      <c r="A4" s="11" t="s">
        <v>11</v>
      </c>
      <c r="B4" s="1">
        <f t="shared" ref="B4:H4" si="0">SUM(B6:B64)</f>
        <v>1864812</v>
      </c>
      <c r="C4" s="1">
        <f t="shared" si="0"/>
        <v>1757307</v>
      </c>
      <c r="D4" s="1">
        <f t="shared" si="0"/>
        <v>907343</v>
      </c>
      <c r="E4" s="1">
        <f t="shared" si="0"/>
        <v>849969</v>
      </c>
      <c r="F4" s="1">
        <f t="shared" si="0"/>
        <v>818726</v>
      </c>
      <c r="G4" s="1">
        <f t="shared" si="0"/>
        <v>27760</v>
      </c>
      <c r="H4" s="1">
        <f t="shared" si="0"/>
        <v>3481</v>
      </c>
    </row>
    <row r="5" spans="1:8" ht="7.5" customHeight="1" x14ac:dyDescent="0.25">
      <c r="A5" s="60"/>
      <c r="B5" s="61"/>
      <c r="C5" s="61"/>
      <c r="D5" s="62"/>
      <c r="E5" s="62"/>
      <c r="F5" s="62"/>
      <c r="G5" s="62"/>
      <c r="H5" s="62"/>
    </row>
    <row r="6" spans="1:8" ht="15.75" x14ac:dyDescent="0.25">
      <c r="A6" s="14" t="s">
        <v>12</v>
      </c>
      <c r="B6" s="2">
        <v>23234</v>
      </c>
      <c r="C6" s="2">
        <v>23130</v>
      </c>
      <c r="D6" s="2">
        <v>14599</v>
      </c>
      <c r="E6" s="2">
        <v>8531</v>
      </c>
      <c r="F6" s="2">
        <v>8531</v>
      </c>
      <c r="G6" s="18">
        <v>0</v>
      </c>
      <c r="H6" s="18">
        <v>0</v>
      </c>
    </row>
    <row r="7" spans="1:8" ht="15.75" x14ac:dyDescent="0.25">
      <c r="A7" s="14" t="s">
        <v>13</v>
      </c>
      <c r="B7" s="2">
        <v>3578</v>
      </c>
      <c r="C7" s="2">
        <v>3465</v>
      </c>
      <c r="D7" s="2">
        <v>2396</v>
      </c>
      <c r="E7" s="2">
        <v>1069</v>
      </c>
      <c r="F7" s="2">
        <v>951</v>
      </c>
      <c r="G7" s="18">
        <v>0</v>
      </c>
      <c r="H7" s="2">
        <v>118</v>
      </c>
    </row>
    <row r="8" spans="1:8" ht="15.75" x14ac:dyDescent="0.25">
      <c r="A8" s="14" t="s">
        <v>14</v>
      </c>
      <c r="B8" s="2">
        <v>18335</v>
      </c>
      <c r="C8" s="2">
        <v>18029</v>
      </c>
      <c r="D8" s="2">
        <v>8795</v>
      </c>
      <c r="E8" s="2">
        <v>9234</v>
      </c>
      <c r="F8" s="2">
        <v>8313</v>
      </c>
      <c r="G8" s="2">
        <v>362</v>
      </c>
      <c r="H8" s="2">
        <v>559</v>
      </c>
    </row>
    <row r="9" spans="1:8" ht="15.75" x14ac:dyDescent="0.25">
      <c r="A9" s="14" t="s">
        <v>15</v>
      </c>
      <c r="B9" s="2">
        <v>8132</v>
      </c>
      <c r="C9" s="2">
        <v>8015</v>
      </c>
      <c r="D9" s="2">
        <v>4907</v>
      </c>
      <c r="E9" s="2">
        <v>3108</v>
      </c>
      <c r="F9" s="2">
        <v>3108</v>
      </c>
      <c r="G9" s="18">
        <v>0</v>
      </c>
      <c r="H9" s="18">
        <v>0</v>
      </c>
    </row>
    <row r="10" spans="1:8" ht="15.75" x14ac:dyDescent="0.25">
      <c r="A10" s="14" t="s">
        <v>16</v>
      </c>
      <c r="B10" s="2">
        <v>602008</v>
      </c>
      <c r="C10" s="2">
        <v>546472</v>
      </c>
      <c r="D10" s="2">
        <v>258756</v>
      </c>
      <c r="E10" s="2">
        <v>287716</v>
      </c>
      <c r="F10" s="2">
        <v>276923</v>
      </c>
      <c r="G10" s="2">
        <v>10793</v>
      </c>
      <c r="H10" s="18">
        <v>0</v>
      </c>
    </row>
    <row r="11" spans="1:8" ht="15.75" x14ac:dyDescent="0.25">
      <c r="A11" s="14" t="s">
        <v>17</v>
      </c>
      <c r="B11" s="2">
        <v>12476</v>
      </c>
      <c r="C11" s="2">
        <v>12382</v>
      </c>
      <c r="D11" s="2">
        <v>7178</v>
      </c>
      <c r="E11" s="2">
        <v>5205</v>
      </c>
      <c r="F11" s="2">
        <v>5030</v>
      </c>
      <c r="G11" s="2">
        <v>174</v>
      </c>
      <c r="H11" s="18">
        <v>0</v>
      </c>
    </row>
    <row r="12" spans="1:8" ht="15.75" x14ac:dyDescent="0.25">
      <c r="A12" s="14" t="s">
        <v>18</v>
      </c>
      <c r="B12" s="2">
        <v>16466</v>
      </c>
      <c r="C12" s="2">
        <v>16201</v>
      </c>
      <c r="D12" s="2">
        <v>8763</v>
      </c>
      <c r="E12" s="2">
        <v>7437</v>
      </c>
      <c r="F12" s="2">
        <v>7314</v>
      </c>
      <c r="G12" s="2">
        <v>123</v>
      </c>
      <c r="H12" s="18">
        <v>0</v>
      </c>
    </row>
    <row r="13" spans="1:8" ht="15.75" x14ac:dyDescent="0.25">
      <c r="A13" s="14" t="s">
        <v>19</v>
      </c>
      <c r="B13" s="2">
        <v>5522</v>
      </c>
      <c r="C13" s="2">
        <v>5522</v>
      </c>
      <c r="D13" s="2">
        <v>2007</v>
      </c>
      <c r="E13" s="2">
        <v>3516</v>
      </c>
      <c r="F13" s="2">
        <v>3082</v>
      </c>
      <c r="G13" s="2">
        <v>434</v>
      </c>
      <c r="H13" s="18">
        <v>0</v>
      </c>
    </row>
    <row r="14" spans="1:8" ht="15.75" x14ac:dyDescent="0.25">
      <c r="A14" s="14" t="s">
        <v>20</v>
      </c>
      <c r="B14" s="2">
        <v>8787</v>
      </c>
      <c r="C14" s="2">
        <v>8593</v>
      </c>
      <c r="D14" s="2">
        <v>4786</v>
      </c>
      <c r="E14" s="2">
        <v>3807</v>
      </c>
      <c r="F14" s="2">
        <v>2699</v>
      </c>
      <c r="G14" s="2">
        <v>1107</v>
      </c>
      <c r="H14" s="18">
        <v>0</v>
      </c>
    </row>
    <row r="15" spans="1:8" ht="15.75" x14ac:dyDescent="0.25">
      <c r="A15" s="14" t="s">
        <v>21</v>
      </c>
      <c r="B15" s="2">
        <v>55100</v>
      </c>
      <c r="C15" s="2">
        <v>54900</v>
      </c>
      <c r="D15" s="2">
        <v>16561</v>
      </c>
      <c r="E15" s="2">
        <v>38339</v>
      </c>
      <c r="F15" s="2">
        <v>38339</v>
      </c>
      <c r="G15" s="18">
        <v>0</v>
      </c>
      <c r="H15" s="18">
        <v>0</v>
      </c>
    </row>
    <row r="16" spans="1:8" ht="7.5" customHeight="1" x14ac:dyDescent="0.25">
      <c r="A16" s="60"/>
      <c r="B16" s="62"/>
      <c r="C16" s="62"/>
      <c r="D16" s="67"/>
      <c r="E16" s="67"/>
      <c r="F16" s="67"/>
      <c r="G16" s="67"/>
      <c r="H16" s="67"/>
    </row>
    <row r="17" spans="1:8" ht="15.75" x14ac:dyDescent="0.25">
      <c r="A17" s="14" t="s">
        <v>22</v>
      </c>
      <c r="B17" s="2">
        <v>19876</v>
      </c>
      <c r="C17" s="2">
        <v>19789</v>
      </c>
      <c r="D17" s="2">
        <v>3864</v>
      </c>
      <c r="E17" s="2">
        <v>15925</v>
      </c>
      <c r="F17" s="2">
        <v>15925</v>
      </c>
      <c r="G17" s="18">
        <v>0</v>
      </c>
      <c r="H17" s="18">
        <v>0</v>
      </c>
    </row>
    <row r="18" spans="1:8" ht="15.75" x14ac:dyDescent="0.25">
      <c r="A18" s="14" t="s">
        <v>23</v>
      </c>
      <c r="B18" s="2">
        <v>1300</v>
      </c>
      <c r="C18" s="2">
        <v>1112</v>
      </c>
      <c r="D18" s="2">
        <v>577</v>
      </c>
      <c r="E18" s="2">
        <v>535</v>
      </c>
      <c r="F18" s="2">
        <v>535</v>
      </c>
      <c r="G18" s="18">
        <v>0</v>
      </c>
      <c r="H18" s="18">
        <v>0</v>
      </c>
    </row>
    <row r="19" spans="1:8" ht="15.75" x14ac:dyDescent="0.25">
      <c r="A19" s="14" t="s">
        <v>24</v>
      </c>
      <c r="B19" s="2">
        <v>9341</v>
      </c>
      <c r="C19" s="2">
        <v>8120</v>
      </c>
      <c r="D19" s="2">
        <v>4412</v>
      </c>
      <c r="E19" s="2">
        <v>3708</v>
      </c>
      <c r="F19" s="2">
        <v>2210</v>
      </c>
      <c r="G19" s="2">
        <v>1498</v>
      </c>
      <c r="H19" s="18">
        <v>0</v>
      </c>
    </row>
    <row r="20" spans="1:8" ht="15.75" x14ac:dyDescent="0.25">
      <c r="A20" s="14" t="s">
        <v>25</v>
      </c>
      <c r="B20" s="2">
        <v>1866</v>
      </c>
      <c r="C20" s="2">
        <v>1857</v>
      </c>
      <c r="D20" s="2">
        <v>215</v>
      </c>
      <c r="E20" s="2">
        <v>1643</v>
      </c>
      <c r="F20" s="2">
        <v>1643</v>
      </c>
      <c r="G20" s="18">
        <v>0</v>
      </c>
      <c r="H20" s="18">
        <v>0</v>
      </c>
    </row>
    <row r="21" spans="1:8" ht="15.75" x14ac:dyDescent="0.25">
      <c r="A21" s="14" t="s">
        <v>26</v>
      </c>
      <c r="B21" s="2">
        <v>28471</v>
      </c>
      <c r="C21" s="2">
        <v>27859</v>
      </c>
      <c r="D21" s="2">
        <v>13899</v>
      </c>
      <c r="E21" s="2">
        <v>13959</v>
      </c>
      <c r="F21" s="2">
        <v>13959</v>
      </c>
      <c r="G21" s="18">
        <v>0</v>
      </c>
      <c r="H21" s="18">
        <v>0</v>
      </c>
    </row>
    <row r="22" spans="1:8" ht="15.75" x14ac:dyDescent="0.25">
      <c r="A22" s="14" t="s">
        <v>27</v>
      </c>
      <c r="B22" s="2">
        <v>27877</v>
      </c>
      <c r="C22" s="2">
        <v>27876</v>
      </c>
      <c r="D22" s="2">
        <v>14020</v>
      </c>
      <c r="E22" s="2">
        <v>13857</v>
      </c>
      <c r="F22" s="2">
        <v>13857</v>
      </c>
      <c r="G22" s="18">
        <v>0</v>
      </c>
      <c r="H22" s="18">
        <v>0</v>
      </c>
    </row>
    <row r="23" spans="1:8" ht="15.75" x14ac:dyDescent="0.25">
      <c r="A23" s="14" t="s">
        <v>28</v>
      </c>
      <c r="B23" s="2">
        <v>17504</v>
      </c>
      <c r="C23" s="2">
        <v>17269</v>
      </c>
      <c r="D23" s="2">
        <v>11947</v>
      </c>
      <c r="E23" s="2">
        <v>5322</v>
      </c>
      <c r="F23" s="2">
        <v>5322</v>
      </c>
      <c r="G23" s="18">
        <v>0</v>
      </c>
      <c r="H23" s="18">
        <v>0</v>
      </c>
    </row>
    <row r="24" spans="1:8" ht="15.75" x14ac:dyDescent="0.25">
      <c r="A24" s="14" t="s">
        <v>29</v>
      </c>
      <c r="B24" s="2">
        <v>14864</v>
      </c>
      <c r="C24" s="2">
        <v>14537</v>
      </c>
      <c r="D24" s="2">
        <v>10480</v>
      </c>
      <c r="E24" s="2">
        <v>4057</v>
      </c>
      <c r="F24" s="2">
        <v>4057</v>
      </c>
      <c r="G24" s="18">
        <v>0</v>
      </c>
      <c r="H24" s="18">
        <v>0</v>
      </c>
    </row>
    <row r="25" spans="1:8" ht="15.75" x14ac:dyDescent="0.25">
      <c r="A25" s="14" t="s">
        <v>30</v>
      </c>
      <c r="B25" s="2">
        <v>30920</v>
      </c>
      <c r="C25" s="2">
        <v>30812</v>
      </c>
      <c r="D25" s="2">
        <v>12644</v>
      </c>
      <c r="E25" s="2">
        <v>18168</v>
      </c>
      <c r="F25" s="2">
        <v>18168</v>
      </c>
      <c r="G25" s="18">
        <v>0</v>
      </c>
      <c r="H25" s="18">
        <v>0</v>
      </c>
    </row>
    <row r="26" spans="1:8" ht="15.75" x14ac:dyDescent="0.25">
      <c r="A26" s="14" t="s">
        <v>31</v>
      </c>
      <c r="B26" s="2">
        <v>10549</v>
      </c>
      <c r="C26" s="2">
        <v>10545</v>
      </c>
      <c r="D26" s="2">
        <v>3737</v>
      </c>
      <c r="E26" s="2">
        <v>6809</v>
      </c>
      <c r="F26" s="2">
        <v>6809</v>
      </c>
      <c r="G26" s="18">
        <v>0</v>
      </c>
      <c r="H26" s="18">
        <v>0</v>
      </c>
    </row>
    <row r="27" spans="1:8" ht="6.75" customHeight="1" x14ac:dyDescent="0.25">
      <c r="A27" s="60"/>
      <c r="B27" s="62"/>
      <c r="C27" s="62"/>
      <c r="D27" s="67"/>
      <c r="E27" s="67"/>
      <c r="F27" s="67"/>
      <c r="G27" s="67"/>
      <c r="H27" s="67"/>
    </row>
    <row r="28" spans="1:8" ht="15.75" x14ac:dyDescent="0.25">
      <c r="A28" s="14" t="s">
        <v>32</v>
      </c>
      <c r="B28" s="2">
        <v>11240</v>
      </c>
      <c r="C28" s="2">
        <v>9368</v>
      </c>
      <c r="D28" s="2">
        <v>6520</v>
      </c>
      <c r="E28" s="2">
        <v>2849</v>
      </c>
      <c r="F28" s="2">
        <v>2849</v>
      </c>
      <c r="G28" s="18">
        <v>0</v>
      </c>
      <c r="H28" s="18">
        <v>0</v>
      </c>
    </row>
    <row r="29" spans="1:8" ht="15.75" x14ac:dyDescent="0.25">
      <c r="A29" s="14" t="s">
        <v>33</v>
      </c>
      <c r="B29" s="2">
        <v>25272</v>
      </c>
      <c r="C29" s="2">
        <v>23308</v>
      </c>
      <c r="D29" s="2">
        <v>12583</v>
      </c>
      <c r="E29" s="2">
        <v>10725</v>
      </c>
      <c r="F29" s="2">
        <v>9557</v>
      </c>
      <c r="G29" s="2">
        <v>1168</v>
      </c>
      <c r="H29" s="18">
        <v>0</v>
      </c>
    </row>
    <row r="30" spans="1:8" ht="15.75" x14ac:dyDescent="0.25">
      <c r="A30" s="14" t="s">
        <v>34</v>
      </c>
      <c r="B30" s="2">
        <v>50492</v>
      </c>
      <c r="C30" s="2">
        <v>48335</v>
      </c>
      <c r="D30" s="2">
        <v>22002</v>
      </c>
      <c r="E30" s="2">
        <v>26333</v>
      </c>
      <c r="F30" s="2">
        <v>19470</v>
      </c>
      <c r="G30" s="2">
        <v>6863</v>
      </c>
      <c r="H30" s="18">
        <v>0</v>
      </c>
    </row>
    <row r="31" spans="1:8" ht="15.75" x14ac:dyDescent="0.25">
      <c r="A31" s="14" t="s">
        <v>35</v>
      </c>
      <c r="B31" s="2">
        <v>66208</v>
      </c>
      <c r="C31" s="2">
        <v>55946</v>
      </c>
      <c r="D31" s="2">
        <v>37789</v>
      </c>
      <c r="E31" s="2">
        <v>18156</v>
      </c>
      <c r="F31" s="2">
        <v>18156</v>
      </c>
      <c r="G31" s="18">
        <v>0</v>
      </c>
      <c r="H31" s="18">
        <v>0</v>
      </c>
    </row>
    <row r="32" spans="1:8" ht="15.75" x14ac:dyDescent="0.25">
      <c r="A32" s="14" t="s">
        <v>36</v>
      </c>
      <c r="B32" s="2">
        <v>23057</v>
      </c>
      <c r="C32" s="2">
        <v>22889</v>
      </c>
      <c r="D32" s="2">
        <v>10292</v>
      </c>
      <c r="E32" s="2">
        <v>12596</v>
      </c>
      <c r="F32" s="2">
        <v>10951</v>
      </c>
      <c r="G32" s="2">
        <v>1239</v>
      </c>
      <c r="H32" s="2">
        <v>406</v>
      </c>
    </row>
    <row r="33" spans="1:8" ht="15.75" x14ac:dyDescent="0.25">
      <c r="A33" s="14" t="s">
        <v>37</v>
      </c>
      <c r="B33" s="2">
        <v>11756</v>
      </c>
      <c r="C33" s="2">
        <v>11718</v>
      </c>
      <c r="D33" s="2">
        <v>6795</v>
      </c>
      <c r="E33" s="2">
        <v>4924</v>
      </c>
      <c r="F33" s="2">
        <v>4924</v>
      </c>
      <c r="G33" s="18">
        <v>0</v>
      </c>
      <c r="H33" s="18">
        <v>0</v>
      </c>
    </row>
    <row r="34" spans="1:8" ht="15.75" x14ac:dyDescent="0.25">
      <c r="A34" s="14" t="s">
        <v>38</v>
      </c>
      <c r="B34" s="2">
        <v>36082</v>
      </c>
      <c r="C34" s="2">
        <v>35899</v>
      </c>
      <c r="D34" s="2">
        <v>26544</v>
      </c>
      <c r="E34" s="2">
        <v>9356</v>
      </c>
      <c r="F34" s="2">
        <v>9356</v>
      </c>
      <c r="G34" s="18">
        <v>0</v>
      </c>
      <c r="H34" s="18">
        <v>0</v>
      </c>
    </row>
    <row r="35" spans="1:8" ht="15.75" x14ac:dyDescent="0.25">
      <c r="A35" s="14" t="s">
        <v>39</v>
      </c>
      <c r="B35" s="2">
        <v>3490</v>
      </c>
      <c r="C35" s="2">
        <v>3482</v>
      </c>
      <c r="D35" s="2">
        <v>1579</v>
      </c>
      <c r="E35" s="2">
        <v>1903</v>
      </c>
      <c r="F35" s="2">
        <v>1313</v>
      </c>
      <c r="G35" s="18">
        <v>0</v>
      </c>
      <c r="H35" s="2">
        <v>590</v>
      </c>
    </row>
    <row r="36" spans="1:8" ht="15.75" x14ac:dyDescent="0.25">
      <c r="A36" s="14" t="s">
        <v>40</v>
      </c>
      <c r="B36" s="2">
        <v>6631</v>
      </c>
      <c r="C36" s="2">
        <v>6410</v>
      </c>
      <c r="D36" s="2">
        <v>2681</v>
      </c>
      <c r="E36" s="2">
        <v>3729</v>
      </c>
      <c r="F36" s="2">
        <v>3729</v>
      </c>
      <c r="G36" s="18">
        <v>0</v>
      </c>
      <c r="H36" s="18">
        <v>0</v>
      </c>
    </row>
    <row r="37" spans="1:8" ht="15.75" x14ac:dyDescent="0.25">
      <c r="A37" s="14" t="s">
        <v>41</v>
      </c>
      <c r="B37" s="2">
        <v>10771</v>
      </c>
      <c r="C37" s="2">
        <v>10727</v>
      </c>
      <c r="D37" s="2">
        <v>5834</v>
      </c>
      <c r="E37" s="2">
        <v>4893</v>
      </c>
      <c r="F37" s="2">
        <v>4886</v>
      </c>
      <c r="G37" s="18">
        <v>0</v>
      </c>
      <c r="H37" s="2">
        <v>7</v>
      </c>
    </row>
    <row r="38" spans="1:8" ht="6.75" customHeight="1" x14ac:dyDescent="0.25">
      <c r="A38" s="60"/>
      <c r="B38" s="62"/>
      <c r="C38" s="62"/>
      <c r="D38" s="67"/>
      <c r="E38" s="67"/>
      <c r="F38" s="67"/>
      <c r="G38" s="67"/>
      <c r="H38" s="67"/>
    </row>
    <row r="39" spans="1:8" ht="15.75" x14ac:dyDescent="0.25">
      <c r="A39" s="14" t="s">
        <v>42</v>
      </c>
      <c r="B39" s="2">
        <v>5184</v>
      </c>
      <c r="C39" s="2">
        <v>5051</v>
      </c>
      <c r="D39" s="2">
        <v>2683</v>
      </c>
      <c r="E39" s="2">
        <v>2367</v>
      </c>
      <c r="F39" s="2">
        <v>2367</v>
      </c>
      <c r="G39" s="18">
        <v>0</v>
      </c>
      <c r="H39" s="18">
        <v>0</v>
      </c>
    </row>
    <row r="40" spans="1:8" ht="15.75" x14ac:dyDescent="0.25">
      <c r="A40" s="14" t="s">
        <v>43</v>
      </c>
      <c r="B40" s="2">
        <v>35053</v>
      </c>
      <c r="C40" s="2">
        <v>30475</v>
      </c>
      <c r="D40" s="2">
        <v>22295</v>
      </c>
      <c r="E40" s="2">
        <v>8180</v>
      </c>
      <c r="F40" s="2">
        <v>8180</v>
      </c>
      <c r="G40" s="18">
        <v>0</v>
      </c>
      <c r="H40" s="18">
        <v>0</v>
      </c>
    </row>
    <row r="41" spans="1:8" ht="15.75" x14ac:dyDescent="0.25">
      <c r="A41" s="14" t="s">
        <v>44</v>
      </c>
      <c r="B41" s="2">
        <v>20388</v>
      </c>
      <c r="C41" s="2">
        <v>20331</v>
      </c>
      <c r="D41" s="2">
        <v>13312</v>
      </c>
      <c r="E41" s="2">
        <v>7019</v>
      </c>
      <c r="F41" s="2">
        <v>7019</v>
      </c>
      <c r="G41" s="18">
        <v>0</v>
      </c>
      <c r="H41" s="18">
        <v>0</v>
      </c>
    </row>
    <row r="42" spans="1:8" ht="15.75" x14ac:dyDescent="0.25">
      <c r="A42" s="14" t="s">
        <v>45</v>
      </c>
      <c r="B42" s="2">
        <v>123203</v>
      </c>
      <c r="C42" s="2">
        <v>117746</v>
      </c>
      <c r="D42" s="2">
        <v>54340</v>
      </c>
      <c r="E42" s="2">
        <v>63406</v>
      </c>
      <c r="F42" s="2">
        <v>63406</v>
      </c>
      <c r="G42" s="18">
        <v>0</v>
      </c>
      <c r="H42" s="18">
        <v>0</v>
      </c>
    </row>
    <row r="43" spans="1:8" ht="15.75" x14ac:dyDescent="0.25">
      <c r="A43" s="14" t="s">
        <v>46</v>
      </c>
      <c r="B43" s="2">
        <v>22893</v>
      </c>
      <c r="C43" s="2">
        <v>20688</v>
      </c>
      <c r="D43" s="2">
        <v>5827</v>
      </c>
      <c r="E43" s="2">
        <v>14861</v>
      </c>
      <c r="F43" s="2">
        <v>14861</v>
      </c>
      <c r="G43" s="18">
        <v>0</v>
      </c>
      <c r="H43" s="18">
        <v>0</v>
      </c>
    </row>
    <row r="44" spans="1:8" ht="15.75" x14ac:dyDescent="0.25">
      <c r="A44" s="14" t="s">
        <v>47</v>
      </c>
      <c r="B44" s="2">
        <v>1828</v>
      </c>
      <c r="C44" s="2">
        <v>1826</v>
      </c>
      <c r="D44" s="2">
        <v>747</v>
      </c>
      <c r="E44" s="2">
        <v>1079</v>
      </c>
      <c r="F44" s="2">
        <v>696</v>
      </c>
      <c r="G44" s="18">
        <v>0</v>
      </c>
      <c r="H44" s="2">
        <v>383</v>
      </c>
    </row>
    <row r="45" spans="1:8" ht="15.75" x14ac:dyDescent="0.25">
      <c r="A45" s="14" t="s">
        <v>48</v>
      </c>
      <c r="B45" s="2">
        <v>99471</v>
      </c>
      <c r="C45" s="2">
        <v>98443</v>
      </c>
      <c r="D45" s="2">
        <v>52750</v>
      </c>
      <c r="E45" s="2">
        <v>45693</v>
      </c>
      <c r="F45" s="2">
        <v>45693</v>
      </c>
      <c r="G45" s="18">
        <v>0</v>
      </c>
      <c r="H45" s="18">
        <v>0</v>
      </c>
    </row>
    <row r="46" spans="1:8" ht="15.75" x14ac:dyDescent="0.25">
      <c r="A46" s="14" t="s">
        <v>49</v>
      </c>
      <c r="B46" s="2">
        <v>8956</v>
      </c>
      <c r="C46" s="2">
        <v>8890</v>
      </c>
      <c r="D46" s="2">
        <v>3693</v>
      </c>
      <c r="E46" s="2">
        <v>5198</v>
      </c>
      <c r="F46" s="2">
        <v>5198</v>
      </c>
      <c r="G46" s="18">
        <v>0</v>
      </c>
      <c r="H46" s="18">
        <v>0</v>
      </c>
    </row>
    <row r="47" spans="1:8" ht="15.75" x14ac:dyDescent="0.25">
      <c r="A47" s="14" t="s">
        <v>50</v>
      </c>
      <c r="B47" s="2">
        <v>30617</v>
      </c>
      <c r="C47" s="2">
        <v>29257</v>
      </c>
      <c r="D47" s="2">
        <v>21045</v>
      </c>
      <c r="E47" s="2">
        <v>8212</v>
      </c>
      <c r="F47" s="2">
        <v>8212</v>
      </c>
      <c r="G47" s="18">
        <v>0</v>
      </c>
      <c r="H47" s="18">
        <v>0</v>
      </c>
    </row>
    <row r="48" spans="1:8" ht="15.75" x14ac:dyDescent="0.25">
      <c r="A48" s="14" t="s">
        <v>51</v>
      </c>
      <c r="B48" s="2">
        <v>59927</v>
      </c>
      <c r="C48" s="2">
        <v>51294</v>
      </c>
      <c r="D48" s="2">
        <v>25137</v>
      </c>
      <c r="E48" s="2">
        <v>26157</v>
      </c>
      <c r="F48" s="2">
        <v>22492</v>
      </c>
      <c r="G48" s="2">
        <v>3665</v>
      </c>
      <c r="H48" s="18">
        <v>0</v>
      </c>
    </row>
    <row r="49" spans="1:8" ht="6.75" customHeight="1" x14ac:dyDescent="0.25">
      <c r="A49" s="60"/>
      <c r="B49" s="62"/>
      <c r="C49" s="62"/>
      <c r="D49" s="67"/>
      <c r="E49" s="67"/>
      <c r="F49" s="67"/>
      <c r="G49" s="67"/>
      <c r="H49" s="67"/>
    </row>
    <row r="50" spans="1:8" ht="15.75" x14ac:dyDescent="0.25">
      <c r="A50" s="14" t="s">
        <v>52</v>
      </c>
      <c r="B50" s="2">
        <v>15228</v>
      </c>
      <c r="C50" s="2">
        <v>15137</v>
      </c>
      <c r="D50" s="2">
        <v>13360</v>
      </c>
      <c r="E50" s="2">
        <v>1777</v>
      </c>
      <c r="F50" s="2">
        <v>1777</v>
      </c>
      <c r="G50" s="18">
        <v>0</v>
      </c>
      <c r="H50" s="18">
        <v>0</v>
      </c>
    </row>
    <row r="51" spans="1:8" ht="15.75" x14ac:dyDescent="0.25">
      <c r="A51" s="14" t="s">
        <v>53</v>
      </c>
      <c r="B51" s="2">
        <v>6547</v>
      </c>
      <c r="C51" s="2">
        <v>6140</v>
      </c>
      <c r="D51" s="2">
        <v>3871</v>
      </c>
      <c r="E51" s="2">
        <v>2270</v>
      </c>
      <c r="F51" s="2">
        <v>2270</v>
      </c>
      <c r="G51" s="18">
        <v>0</v>
      </c>
      <c r="H51" s="18">
        <v>0</v>
      </c>
    </row>
    <row r="52" spans="1:8" ht="15.75" x14ac:dyDescent="0.25">
      <c r="A52" s="14" t="s">
        <v>54</v>
      </c>
      <c r="B52" s="2">
        <v>17836</v>
      </c>
      <c r="C52" s="2">
        <v>17664</v>
      </c>
      <c r="D52" s="2">
        <v>15578</v>
      </c>
      <c r="E52" s="2">
        <v>2085</v>
      </c>
      <c r="F52" s="2">
        <v>2085</v>
      </c>
      <c r="G52" s="18">
        <v>0</v>
      </c>
      <c r="H52" s="18">
        <v>0</v>
      </c>
    </row>
    <row r="53" spans="1:8" ht="15.75" x14ac:dyDescent="0.25">
      <c r="A53" s="14" t="s">
        <v>55</v>
      </c>
      <c r="B53" s="2">
        <v>3256</v>
      </c>
      <c r="C53" s="2">
        <v>3254</v>
      </c>
      <c r="D53" s="2">
        <v>572</v>
      </c>
      <c r="E53" s="2">
        <v>2682</v>
      </c>
      <c r="F53" s="2">
        <v>2180</v>
      </c>
      <c r="G53" s="18">
        <v>0</v>
      </c>
      <c r="H53" s="2">
        <v>501</v>
      </c>
    </row>
    <row r="54" spans="1:8" ht="15.75" x14ac:dyDescent="0.25">
      <c r="A54" s="14" t="s">
        <v>56</v>
      </c>
      <c r="B54" s="2">
        <v>61323</v>
      </c>
      <c r="C54" s="2">
        <v>60771</v>
      </c>
      <c r="D54" s="2">
        <v>41746</v>
      </c>
      <c r="E54" s="2">
        <v>19024</v>
      </c>
      <c r="F54" s="2">
        <v>19024</v>
      </c>
      <c r="G54" s="18">
        <v>0</v>
      </c>
      <c r="H54" s="18">
        <v>0</v>
      </c>
    </row>
    <row r="55" spans="1:8" ht="15.75" x14ac:dyDescent="0.25">
      <c r="A55" s="14" t="s">
        <v>57</v>
      </c>
      <c r="B55" s="2">
        <v>49822</v>
      </c>
      <c r="C55" s="2">
        <v>49449</v>
      </c>
      <c r="D55" s="2">
        <v>14926</v>
      </c>
      <c r="E55" s="2">
        <v>34523</v>
      </c>
      <c r="F55" s="2">
        <v>34523</v>
      </c>
      <c r="G55" s="18">
        <v>0</v>
      </c>
      <c r="H55" s="18">
        <v>0</v>
      </c>
    </row>
    <row r="56" spans="1:8" ht="15.75" x14ac:dyDescent="0.25">
      <c r="A56" s="14" t="s">
        <v>58</v>
      </c>
      <c r="B56" s="2">
        <v>5869</v>
      </c>
      <c r="C56" s="2">
        <v>5828</v>
      </c>
      <c r="D56" s="2">
        <v>3110</v>
      </c>
      <c r="E56" s="2">
        <v>2719</v>
      </c>
      <c r="F56" s="2">
        <v>2713</v>
      </c>
      <c r="G56" s="18">
        <v>0</v>
      </c>
      <c r="H56" s="2">
        <v>6</v>
      </c>
    </row>
    <row r="57" spans="1:8" ht="15.75" x14ac:dyDescent="0.25">
      <c r="A57" s="14" t="s">
        <v>59</v>
      </c>
      <c r="B57" s="2">
        <v>2869</v>
      </c>
      <c r="C57" s="2">
        <v>2720</v>
      </c>
      <c r="D57" s="2">
        <v>1337</v>
      </c>
      <c r="E57" s="2">
        <v>1383</v>
      </c>
      <c r="F57" s="2">
        <v>1383</v>
      </c>
      <c r="G57" s="18">
        <v>0</v>
      </c>
      <c r="H57" s="18">
        <v>0</v>
      </c>
    </row>
    <row r="58" spans="1:8" ht="15.75" x14ac:dyDescent="0.25">
      <c r="A58" s="14" t="s">
        <v>60</v>
      </c>
      <c r="B58" s="2">
        <v>461</v>
      </c>
      <c r="C58" s="2">
        <v>452</v>
      </c>
      <c r="D58" s="2">
        <v>361</v>
      </c>
      <c r="E58" s="2">
        <v>91</v>
      </c>
      <c r="F58" s="2">
        <v>91</v>
      </c>
      <c r="G58" s="18">
        <v>0</v>
      </c>
      <c r="H58" s="18">
        <v>0</v>
      </c>
    </row>
    <row r="59" spans="1:8" ht="15.75" x14ac:dyDescent="0.25">
      <c r="A59" s="14" t="s">
        <v>61</v>
      </c>
      <c r="B59" s="2">
        <v>33670</v>
      </c>
      <c r="C59" s="2">
        <v>32923</v>
      </c>
      <c r="D59" s="2">
        <v>20557</v>
      </c>
      <c r="E59" s="2">
        <v>12367</v>
      </c>
      <c r="F59" s="2">
        <v>12367</v>
      </c>
      <c r="G59" s="18">
        <v>0</v>
      </c>
      <c r="H59" s="18">
        <v>0</v>
      </c>
    </row>
    <row r="60" spans="1:8" ht="6.75" customHeight="1" x14ac:dyDescent="0.25">
      <c r="A60" s="60"/>
      <c r="B60" s="62"/>
      <c r="C60" s="62"/>
      <c r="D60" s="67"/>
      <c r="E60" s="67"/>
      <c r="F60" s="67"/>
      <c r="G60" s="67"/>
      <c r="H60" s="67"/>
    </row>
    <row r="61" spans="1:8" ht="15.75" x14ac:dyDescent="0.25">
      <c r="A61" s="14" t="s">
        <v>62</v>
      </c>
      <c r="B61" s="2">
        <v>62710</v>
      </c>
      <c r="C61" s="2">
        <v>58742</v>
      </c>
      <c r="D61" s="2">
        <v>33837</v>
      </c>
      <c r="E61" s="2">
        <v>24904</v>
      </c>
      <c r="F61" s="2">
        <v>23660</v>
      </c>
      <c r="G61" s="2">
        <v>334</v>
      </c>
      <c r="H61" s="2">
        <v>911</v>
      </c>
    </row>
    <row r="62" spans="1:8" ht="15.75" x14ac:dyDescent="0.25">
      <c r="A62" s="14" t="s">
        <v>63</v>
      </c>
      <c r="B62" s="2">
        <v>10376</v>
      </c>
      <c r="C62" s="2">
        <v>10375</v>
      </c>
      <c r="D62" s="2">
        <v>5469</v>
      </c>
      <c r="E62" s="2">
        <v>4906</v>
      </c>
      <c r="F62" s="2">
        <v>4906</v>
      </c>
      <c r="G62" s="18">
        <v>0</v>
      </c>
      <c r="H62" s="18">
        <v>0</v>
      </c>
    </row>
    <row r="63" spans="1:8" ht="15.75" x14ac:dyDescent="0.25">
      <c r="A63" s="14" t="s">
        <v>64</v>
      </c>
      <c r="B63" s="2">
        <v>25806</v>
      </c>
      <c r="C63" s="2">
        <v>24971</v>
      </c>
      <c r="D63" s="2">
        <v>13535</v>
      </c>
      <c r="E63" s="2">
        <v>11437</v>
      </c>
      <c r="F63" s="2">
        <v>11437</v>
      </c>
      <c r="G63" s="18">
        <v>0</v>
      </c>
      <c r="H63" s="18">
        <v>0</v>
      </c>
    </row>
    <row r="64" spans="1:8" ht="16.5" thickBot="1" x14ac:dyDescent="0.3">
      <c r="A64" s="9" t="s">
        <v>65</v>
      </c>
      <c r="B64" s="3">
        <v>314</v>
      </c>
      <c r="C64" s="3">
        <v>313</v>
      </c>
      <c r="D64" s="3">
        <v>93</v>
      </c>
      <c r="E64" s="3">
        <v>220</v>
      </c>
      <c r="F64" s="3">
        <v>220</v>
      </c>
      <c r="G64" s="19">
        <v>0</v>
      </c>
      <c r="H64" s="19">
        <v>0</v>
      </c>
    </row>
    <row r="65" spans="1:8" ht="48.75" customHeight="1" x14ac:dyDescent="0.2">
      <c r="A65" s="38" t="s">
        <v>108</v>
      </c>
      <c r="B65" s="38"/>
      <c r="C65" s="38"/>
      <c r="D65" s="38"/>
      <c r="E65" s="38"/>
      <c r="F65" s="38"/>
      <c r="G65" s="38"/>
      <c r="H65" s="38"/>
    </row>
  </sheetData>
  <mergeCells count="7">
    <mergeCell ref="A65:H65"/>
    <mergeCell ref="E2:H2"/>
    <mergeCell ref="A1:H1"/>
    <mergeCell ref="B2:B3"/>
    <mergeCell ref="C2:C3"/>
    <mergeCell ref="A2:A3"/>
    <mergeCell ref="D2:D3"/>
  </mergeCells>
  <phoneticPr fontId="0" type="noConversion"/>
  <printOptions horizontalCentered="1" verticalCentered="1"/>
  <pageMargins left="0.75" right="0.75" top="1" bottom="1" header="0.5" footer="0.5"/>
  <pageSetup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opLeftCell="A43" workbookViewId="0">
      <selection activeCell="A60" sqref="A60:H60"/>
    </sheetView>
  </sheetViews>
  <sheetFormatPr defaultRowHeight="15" x14ac:dyDescent="0.2"/>
  <cols>
    <col min="1" max="1" width="15.6640625" customWidth="1"/>
    <col min="2" max="2" width="12.44140625" customWidth="1"/>
    <col min="3" max="3" width="13" customWidth="1"/>
    <col min="4" max="4" width="11.33203125" customWidth="1"/>
    <col min="8" max="8" width="10" customWidth="1"/>
  </cols>
  <sheetData>
    <row r="1" spans="1:8" ht="97.5" customHeight="1" thickBot="1" x14ac:dyDescent="0.25">
      <c r="A1" s="37" t="s">
        <v>89</v>
      </c>
      <c r="B1" s="37"/>
      <c r="C1" s="37"/>
      <c r="D1" s="37"/>
      <c r="E1" s="37"/>
      <c r="F1" s="37"/>
      <c r="G1" s="37"/>
      <c r="H1" s="37"/>
    </row>
    <row r="2" spans="1:8" ht="15.75" customHeight="1" thickBot="1" x14ac:dyDescent="0.3">
      <c r="A2" s="50" t="s">
        <v>0</v>
      </c>
      <c r="B2" s="50" t="s">
        <v>73</v>
      </c>
      <c r="C2" s="50" t="s">
        <v>74</v>
      </c>
      <c r="D2" s="50" t="s">
        <v>106</v>
      </c>
      <c r="E2" s="53" t="s">
        <v>78</v>
      </c>
      <c r="F2" s="54"/>
      <c r="G2" s="54"/>
      <c r="H2" s="55"/>
    </row>
    <row r="3" spans="1:8" ht="76.5" customHeight="1" thickBot="1" x14ac:dyDescent="0.3">
      <c r="A3" s="51"/>
      <c r="B3" s="51"/>
      <c r="C3" s="51"/>
      <c r="D3" s="51"/>
      <c r="E3" s="15" t="s">
        <v>77</v>
      </c>
      <c r="F3" s="25" t="s">
        <v>100</v>
      </c>
      <c r="G3" s="15" t="s">
        <v>75</v>
      </c>
      <c r="H3" s="15" t="s">
        <v>76</v>
      </c>
    </row>
    <row r="4" spans="1:8" ht="15.75" x14ac:dyDescent="0.25">
      <c r="A4" s="11" t="s">
        <v>11</v>
      </c>
      <c r="B4" s="1">
        <f>TLEXACRL!B4</f>
        <v>1864812</v>
      </c>
      <c r="C4" s="1">
        <f>TLEXACRL!C4</f>
        <v>1757307</v>
      </c>
      <c r="D4" s="5">
        <f>TLEXACRL!D4/$C4</f>
        <v>0.51632583265189291</v>
      </c>
      <c r="E4" s="5">
        <f>TLEXACRL!E4/$C4</f>
        <v>0.48367701261077317</v>
      </c>
      <c r="F4" s="5">
        <f>TLEXACRL!F4/$C4</f>
        <v>0.4658981043152961</v>
      </c>
      <c r="G4" s="5">
        <f>TLEXACRL!G4/$C4</f>
        <v>1.5796898322262415E-2</v>
      </c>
      <c r="H4" s="5">
        <f>TLEXACRL!H4/$C4</f>
        <v>1.980871868148252E-3</v>
      </c>
    </row>
    <row r="5" spans="1:8" ht="15.75" x14ac:dyDescent="0.25">
      <c r="A5" s="60"/>
      <c r="B5" s="61"/>
      <c r="C5" s="61"/>
      <c r="D5" s="65"/>
      <c r="E5" s="65"/>
      <c r="F5" s="65"/>
      <c r="G5" s="65"/>
      <c r="H5" s="65"/>
    </row>
    <row r="6" spans="1:8" ht="15.75" x14ac:dyDescent="0.25">
      <c r="A6" s="14" t="s">
        <v>12</v>
      </c>
      <c r="B6" s="2">
        <f>TLEXACRL!B6</f>
        <v>23234</v>
      </c>
      <c r="C6" s="2">
        <f>TLEXACRL!C6</f>
        <v>23130</v>
      </c>
      <c r="D6" s="6">
        <f>TLEXACRL!D6/$C6</f>
        <v>0.63117163856463465</v>
      </c>
      <c r="E6" s="6">
        <f>TLEXACRL!E6/$C6</f>
        <v>0.36882836143536535</v>
      </c>
      <c r="F6" s="6">
        <f>TLEXACRL!F6/$C6</f>
        <v>0.36882836143536535</v>
      </c>
      <c r="G6" s="6">
        <f>TLEXACRL!G6/$C6</f>
        <v>0</v>
      </c>
      <c r="H6" s="6">
        <f>TLEXACRL!H6/$C6</f>
        <v>0</v>
      </c>
    </row>
    <row r="7" spans="1:8" ht="15.75" x14ac:dyDescent="0.25">
      <c r="A7" s="14" t="s">
        <v>13</v>
      </c>
      <c r="B7" s="2">
        <f>TLEXACRL!B7</f>
        <v>3578</v>
      </c>
      <c r="C7" s="2">
        <f>TLEXACRL!C7</f>
        <v>3465</v>
      </c>
      <c r="D7" s="6">
        <f>TLEXACRL!D7/$C7</f>
        <v>0.69148629148629148</v>
      </c>
      <c r="E7" s="6">
        <f>TLEXACRL!E7/$C7</f>
        <v>0.30851370851370852</v>
      </c>
      <c r="F7" s="6">
        <f>TLEXACRL!F7/$C7</f>
        <v>0.27445887445887446</v>
      </c>
      <c r="G7" s="6">
        <f>TLEXACRL!G7/$C7</f>
        <v>0</v>
      </c>
      <c r="H7" s="6">
        <f>TLEXACRL!H7/$C7</f>
        <v>3.4054834054834053E-2</v>
      </c>
    </row>
    <row r="8" spans="1:8" ht="15.75" x14ac:dyDescent="0.25">
      <c r="A8" s="14" t="s">
        <v>14</v>
      </c>
      <c r="B8" s="2">
        <f>TLEXACRL!B8</f>
        <v>18335</v>
      </c>
      <c r="C8" s="2">
        <f>TLEXACRL!C8</f>
        <v>18029</v>
      </c>
      <c r="D8" s="6">
        <f>TLEXACRL!D8/$C8</f>
        <v>0.48782517055854457</v>
      </c>
      <c r="E8" s="6">
        <f>TLEXACRL!E8/$C8</f>
        <v>0.51217482944145543</v>
      </c>
      <c r="F8" s="6">
        <f>TLEXACRL!F8/$C8</f>
        <v>0.46109046536136222</v>
      </c>
      <c r="G8" s="6">
        <f>TLEXACRL!G8/$C8</f>
        <v>2.0078761994564313E-2</v>
      </c>
      <c r="H8" s="6">
        <f>TLEXACRL!H8/$C8</f>
        <v>3.1005602085528869E-2</v>
      </c>
    </row>
    <row r="9" spans="1:8" ht="15.75" x14ac:dyDescent="0.25">
      <c r="A9" s="14" t="s">
        <v>15</v>
      </c>
      <c r="B9" s="2">
        <f>TLEXACRL!B9</f>
        <v>8132</v>
      </c>
      <c r="C9" s="2">
        <f>TLEXACRL!C9</f>
        <v>8015</v>
      </c>
      <c r="D9" s="6">
        <f>TLEXACRL!D9/$C9</f>
        <v>0.61222707423580791</v>
      </c>
      <c r="E9" s="6">
        <f>TLEXACRL!E9/$C9</f>
        <v>0.38777292576419214</v>
      </c>
      <c r="F9" s="6">
        <f>TLEXACRL!F9/$C9</f>
        <v>0.38777292576419214</v>
      </c>
      <c r="G9" s="6">
        <f>TLEXACRL!G9/$C9</f>
        <v>0</v>
      </c>
      <c r="H9" s="6">
        <f>TLEXACRL!H9/$C9</f>
        <v>0</v>
      </c>
    </row>
    <row r="10" spans="1:8" ht="15.75" x14ac:dyDescent="0.25">
      <c r="A10" s="14" t="s">
        <v>16</v>
      </c>
      <c r="B10" s="2">
        <f>TLEXACRL!B10</f>
        <v>602008</v>
      </c>
      <c r="C10" s="2">
        <f>TLEXACRL!C10</f>
        <v>546472</v>
      </c>
      <c r="D10" s="6">
        <f>TLEXACRL!D10/$C10</f>
        <v>0.47350275951924342</v>
      </c>
      <c r="E10" s="6">
        <f>TLEXACRL!E10/$C10</f>
        <v>0.52649724048075652</v>
      </c>
      <c r="F10" s="6">
        <f>TLEXACRL!F10/$C10</f>
        <v>0.50674691475501032</v>
      </c>
      <c r="G10" s="6">
        <f>TLEXACRL!G10/$C10</f>
        <v>1.975032572574624E-2</v>
      </c>
      <c r="H10" s="6">
        <f>TLEXACRL!H10/$C10</f>
        <v>0</v>
      </c>
    </row>
    <row r="11" spans="1:8" ht="15.75" x14ac:dyDescent="0.25">
      <c r="A11" s="14" t="s">
        <v>17</v>
      </c>
      <c r="B11" s="2">
        <f>TLEXACRL!B11</f>
        <v>12476</v>
      </c>
      <c r="C11" s="2">
        <f>TLEXACRL!C11</f>
        <v>12382</v>
      </c>
      <c r="D11" s="6">
        <f>TLEXACRL!D11/$C11</f>
        <v>0.57971248586658053</v>
      </c>
      <c r="E11" s="6">
        <f>TLEXACRL!E11/$C11</f>
        <v>0.42036827653044745</v>
      </c>
      <c r="F11" s="6">
        <f>TLEXACRL!F11/$C11</f>
        <v>0.40623485705055729</v>
      </c>
      <c r="G11" s="6">
        <f>TLEXACRL!G11/$C11</f>
        <v>1.405265708286222E-2</v>
      </c>
      <c r="H11" s="6">
        <f>TLEXACRL!H11/$C11</f>
        <v>0</v>
      </c>
    </row>
    <row r="12" spans="1:8" ht="15.75" x14ac:dyDescent="0.25">
      <c r="A12" s="14" t="s">
        <v>18</v>
      </c>
      <c r="B12" s="2">
        <f>TLEXACRL!B12</f>
        <v>16466</v>
      </c>
      <c r="C12" s="2">
        <f>TLEXACRL!C12</f>
        <v>16201</v>
      </c>
      <c r="D12" s="6">
        <f>TLEXACRL!D12/$C12</f>
        <v>0.54089253749768529</v>
      </c>
      <c r="E12" s="6">
        <f>TLEXACRL!E12/$C12</f>
        <v>0.45904573791741249</v>
      </c>
      <c r="F12" s="6">
        <f>TLEXACRL!F12/$C12</f>
        <v>0.451453613974446</v>
      </c>
      <c r="G12" s="6">
        <f>TLEXACRL!G12/$C12</f>
        <v>7.5921239429664836E-3</v>
      </c>
      <c r="H12" s="6">
        <f>TLEXACRL!H12/$C12</f>
        <v>0</v>
      </c>
    </row>
    <row r="13" spans="1:8" ht="15.75" x14ac:dyDescent="0.25">
      <c r="A13" s="14" t="s">
        <v>19</v>
      </c>
      <c r="B13" s="2">
        <f>TLEXACRL!B13</f>
        <v>5522</v>
      </c>
      <c r="C13" s="2">
        <f>TLEXACRL!C13</f>
        <v>5522</v>
      </c>
      <c r="D13" s="6">
        <f>TLEXACRL!D13/$C13</f>
        <v>0.36345526982977183</v>
      </c>
      <c r="E13" s="6">
        <f>TLEXACRL!E13/$C13</f>
        <v>0.63672582397681998</v>
      </c>
      <c r="F13" s="6">
        <f>TLEXACRL!F13/$C13</f>
        <v>0.55813111191597242</v>
      </c>
      <c r="G13" s="6">
        <f>TLEXACRL!G13/$C13</f>
        <v>7.8594712060847519E-2</v>
      </c>
      <c r="H13" s="6">
        <f>TLEXACRL!H13/$C13</f>
        <v>0</v>
      </c>
    </row>
    <row r="14" spans="1:8" ht="15.75" x14ac:dyDescent="0.25">
      <c r="A14" s="14" t="s">
        <v>20</v>
      </c>
      <c r="B14" s="2">
        <f>TLEXACRL!B14</f>
        <v>8787</v>
      </c>
      <c r="C14" s="2">
        <f>TLEXACRL!C14</f>
        <v>8593</v>
      </c>
      <c r="D14" s="6">
        <f>TLEXACRL!D14/$C14</f>
        <v>0.55696497148842083</v>
      </c>
      <c r="E14" s="6">
        <f>TLEXACRL!E14/$C14</f>
        <v>0.44303502851157917</v>
      </c>
      <c r="F14" s="6">
        <f>TLEXACRL!F14/$C14</f>
        <v>0.31409286628651228</v>
      </c>
      <c r="G14" s="6">
        <f>TLEXACRL!G14/$C14</f>
        <v>0.12882578843244502</v>
      </c>
      <c r="H14" s="6">
        <f>TLEXACRL!H14/$C14</f>
        <v>0</v>
      </c>
    </row>
    <row r="15" spans="1:8" ht="15.75" x14ac:dyDescent="0.25">
      <c r="A15" s="14" t="s">
        <v>21</v>
      </c>
      <c r="B15" s="2">
        <f>TLEXACRL!B15</f>
        <v>55100</v>
      </c>
      <c r="C15" s="2">
        <f>TLEXACRL!C15</f>
        <v>54900</v>
      </c>
      <c r="D15" s="6">
        <f>TLEXACRL!D15/$C15</f>
        <v>0.30165755919854281</v>
      </c>
      <c r="E15" s="6">
        <f>TLEXACRL!E15/$C15</f>
        <v>0.69834244080145724</v>
      </c>
      <c r="F15" s="6">
        <f>TLEXACRL!F15/$C15</f>
        <v>0.69834244080145724</v>
      </c>
      <c r="G15" s="6">
        <f>TLEXACRL!G15/$C15</f>
        <v>0</v>
      </c>
      <c r="H15" s="6">
        <f>TLEXACRL!H15/$C15</f>
        <v>0</v>
      </c>
    </row>
    <row r="16" spans="1:8" ht="15.75" x14ac:dyDescent="0.25">
      <c r="A16" s="60"/>
      <c r="B16" s="62"/>
      <c r="C16" s="62"/>
      <c r="D16" s="65"/>
      <c r="E16" s="65"/>
      <c r="F16" s="65"/>
      <c r="G16" s="65"/>
      <c r="H16" s="65"/>
    </row>
    <row r="17" spans="1:8" ht="15.75" x14ac:dyDescent="0.25">
      <c r="A17" s="14" t="s">
        <v>22</v>
      </c>
      <c r="B17" s="2">
        <f>TLEXACRL!B17</f>
        <v>19876</v>
      </c>
      <c r="C17" s="2">
        <f>TLEXACRL!C17</f>
        <v>19789</v>
      </c>
      <c r="D17" s="6">
        <f>TLEXACRL!D17/$C17</f>
        <v>0.19525999292536259</v>
      </c>
      <c r="E17" s="6">
        <f>TLEXACRL!E17/$C17</f>
        <v>0.80474000707463744</v>
      </c>
      <c r="F17" s="6">
        <f>TLEXACRL!F17/$C17</f>
        <v>0.80474000707463744</v>
      </c>
      <c r="G17" s="6">
        <f>TLEXACRL!G17/$C17</f>
        <v>0</v>
      </c>
      <c r="H17" s="6">
        <f>TLEXACRL!H17/$C17</f>
        <v>0</v>
      </c>
    </row>
    <row r="18" spans="1:8" ht="15.75" x14ac:dyDescent="0.25">
      <c r="A18" s="14" t="s">
        <v>23</v>
      </c>
      <c r="B18" s="2">
        <f>TLEXACRL!B18</f>
        <v>1300</v>
      </c>
      <c r="C18" s="2">
        <f>TLEXACRL!C18</f>
        <v>1112</v>
      </c>
      <c r="D18" s="6">
        <f>TLEXACRL!D18/$C18</f>
        <v>0.51888489208633093</v>
      </c>
      <c r="E18" s="6">
        <f>TLEXACRL!E18/$C18</f>
        <v>0.48111510791366907</v>
      </c>
      <c r="F18" s="6">
        <f>TLEXACRL!F18/$C18</f>
        <v>0.48111510791366907</v>
      </c>
      <c r="G18" s="6">
        <f>TLEXACRL!G18/$C18</f>
        <v>0</v>
      </c>
      <c r="H18" s="6">
        <f>TLEXACRL!H18/$C18</f>
        <v>0</v>
      </c>
    </row>
    <row r="19" spans="1:8" ht="15.75" x14ac:dyDescent="0.25">
      <c r="A19" s="14" t="s">
        <v>24</v>
      </c>
      <c r="B19" s="2">
        <f>TLEXACRL!B19</f>
        <v>9341</v>
      </c>
      <c r="C19" s="2">
        <f>TLEXACRL!C19</f>
        <v>8120</v>
      </c>
      <c r="D19" s="6">
        <f>TLEXACRL!D19/$C19</f>
        <v>0.54334975369458127</v>
      </c>
      <c r="E19" s="6">
        <f>TLEXACRL!E19/$C19</f>
        <v>0.45665024630541873</v>
      </c>
      <c r="F19" s="6">
        <f>TLEXACRL!F19/$C19</f>
        <v>0.27216748768472904</v>
      </c>
      <c r="G19" s="6">
        <f>TLEXACRL!G19/$C19</f>
        <v>0.18448275862068966</v>
      </c>
      <c r="H19" s="6">
        <f>TLEXACRL!H19/$C19</f>
        <v>0</v>
      </c>
    </row>
    <row r="20" spans="1:8" ht="15.75" x14ac:dyDescent="0.25">
      <c r="A20" s="14" t="s">
        <v>25</v>
      </c>
      <c r="B20" s="2">
        <f>TLEXACRL!B20</f>
        <v>1866</v>
      </c>
      <c r="C20" s="2">
        <f>TLEXACRL!C20</f>
        <v>1857</v>
      </c>
      <c r="D20" s="6">
        <f>TLEXACRL!D20/$C20</f>
        <v>0.11577813677975229</v>
      </c>
      <c r="E20" s="6">
        <f>TLEXACRL!E20/$C20</f>
        <v>0.88476036618201404</v>
      </c>
      <c r="F20" s="6">
        <f>TLEXACRL!F20/$C20</f>
        <v>0.88476036618201404</v>
      </c>
      <c r="G20" s="6">
        <f>TLEXACRL!G20/$C20</f>
        <v>0</v>
      </c>
      <c r="H20" s="6">
        <f>TLEXACRL!H20/$C20</f>
        <v>0</v>
      </c>
    </row>
    <row r="21" spans="1:8" ht="15.75" x14ac:dyDescent="0.25">
      <c r="A21" s="14" t="s">
        <v>26</v>
      </c>
      <c r="B21" s="2">
        <f>TLEXACRL!B21</f>
        <v>28471</v>
      </c>
      <c r="C21" s="2">
        <f>TLEXACRL!C21</f>
        <v>27859</v>
      </c>
      <c r="D21" s="6">
        <f>TLEXACRL!D21/$C21</f>
        <v>0.49890520119171544</v>
      </c>
      <c r="E21" s="6">
        <f>TLEXACRL!E21/$C21</f>
        <v>0.50105890376538997</v>
      </c>
      <c r="F21" s="6">
        <f>TLEXACRL!F21/$C21</f>
        <v>0.50105890376538997</v>
      </c>
      <c r="G21" s="6">
        <f>TLEXACRL!G21/$C21</f>
        <v>0</v>
      </c>
      <c r="H21" s="6">
        <f>TLEXACRL!H21/$C21</f>
        <v>0</v>
      </c>
    </row>
    <row r="22" spans="1:8" ht="15.75" x14ac:dyDescent="0.25">
      <c r="A22" s="14" t="s">
        <v>27</v>
      </c>
      <c r="B22" s="2">
        <f>TLEXACRL!B22</f>
        <v>27877</v>
      </c>
      <c r="C22" s="2">
        <f>TLEXACRL!C22</f>
        <v>27876</v>
      </c>
      <c r="D22" s="6">
        <f>TLEXACRL!D22/$C22</f>
        <v>0.50294159850767683</v>
      </c>
      <c r="E22" s="6">
        <f>TLEXACRL!E22/$C22</f>
        <v>0.49709427464485578</v>
      </c>
      <c r="F22" s="6">
        <f>TLEXACRL!F22/$C22</f>
        <v>0.49709427464485578</v>
      </c>
      <c r="G22" s="6">
        <f>TLEXACRL!G22/$C22</f>
        <v>0</v>
      </c>
      <c r="H22" s="6">
        <f>TLEXACRL!H22/$C22</f>
        <v>0</v>
      </c>
    </row>
    <row r="23" spans="1:8" ht="15.75" x14ac:dyDescent="0.25">
      <c r="A23" s="14" t="s">
        <v>28</v>
      </c>
      <c r="B23" s="2">
        <f>TLEXACRL!B23</f>
        <v>17504</v>
      </c>
      <c r="C23" s="2">
        <f>TLEXACRL!C23</f>
        <v>17269</v>
      </c>
      <c r="D23" s="6">
        <f>TLEXACRL!D23/$C23</f>
        <v>0.69181770803173315</v>
      </c>
      <c r="E23" s="6">
        <f>TLEXACRL!E23/$C23</f>
        <v>0.30818229196826685</v>
      </c>
      <c r="F23" s="6">
        <f>TLEXACRL!F23/$C23</f>
        <v>0.30818229196826685</v>
      </c>
      <c r="G23" s="6">
        <f>TLEXACRL!G23/$C23</f>
        <v>0</v>
      </c>
      <c r="H23" s="6">
        <f>TLEXACRL!H23/$C23</f>
        <v>0</v>
      </c>
    </row>
    <row r="24" spans="1:8" ht="15.75" x14ac:dyDescent="0.25">
      <c r="A24" s="14" t="s">
        <v>29</v>
      </c>
      <c r="B24" s="2">
        <f>TLEXACRL!B24</f>
        <v>14864</v>
      </c>
      <c r="C24" s="2">
        <f>TLEXACRL!C24</f>
        <v>14537</v>
      </c>
      <c r="D24" s="6">
        <f>TLEXACRL!D24/$C24</f>
        <v>0.72091903418862213</v>
      </c>
      <c r="E24" s="6">
        <f>TLEXACRL!E24/$C24</f>
        <v>0.27908096581137787</v>
      </c>
      <c r="F24" s="6">
        <f>TLEXACRL!F24/$C24</f>
        <v>0.27908096581137787</v>
      </c>
      <c r="G24" s="6">
        <f>TLEXACRL!G24/$C24</f>
        <v>0</v>
      </c>
      <c r="H24" s="6">
        <f>TLEXACRL!H24/$C24</f>
        <v>0</v>
      </c>
    </row>
    <row r="25" spans="1:8" ht="15.75" x14ac:dyDescent="0.25">
      <c r="A25" s="14" t="s">
        <v>30</v>
      </c>
      <c r="B25" s="2">
        <f>TLEXACRL!B25</f>
        <v>30920</v>
      </c>
      <c r="C25" s="2">
        <f>TLEXACRL!C25</f>
        <v>30812</v>
      </c>
      <c r="D25" s="6">
        <f>TLEXACRL!D25/$C25</f>
        <v>0.41035960015578349</v>
      </c>
      <c r="E25" s="6">
        <f>TLEXACRL!E25/$C25</f>
        <v>0.58964039984421657</v>
      </c>
      <c r="F25" s="6">
        <f>TLEXACRL!F25/$C25</f>
        <v>0.58964039984421657</v>
      </c>
      <c r="G25" s="6">
        <f>TLEXACRL!G25/$C25</f>
        <v>0</v>
      </c>
      <c r="H25" s="6">
        <f>TLEXACRL!H25/$C25</f>
        <v>0</v>
      </c>
    </row>
    <row r="26" spans="1:8" ht="15.75" x14ac:dyDescent="0.25">
      <c r="A26" s="14" t="s">
        <v>31</v>
      </c>
      <c r="B26" s="2">
        <f>TLEXACRL!B26</f>
        <v>10549</v>
      </c>
      <c r="C26" s="2">
        <f>TLEXACRL!C26</f>
        <v>10545</v>
      </c>
      <c r="D26" s="6">
        <f>TLEXACRL!D26/$C26</f>
        <v>0.35438596491228069</v>
      </c>
      <c r="E26" s="6">
        <f>TLEXACRL!E26/$C26</f>
        <v>0.6457088667614983</v>
      </c>
      <c r="F26" s="6">
        <f>TLEXACRL!F26/$C26</f>
        <v>0.6457088667614983</v>
      </c>
      <c r="G26" s="6">
        <f>TLEXACRL!G26/$C26</f>
        <v>0</v>
      </c>
      <c r="H26" s="6">
        <f>TLEXACRL!H26/$C26</f>
        <v>0</v>
      </c>
    </row>
    <row r="27" spans="1:8" ht="15.75" x14ac:dyDescent="0.25">
      <c r="A27" s="60"/>
      <c r="B27" s="62"/>
      <c r="C27" s="62"/>
      <c r="D27" s="65"/>
      <c r="E27" s="65"/>
      <c r="F27" s="65"/>
      <c r="G27" s="65"/>
      <c r="H27" s="65"/>
    </row>
    <row r="28" spans="1:8" ht="15.75" x14ac:dyDescent="0.25">
      <c r="A28" s="14" t="s">
        <v>32</v>
      </c>
      <c r="B28" s="2">
        <f>TLEXACRL!B28</f>
        <v>11240</v>
      </c>
      <c r="C28" s="2">
        <f>TLEXACRL!C28</f>
        <v>9368</v>
      </c>
      <c r="D28" s="6">
        <f>TLEXACRL!D28/$C28</f>
        <v>0.69598633646456021</v>
      </c>
      <c r="E28" s="6">
        <f>TLEXACRL!E28/$C28</f>
        <v>0.3041204099060632</v>
      </c>
      <c r="F28" s="6">
        <f>TLEXACRL!F28/$C28</f>
        <v>0.3041204099060632</v>
      </c>
      <c r="G28" s="6">
        <f>TLEXACRL!G28/$C28</f>
        <v>0</v>
      </c>
      <c r="H28" s="6">
        <f>TLEXACRL!H28/$C28</f>
        <v>0</v>
      </c>
    </row>
    <row r="29" spans="1:8" ht="15.75" x14ac:dyDescent="0.25">
      <c r="A29" s="14" t="s">
        <v>33</v>
      </c>
      <c r="B29" s="2">
        <f>TLEXACRL!B29</f>
        <v>25272</v>
      </c>
      <c r="C29" s="2">
        <f>TLEXACRL!C29</f>
        <v>23308</v>
      </c>
      <c r="D29" s="6">
        <f>TLEXACRL!D29/$C29</f>
        <v>0.53985755963617643</v>
      </c>
      <c r="E29" s="6">
        <f>TLEXACRL!E29/$C29</f>
        <v>0.46014244036382357</v>
      </c>
      <c r="F29" s="6">
        <f>TLEXACRL!F29/$C29</f>
        <v>0.41003089068131116</v>
      </c>
      <c r="G29" s="6">
        <f>TLEXACRL!G29/$C29</f>
        <v>5.0111549682512441E-2</v>
      </c>
      <c r="H29" s="6">
        <f>TLEXACRL!H29/$C29</f>
        <v>0</v>
      </c>
    </row>
    <row r="30" spans="1:8" ht="15.75" x14ac:dyDescent="0.25">
      <c r="A30" s="14" t="s">
        <v>34</v>
      </c>
      <c r="B30" s="2">
        <f>TLEXACRL!B30</f>
        <v>50492</v>
      </c>
      <c r="C30" s="2">
        <f>TLEXACRL!C30</f>
        <v>48335</v>
      </c>
      <c r="D30" s="6">
        <f>TLEXACRL!D30/$C30</f>
        <v>0.45519809661735799</v>
      </c>
      <c r="E30" s="6">
        <f>TLEXACRL!E30/$C30</f>
        <v>0.54480190338264201</v>
      </c>
      <c r="F30" s="6">
        <f>TLEXACRL!F30/$C30</f>
        <v>0.40281369607944556</v>
      </c>
      <c r="G30" s="6">
        <f>TLEXACRL!G30/$C30</f>
        <v>0.14198820730319645</v>
      </c>
      <c r="H30" s="6">
        <f>TLEXACRL!H30/$C30</f>
        <v>0</v>
      </c>
    </row>
    <row r="31" spans="1:8" ht="15.75" x14ac:dyDescent="0.25">
      <c r="A31" s="14" t="s">
        <v>35</v>
      </c>
      <c r="B31" s="2">
        <f>TLEXACRL!B31</f>
        <v>66208</v>
      </c>
      <c r="C31" s="2">
        <f>TLEXACRL!C31</f>
        <v>55946</v>
      </c>
      <c r="D31" s="6">
        <f>TLEXACRL!D31/$C31</f>
        <v>0.67545490294212274</v>
      </c>
      <c r="E31" s="6">
        <f>TLEXACRL!E31/$C31</f>
        <v>0.32452722267901191</v>
      </c>
      <c r="F31" s="6">
        <f>TLEXACRL!F31/$C31</f>
        <v>0.32452722267901191</v>
      </c>
      <c r="G31" s="6">
        <f>TLEXACRL!G31/$C31</f>
        <v>0</v>
      </c>
      <c r="H31" s="6">
        <f>TLEXACRL!H31/$C31</f>
        <v>0</v>
      </c>
    </row>
    <row r="32" spans="1:8" ht="15.75" x14ac:dyDescent="0.25">
      <c r="A32" s="14" t="s">
        <v>36</v>
      </c>
      <c r="B32" s="2">
        <f>TLEXACRL!B32</f>
        <v>23057</v>
      </c>
      <c r="C32" s="2">
        <f>TLEXACRL!C32</f>
        <v>22889</v>
      </c>
      <c r="D32" s="6">
        <f>TLEXACRL!D32/$C32</f>
        <v>0.44964830267814232</v>
      </c>
      <c r="E32" s="6">
        <f>TLEXACRL!E32/$C32</f>
        <v>0.55030800821355241</v>
      </c>
      <c r="F32" s="6">
        <f>TLEXACRL!F32/$C32</f>
        <v>0.47843942505133469</v>
      </c>
      <c r="G32" s="6">
        <f>TLEXACRL!G32/$C32</f>
        <v>5.4130805190266064E-2</v>
      </c>
      <c r="H32" s="6">
        <f>TLEXACRL!H32/$C32</f>
        <v>1.7737777971951592E-2</v>
      </c>
    </row>
    <row r="33" spans="1:8" ht="15.75" x14ac:dyDescent="0.25">
      <c r="A33" s="14" t="s">
        <v>37</v>
      </c>
      <c r="B33" s="2">
        <f>TLEXACRL!B33</f>
        <v>11756</v>
      </c>
      <c r="C33" s="2">
        <f>TLEXACRL!C33</f>
        <v>11718</v>
      </c>
      <c r="D33" s="6">
        <f>TLEXACRL!D33/$C33</f>
        <v>0.57987711213517668</v>
      </c>
      <c r="E33" s="6">
        <f>TLEXACRL!E33/$C33</f>
        <v>0.42020822665983959</v>
      </c>
      <c r="F33" s="6">
        <f>TLEXACRL!F33/$C33</f>
        <v>0.42020822665983959</v>
      </c>
      <c r="G33" s="6">
        <f>TLEXACRL!G33/$C33</f>
        <v>0</v>
      </c>
      <c r="H33" s="6">
        <f>TLEXACRL!H33/$C33</f>
        <v>0</v>
      </c>
    </row>
    <row r="34" spans="1:8" ht="15.75" x14ac:dyDescent="0.25">
      <c r="A34" s="14" t="s">
        <v>38</v>
      </c>
      <c r="B34" s="2">
        <f>TLEXACRL!B34</f>
        <v>36082</v>
      </c>
      <c r="C34" s="2">
        <f>TLEXACRL!C34</f>
        <v>35899</v>
      </c>
      <c r="D34" s="6">
        <f>TLEXACRL!D34/$C34</f>
        <v>0.73940778294660015</v>
      </c>
      <c r="E34" s="6">
        <f>TLEXACRL!E34/$C34</f>
        <v>0.26062007298253431</v>
      </c>
      <c r="F34" s="6">
        <f>TLEXACRL!F34/$C34</f>
        <v>0.26062007298253431</v>
      </c>
      <c r="G34" s="6">
        <f>TLEXACRL!G34/$C34</f>
        <v>0</v>
      </c>
      <c r="H34" s="6">
        <f>TLEXACRL!H34/$C34</f>
        <v>0</v>
      </c>
    </row>
    <row r="35" spans="1:8" ht="15.75" x14ac:dyDescent="0.25">
      <c r="A35" s="14" t="s">
        <v>39</v>
      </c>
      <c r="B35" s="2">
        <f>TLEXACRL!B35</f>
        <v>3490</v>
      </c>
      <c r="C35" s="2">
        <f>TLEXACRL!C35</f>
        <v>3482</v>
      </c>
      <c r="D35" s="6">
        <f>TLEXACRL!D35/$C35</f>
        <v>0.45347501435956344</v>
      </c>
      <c r="E35" s="6">
        <f>TLEXACRL!E35/$C35</f>
        <v>0.5465249856404365</v>
      </c>
      <c r="F35" s="6">
        <f>TLEXACRL!F35/$C35</f>
        <v>0.37708213670304425</v>
      </c>
      <c r="G35" s="6">
        <f>TLEXACRL!G35/$C35</f>
        <v>0</v>
      </c>
      <c r="H35" s="6">
        <f>TLEXACRL!H35/$C35</f>
        <v>0.16944284893739231</v>
      </c>
    </row>
    <row r="36" spans="1:8" ht="15.75" x14ac:dyDescent="0.25">
      <c r="A36" s="14" t="s">
        <v>40</v>
      </c>
      <c r="B36" s="2">
        <f>TLEXACRL!B36</f>
        <v>6631</v>
      </c>
      <c r="C36" s="2">
        <f>TLEXACRL!C36</f>
        <v>6410</v>
      </c>
      <c r="D36" s="6">
        <f>TLEXACRL!D36/$C36</f>
        <v>0.41825273010920438</v>
      </c>
      <c r="E36" s="6">
        <f>TLEXACRL!E36/$C36</f>
        <v>0.58174726989079562</v>
      </c>
      <c r="F36" s="6">
        <f>TLEXACRL!F36/$C36</f>
        <v>0.58174726989079562</v>
      </c>
      <c r="G36" s="6">
        <f>TLEXACRL!G36/$C36</f>
        <v>0</v>
      </c>
      <c r="H36" s="6">
        <f>TLEXACRL!H36/$C36</f>
        <v>0</v>
      </c>
    </row>
    <row r="37" spans="1:8" ht="15.75" x14ac:dyDescent="0.25">
      <c r="A37" s="14" t="s">
        <v>41</v>
      </c>
      <c r="B37" s="2">
        <f>TLEXACRL!B37</f>
        <v>10771</v>
      </c>
      <c r="C37" s="2">
        <f>TLEXACRL!C37</f>
        <v>10727</v>
      </c>
      <c r="D37" s="6">
        <f>TLEXACRL!D37/$C37</f>
        <v>0.54386128460893068</v>
      </c>
      <c r="E37" s="6">
        <f>TLEXACRL!E37/$C37</f>
        <v>0.45613871539106926</v>
      </c>
      <c r="F37" s="6">
        <f>TLEXACRL!F37/$C37</f>
        <v>0.45548615642770579</v>
      </c>
      <c r="G37" s="6">
        <f>TLEXACRL!G37/$C37</f>
        <v>0</v>
      </c>
      <c r="H37" s="6">
        <f>TLEXACRL!H37/$C37</f>
        <v>6.5255896336347539E-4</v>
      </c>
    </row>
    <row r="38" spans="1:8" ht="15.75" x14ac:dyDescent="0.25">
      <c r="A38" s="60"/>
      <c r="B38" s="62"/>
      <c r="C38" s="62"/>
      <c r="D38" s="65"/>
      <c r="E38" s="65"/>
      <c r="F38" s="65"/>
      <c r="G38" s="65"/>
      <c r="H38" s="65"/>
    </row>
    <row r="39" spans="1:8" ht="15.75" x14ac:dyDescent="0.25">
      <c r="A39" s="14" t="s">
        <v>42</v>
      </c>
      <c r="B39" s="2">
        <f>TLEXACRL!B39</f>
        <v>5184</v>
      </c>
      <c r="C39" s="2">
        <f>TLEXACRL!C39</f>
        <v>5051</v>
      </c>
      <c r="D39" s="6">
        <f>TLEXACRL!D39/$C39</f>
        <v>0.5311819441694714</v>
      </c>
      <c r="E39" s="6">
        <f>TLEXACRL!E39/$C39</f>
        <v>0.46862007523262722</v>
      </c>
      <c r="F39" s="6">
        <f>TLEXACRL!F39/$C39</f>
        <v>0.46862007523262722</v>
      </c>
      <c r="G39" s="6">
        <f>TLEXACRL!G39/$C39</f>
        <v>0</v>
      </c>
      <c r="H39" s="6">
        <f>TLEXACRL!H39/$C39</f>
        <v>0</v>
      </c>
    </row>
    <row r="40" spans="1:8" ht="15.75" x14ac:dyDescent="0.25">
      <c r="A40" s="14" t="s">
        <v>43</v>
      </c>
      <c r="B40" s="2">
        <f>TLEXACRL!B40</f>
        <v>35053</v>
      </c>
      <c r="C40" s="2">
        <f>TLEXACRL!C40</f>
        <v>30475</v>
      </c>
      <c r="D40" s="6">
        <f>TLEXACRL!D40/$C40</f>
        <v>0.73158326497128789</v>
      </c>
      <c r="E40" s="6">
        <f>TLEXACRL!E40/$C40</f>
        <v>0.26841673502871205</v>
      </c>
      <c r="F40" s="6">
        <f>TLEXACRL!F40/$C40</f>
        <v>0.26841673502871205</v>
      </c>
      <c r="G40" s="6">
        <f>TLEXACRL!G40/$C40</f>
        <v>0</v>
      </c>
      <c r="H40" s="6">
        <f>TLEXACRL!H40/$C40</f>
        <v>0</v>
      </c>
    </row>
    <row r="41" spans="1:8" ht="15.75" x14ac:dyDescent="0.25">
      <c r="A41" s="14" t="s">
        <v>44</v>
      </c>
      <c r="B41" s="2">
        <f>TLEXACRL!B41</f>
        <v>20388</v>
      </c>
      <c r="C41" s="2">
        <f>TLEXACRL!C41</f>
        <v>20331</v>
      </c>
      <c r="D41" s="6">
        <f>TLEXACRL!D41/$C41</f>
        <v>0.65476366140376763</v>
      </c>
      <c r="E41" s="6">
        <f>TLEXACRL!E41/$C41</f>
        <v>0.34523633859623237</v>
      </c>
      <c r="F41" s="6">
        <f>TLEXACRL!F41/$C41</f>
        <v>0.34523633859623237</v>
      </c>
      <c r="G41" s="6">
        <f>TLEXACRL!G41/$C41</f>
        <v>0</v>
      </c>
      <c r="H41" s="6">
        <f>TLEXACRL!H41/$C41</f>
        <v>0</v>
      </c>
    </row>
    <row r="42" spans="1:8" ht="15.75" x14ac:dyDescent="0.25">
      <c r="A42" s="14" t="s">
        <v>45</v>
      </c>
      <c r="B42" s="2">
        <f>TLEXACRL!B42</f>
        <v>123203</v>
      </c>
      <c r="C42" s="2">
        <f>TLEXACRL!C42</f>
        <v>117746</v>
      </c>
      <c r="D42" s="6">
        <f>TLEXACRL!D42/$C42</f>
        <v>0.46150187692150901</v>
      </c>
      <c r="E42" s="6">
        <f>TLEXACRL!E42/$C42</f>
        <v>0.53849812307849099</v>
      </c>
      <c r="F42" s="6">
        <f>TLEXACRL!F42/$C42</f>
        <v>0.53849812307849099</v>
      </c>
      <c r="G42" s="6">
        <f>TLEXACRL!G42/$C42</f>
        <v>0</v>
      </c>
      <c r="H42" s="6">
        <f>TLEXACRL!H42/$C42</f>
        <v>0</v>
      </c>
    </row>
    <row r="43" spans="1:8" ht="15.75" x14ac:dyDescent="0.25">
      <c r="A43" s="14" t="s">
        <v>46</v>
      </c>
      <c r="B43" s="2">
        <f>TLEXACRL!B43</f>
        <v>22893</v>
      </c>
      <c r="C43" s="2">
        <f>TLEXACRL!C43</f>
        <v>20688</v>
      </c>
      <c r="D43" s="6">
        <f>TLEXACRL!D43/$C43</f>
        <v>0.28166086620262953</v>
      </c>
      <c r="E43" s="6">
        <f>TLEXACRL!E43/$C43</f>
        <v>0.71833913379737047</v>
      </c>
      <c r="F43" s="6">
        <f>TLEXACRL!F43/$C43</f>
        <v>0.71833913379737047</v>
      </c>
      <c r="G43" s="6">
        <f>TLEXACRL!G43/$C43</f>
        <v>0</v>
      </c>
      <c r="H43" s="6">
        <f>TLEXACRL!H43/$C43</f>
        <v>0</v>
      </c>
    </row>
    <row r="44" spans="1:8" ht="15.75" x14ac:dyDescent="0.25">
      <c r="A44" s="14" t="s">
        <v>47</v>
      </c>
      <c r="B44" s="2">
        <f>TLEXACRL!B44</f>
        <v>1828</v>
      </c>
      <c r="C44" s="2">
        <f>TLEXACRL!C44</f>
        <v>1826</v>
      </c>
      <c r="D44" s="6">
        <f>TLEXACRL!D44/$C44</f>
        <v>0.40909090909090912</v>
      </c>
      <c r="E44" s="6">
        <f>TLEXACRL!E44/$C44</f>
        <v>0.59090909090909094</v>
      </c>
      <c r="F44" s="6">
        <f>TLEXACRL!F44/$C44</f>
        <v>0.38116100766703176</v>
      </c>
      <c r="G44" s="6">
        <f>TLEXACRL!G44/$C44</f>
        <v>0</v>
      </c>
      <c r="H44" s="6">
        <f>TLEXACRL!H44/$C44</f>
        <v>0.20974808324205915</v>
      </c>
    </row>
    <row r="45" spans="1:8" ht="15.75" x14ac:dyDescent="0.25">
      <c r="A45" s="14" t="s">
        <v>48</v>
      </c>
      <c r="B45" s="2">
        <f>TLEXACRL!B45</f>
        <v>99471</v>
      </c>
      <c r="C45" s="2">
        <f>TLEXACRL!C45</f>
        <v>98443</v>
      </c>
      <c r="D45" s="6">
        <f>TLEXACRL!D45/$C45</f>
        <v>0.53584307670428577</v>
      </c>
      <c r="E45" s="6">
        <f>TLEXACRL!E45/$C45</f>
        <v>0.46415692329571429</v>
      </c>
      <c r="F45" s="6">
        <f>TLEXACRL!F45/$C45</f>
        <v>0.46415692329571429</v>
      </c>
      <c r="G45" s="6">
        <f>TLEXACRL!G45/$C45</f>
        <v>0</v>
      </c>
      <c r="H45" s="6">
        <f>TLEXACRL!H45/$C45</f>
        <v>0</v>
      </c>
    </row>
    <row r="46" spans="1:8" ht="15.75" x14ac:dyDescent="0.25">
      <c r="A46" s="14" t="s">
        <v>49</v>
      </c>
      <c r="B46" s="2">
        <f>TLEXACRL!B46</f>
        <v>8956</v>
      </c>
      <c r="C46" s="2">
        <f>TLEXACRL!C46</f>
        <v>8890</v>
      </c>
      <c r="D46" s="6">
        <f>TLEXACRL!D46/$C46</f>
        <v>0.41541057367829021</v>
      </c>
      <c r="E46" s="6">
        <f>TLEXACRL!E46/$C46</f>
        <v>0.58470191226096735</v>
      </c>
      <c r="F46" s="6">
        <f>TLEXACRL!F46/$C46</f>
        <v>0.58470191226096735</v>
      </c>
      <c r="G46" s="6">
        <f>TLEXACRL!G46/$C46</f>
        <v>0</v>
      </c>
      <c r="H46" s="6">
        <f>TLEXACRL!H46/$C46</f>
        <v>0</v>
      </c>
    </row>
    <row r="47" spans="1:8" ht="15.75" x14ac:dyDescent="0.25">
      <c r="A47" s="14" t="s">
        <v>50</v>
      </c>
      <c r="B47" s="2">
        <f>TLEXACRL!B47</f>
        <v>30617</v>
      </c>
      <c r="C47" s="2">
        <f>TLEXACRL!C47</f>
        <v>29257</v>
      </c>
      <c r="D47" s="6">
        <f>TLEXACRL!D47/$C47</f>
        <v>0.71931503571794786</v>
      </c>
      <c r="E47" s="6">
        <f>TLEXACRL!E47/$C47</f>
        <v>0.28068496428205214</v>
      </c>
      <c r="F47" s="6">
        <f>TLEXACRL!F47/$C47</f>
        <v>0.28068496428205214</v>
      </c>
      <c r="G47" s="6">
        <f>TLEXACRL!G47/$C47</f>
        <v>0</v>
      </c>
      <c r="H47" s="6">
        <f>TLEXACRL!H47/$C47</f>
        <v>0</v>
      </c>
    </row>
    <row r="48" spans="1:8" ht="15.75" x14ac:dyDescent="0.25">
      <c r="A48" s="14" t="s">
        <v>51</v>
      </c>
      <c r="B48" s="2">
        <f>TLEXACRL!B48</f>
        <v>59927</v>
      </c>
      <c r="C48" s="2">
        <f>TLEXACRL!C48</f>
        <v>51294</v>
      </c>
      <c r="D48" s="6">
        <f>TLEXACRL!D48/$C48</f>
        <v>0.49005731664522167</v>
      </c>
      <c r="E48" s="6">
        <f>TLEXACRL!E48/$C48</f>
        <v>0.50994268335477833</v>
      </c>
      <c r="F48" s="6">
        <f>TLEXACRL!F48/$C48</f>
        <v>0.43849183140328302</v>
      </c>
      <c r="G48" s="6">
        <f>TLEXACRL!G48/$C48</f>
        <v>7.1450851951495295E-2</v>
      </c>
      <c r="H48" s="6">
        <f>TLEXACRL!H48/$C48</f>
        <v>0</v>
      </c>
    </row>
    <row r="49" spans="1:8" ht="15.75" x14ac:dyDescent="0.25">
      <c r="A49" s="60"/>
      <c r="B49" s="62"/>
      <c r="C49" s="62"/>
      <c r="D49" s="65"/>
      <c r="E49" s="65"/>
      <c r="F49" s="65"/>
      <c r="G49" s="65"/>
      <c r="H49" s="65"/>
    </row>
    <row r="50" spans="1:8" ht="15.75" x14ac:dyDescent="0.25">
      <c r="A50" s="14" t="s">
        <v>52</v>
      </c>
      <c r="B50" s="2">
        <f>TLEXACRL!B50</f>
        <v>15228</v>
      </c>
      <c r="C50" s="2">
        <f>TLEXACRL!C50</f>
        <v>15137</v>
      </c>
      <c r="D50" s="6">
        <f>TLEXACRL!D50/$C50</f>
        <v>0.88260553610358727</v>
      </c>
      <c r="E50" s="6">
        <f>TLEXACRL!E50/$C50</f>
        <v>0.11739446389641277</v>
      </c>
      <c r="F50" s="6">
        <f>TLEXACRL!F50/$C50</f>
        <v>0.11739446389641277</v>
      </c>
      <c r="G50" s="6">
        <f>TLEXACRL!G50/$C50</f>
        <v>0</v>
      </c>
      <c r="H50" s="6">
        <f>TLEXACRL!H50/$C50</f>
        <v>0</v>
      </c>
    </row>
    <row r="51" spans="1:8" ht="15.75" x14ac:dyDescent="0.25">
      <c r="A51" s="14" t="s">
        <v>53</v>
      </c>
      <c r="B51" s="2">
        <f>TLEXACRL!B51</f>
        <v>6547</v>
      </c>
      <c r="C51" s="2">
        <f>TLEXACRL!C51</f>
        <v>6140</v>
      </c>
      <c r="D51" s="6">
        <f>TLEXACRL!D51/$C51</f>
        <v>0.63045602605863194</v>
      </c>
      <c r="E51" s="6">
        <f>TLEXACRL!E51/$C51</f>
        <v>0.36970684039087948</v>
      </c>
      <c r="F51" s="6">
        <f>TLEXACRL!F51/$C51</f>
        <v>0.36970684039087948</v>
      </c>
      <c r="G51" s="6">
        <f>TLEXACRL!G51/$C51</f>
        <v>0</v>
      </c>
      <c r="H51" s="6">
        <f>TLEXACRL!H51/$C51</f>
        <v>0</v>
      </c>
    </row>
    <row r="52" spans="1:8" ht="15.75" x14ac:dyDescent="0.25">
      <c r="A52" s="14" t="s">
        <v>54</v>
      </c>
      <c r="B52" s="2">
        <f>TLEXACRL!B52</f>
        <v>17836</v>
      </c>
      <c r="C52" s="2">
        <f>TLEXACRL!C52</f>
        <v>17664</v>
      </c>
      <c r="D52" s="6">
        <f>TLEXACRL!D52/$C52</f>
        <v>0.88190670289855078</v>
      </c>
      <c r="E52" s="6">
        <f>TLEXACRL!E52/$C52</f>
        <v>0.11803668478260869</v>
      </c>
      <c r="F52" s="6">
        <f>TLEXACRL!F52/$C52</f>
        <v>0.11803668478260869</v>
      </c>
      <c r="G52" s="6">
        <f>TLEXACRL!G52/$C52</f>
        <v>0</v>
      </c>
      <c r="H52" s="6">
        <f>TLEXACRL!H52/$C52</f>
        <v>0</v>
      </c>
    </row>
    <row r="53" spans="1:8" ht="15.75" x14ac:dyDescent="0.25">
      <c r="A53" s="14" t="s">
        <v>55</v>
      </c>
      <c r="B53" s="2">
        <f>TLEXACRL!B53</f>
        <v>3256</v>
      </c>
      <c r="C53" s="2">
        <f>TLEXACRL!C53</f>
        <v>3254</v>
      </c>
      <c r="D53" s="6">
        <f>TLEXACRL!D53/$C53</f>
        <v>0.17578365089121081</v>
      </c>
      <c r="E53" s="6">
        <f>TLEXACRL!E53/$C53</f>
        <v>0.82421634910878916</v>
      </c>
      <c r="F53" s="6">
        <f>TLEXACRL!F53/$C53</f>
        <v>0.66994468346650271</v>
      </c>
      <c r="G53" s="6">
        <f>TLEXACRL!G53/$C53</f>
        <v>0</v>
      </c>
      <c r="H53" s="6">
        <f>TLEXACRL!H53/$C53</f>
        <v>0.15396435156730179</v>
      </c>
    </row>
    <row r="54" spans="1:8" ht="15.75" x14ac:dyDescent="0.25">
      <c r="A54" s="14" t="s">
        <v>56</v>
      </c>
      <c r="B54" s="2">
        <f>TLEXACRL!B54</f>
        <v>61323</v>
      </c>
      <c r="C54" s="2">
        <f>TLEXACRL!C54</f>
        <v>60771</v>
      </c>
      <c r="D54" s="6">
        <f>TLEXACRL!D54/$C54</f>
        <v>0.68693949416662548</v>
      </c>
      <c r="E54" s="6">
        <f>TLEXACRL!E54/$C54</f>
        <v>0.3130440506162479</v>
      </c>
      <c r="F54" s="6">
        <f>TLEXACRL!F54/$C54</f>
        <v>0.3130440506162479</v>
      </c>
      <c r="G54" s="6">
        <f>TLEXACRL!G54/$C54</f>
        <v>0</v>
      </c>
      <c r="H54" s="6">
        <f>TLEXACRL!H54/$C54</f>
        <v>0</v>
      </c>
    </row>
    <row r="55" spans="1:8" ht="15.75" x14ac:dyDescent="0.25">
      <c r="A55" s="14" t="s">
        <v>57</v>
      </c>
      <c r="B55" s="2">
        <f>TLEXACRL!B55</f>
        <v>49822</v>
      </c>
      <c r="C55" s="2">
        <f>TLEXACRL!C55</f>
        <v>49449</v>
      </c>
      <c r="D55" s="6">
        <f>TLEXACRL!D55/$C55</f>
        <v>0.30184634674108679</v>
      </c>
      <c r="E55" s="6">
        <f>TLEXACRL!E55/$C55</f>
        <v>0.69815365325891321</v>
      </c>
      <c r="F55" s="6">
        <f>TLEXACRL!F55/$C55</f>
        <v>0.69815365325891321</v>
      </c>
      <c r="G55" s="6">
        <f>TLEXACRL!G55/$C55</f>
        <v>0</v>
      </c>
      <c r="H55" s="6">
        <f>TLEXACRL!H55/$C55</f>
        <v>0</v>
      </c>
    </row>
    <row r="56" spans="1:8" ht="15.75" x14ac:dyDescent="0.25">
      <c r="A56" s="14" t="s">
        <v>58</v>
      </c>
      <c r="B56" s="2">
        <f>TLEXACRL!B56</f>
        <v>5869</v>
      </c>
      <c r="C56" s="2">
        <f>TLEXACRL!C56</f>
        <v>5828</v>
      </c>
      <c r="D56" s="6">
        <f>TLEXACRL!D56/$C56</f>
        <v>0.53363074811256006</v>
      </c>
      <c r="E56" s="6">
        <f>TLEXACRL!E56/$C56</f>
        <v>0.46654083733699381</v>
      </c>
      <c r="F56" s="6">
        <f>TLEXACRL!F56/$C56</f>
        <v>0.46551132463967054</v>
      </c>
      <c r="G56" s="6">
        <f>TLEXACRL!G56/$C56</f>
        <v>0</v>
      </c>
      <c r="H56" s="6">
        <f>TLEXACRL!H56/$C56</f>
        <v>1.0295126973232671E-3</v>
      </c>
    </row>
    <row r="57" spans="1:8" ht="15.75" x14ac:dyDescent="0.25">
      <c r="A57" s="14" t="s">
        <v>59</v>
      </c>
      <c r="B57" s="2">
        <f>TLEXACRL!B57</f>
        <v>2869</v>
      </c>
      <c r="C57" s="2">
        <f>TLEXACRL!C57</f>
        <v>2720</v>
      </c>
      <c r="D57" s="6">
        <f>TLEXACRL!D57/$C57</f>
        <v>0.4915441176470588</v>
      </c>
      <c r="E57" s="6">
        <f>TLEXACRL!E57/$C57</f>
        <v>0.50845588235294115</v>
      </c>
      <c r="F57" s="6">
        <f>TLEXACRL!F57/$C57</f>
        <v>0.50845588235294115</v>
      </c>
      <c r="G57" s="6">
        <f>TLEXACRL!G57/$C57</f>
        <v>0</v>
      </c>
      <c r="H57" s="6">
        <f>TLEXACRL!H57/$C57</f>
        <v>0</v>
      </c>
    </row>
    <row r="58" spans="1:8" ht="15.75" x14ac:dyDescent="0.25">
      <c r="A58" s="14" t="s">
        <v>60</v>
      </c>
      <c r="B58" s="2">
        <f>TLEXACRL!B58</f>
        <v>461</v>
      </c>
      <c r="C58" s="2">
        <f>TLEXACRL!C58</f>
        <v>452</v>
      </c>
      <c r="D58" s="6">
        <f>TLEXACRL!D58/$C58</f>
        <v>0.79867256637168138</v>
      </c>
      <c r="E58" s="6">
        <f>TLEXACRL!E58/$C58</f>
        <v>0.20132743362831859</v>
      </c>
      <c r="F58" s="6">
        <f>TLEXACRL!F58/$C58</f>
        <v>0.20132743362831859</v>
      </c>
      <c r="G58" s="6">
        <f>TLEXACRL!G58/$C58</f>
        <v>0</v>
      </c>
      <c r="H58" s="6">
        <f>TLEXACRL!H58/$C58</f>
        <v>0</v>
      </c>
    </row>
    <row r="59" spans="1:8" ht="15.75" x14ac:dyDescent="0.25">
      <c r="A59" s="14" t="s">
        <v>61</v>
      </c>
      <c r="B59" s="2">
        <f>TLEXACRL!B59</f>
        <v>33670</v>
      </c>
      <c r="C59" s="2">
        <f>TLEXACRL!C59</f>
        <v>32923</v>
      </c>
      <c r="D59" s="6">
        <f>TLEXACRL!D59/$C59</f>
        <v>0.62439631868298762</v>
      </c>
      <c r="E59" s="6">
        <f>TLEXACRL!E59/$C59</f>
        <v>0.37563405521975518</v>
      </c>
      <c r="F59" s="6">
        <f>TLEXACRL!F59/$C59</f>
        <v>0.37563405521975518</v>
      </c>
      <c r="G59" s="6">
        <f>TLEXACRL!G59/$C59</f>
        <v>0</v>
      </c>
      <c r="H59" s="6">
        <f>TLEXACRL!H59/$C59</f>
        <v>0</v>
      </c>
    </row>
    <row r="60" spans="1:8" ht="15.75" x14ac:dyDescent="0.25">
      <c r="A60" s="60"/>
      <c r="B60" s="62"/>
      <c r="C60" s="62"/>
      <c r="D60" s="65"/>
      <c r="E60" s="65"/>
      <c r="F60" s="65"/>
      <c r="G60" s="65"/>
      <c r="H60" s="65"/>
    </row>
    <row r="61" spans="1:8" ht="15.75" x14ac:dyDescent="0.25">
      <c r="A61" s="14" t="s">
        <v>62</v>
      </c>
      <c r="B61" s="2">
        <f>TLEXACRL!B61</f>
        <v>62710</v>
      </c>
      <c r="C61" s="2">
        <f>TLEXACRL!C61</f>
        <v>58742</v>
      </c>
      <c r="D61" s="6">
        <f>TLEXACRL!D61/$C61</f>
        <v>0.57602737394028125</v>
      </c>
      <c r="E61" s="6">
        <f>TLEXACRL!E61/$C61</f>
        <v>0.42395560246501651</v>
      </c>
      <c r="F61" s="6">
        <f>TLEXACRL!F61/$C61</f>
        <v>0.4027782506554084</v>
      </c>
      <c r="G61" s="6">
        <f>TLEXACRL!G61/$C61</f>
        <v>5.6858806305539475E-3</v>
      </c>
      <c r="H61" s="6">
        <f>TLEXACRL!H61/$C61</f>
        <v>1.5508494773756426E-2</v>
      </c>
    </row>
    <row r="62" spans="1:8" ht="15.75" x14ac:dyDescent="0.25">
      <c r="A62" s="14" t="s">
        <v>63</v>
      </c>
      <c r="B62" s="2">
        <f>TLEXACRL!B62</f>
        <v>10376</v>
      </c>
      <c r="C62" s="2">
        <f>TLEXACRL!C62</f>
        <v>10375</v>
      </c>
      <c r="D62" s="6">
        <f>TLEXACRL!D62/$C62</f>
        <v>0.52713253012048189</v>
      </c>
      <c r="E62" s="6">
        <f>TLEXACRL!E62/$C62</f>
        <v>0.47286746987951805</v>
      </c>
      <c r="F62" s="6">
        <f>TLEXACRL!F62/$C62</f>
        <v>0.47286746987951805</v>
      </c>
      <c r="G62" s="6">
        <f>TLEXACRL!G62/$C62</f>
        <v>0</v>
      </c>
      <c r="H62" s="6">
        <f>TLEXACRL!H62/$C62</f>
        <v>0</v>
      </c>
    </row>
    <row r="63" spans="1:8" ht="15.75" x14ac:dyDescent="0.25">
      <c r="A63" s="14" t="s">
        <v>64</v>
      </c>
      <c r="B63" s="2">
        <f>TLEXACRL!B63</f>
        <v>25806</v>
      </c>
      <c r="C63" s="2">
        <f>TLEXACRL!C63</f>
        <v>24971</v>
      </c>
      <c r="D63" s="6">
        <f>TLEXACRL!D63/$C63</f>
        <v>0.54202875335389056</v>
      </c>
      <c r="E63" s="6">
        <f>TLEXACRL!E63/$C63</f>
        <v>0.458011293099996</v>
      </c>
      <c r="F63" s="6">
        <f>TLEXACRL!F63/$C63</f>
        <v>0.458011293099996</v>
      </c>
      <c r="G63" s="6">
        <f>TLEXACRL!G63/$C63</f>
        <v>0</v>
      </c>
      <c r="H63" s="6">
        <f>TLEXACRL!H63/$C63</f>
        <v>0</v>
      </c>
    </row>
    <row r="64" spans="1:8" ht="16.5" thickBot="1" x14ac:dyDescent="0.3">
      <c r="A64" s="9" t="s">
        <v>65</v>
      </c>
      <c r="B64" s="3">
        <f>TLEXACRL!B64</f>
        <v>314</v>
      </c>
      <c r="C64" s="3">
        <f>TLEXACRL!C64</f>
        <v>313</v>
      </c>
      <c r="D64" s="7">
        <f>TLEXACRL!D64/$C64</f>
        <v>0.29712460063897761</v>
      </c>
      <c r="E64" s="7">
        <f>TLEXACRL!E64/$C64</f>
        <v>0.70287539936102239</v>
      </c>
      <c r="F64" s="7">
        <f>TLEXACRL!F64/$C64</f>
        <v>0.70287539936102239</v>
      </c>
      <c r="G64" s="7">
        <f>TLEXACRL!G64/$C64</f>
        <v>0</v>
      </c>
      <c r="H64" s="7">
        <f>TLEXACRL!H64/$C64</f>
        <v>0</v>
      </c>
    </row>
    <row r="65" spans="1:8" ht="44.25" customHeight="1" x14ac:dyDescent="0.2">
      <c r="A65" s="52" t="s">
        <v>98</v>
      </c>
      <c r="B65" s="52"/>
      <c r="C65" s="52"/>
      <c r="D65" s="52"/>
      <c r="E65" s="52"/>
      <c r="F65" s="52"/>
      <c r="G65" s="52"/>
      <c r="H65" s="52"/>
    </row>
  </sheetData>
  <mergeCells count="7">
    <mergeCell ref="D2:D3"/>
    <mergeCell ref="A65:H65"/>
    <mergeCell ref="E2:H2"/>
    <mergeCell ref="A1:H1"/>
    <mergeCell ref="A2:A3"/>
    <mergeCell ref="B2:B3"/>
    <mergeCell ref="C2:C3"/>
  </mergeCells>
  <phoneticPr fontId="0" type="noConversion"/>
  <printOptions horizontalCentered="1" verticalCentered="1"/>
  <pageMargins left="0.75" right="0.75" top="1" bottom="1" header="0.5" footer="0.5"/>
  <pageSetup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opLeftCell="A40" workbookViewId="0">
      <selection activeCell="A60" sqref="A60:G60"/>
    </sheetView>
  </sheetViews>
  <sheetFormatPr defaultRowHeight="15" x14ac:dyDescent="0.2"/>
  <cols>
    <col min="1" max="2" width="17.88671875" customWidth="1"/>
    <col min="3" max="3" width="11.44140625" customWidth="1"/>
    <col min="4" max="4" width="10.5546875" customWidth="1"/>
    <col min="5" max="5" width="12.33203125" customWidth="1"/>
    <col min="6" max="6" width="11.6640625" customWidth="1"/>
    <col min="7" max="7" width="13.21875" customWidth="1"/>
  </cols>
  <sheetData>
    <row r="1" spans="1:7" ht="78.75" customHeight="1" thickBot="1" x14ac:dyDescent="0.25">
      <c r="A1" s="37" t="s">
        <v>91</v>
      </c>
      <c r="B1" s="37"/>
      <c r="C1" s="37"/>
      <c r="D1" s="37"/>
      <c r="E1" s="37"/>
      <c r="F1" s="37"/>
      <c r="G1" s="37"/>
    </row>
    <row r="2" spans="1:7" ht="16.5" customHeight="1" thickBot="1" x14ac:dyDescent="0.3">
      <c r="A2" s="39" t="s">
        <v>0</v>
      </c>
      <c r="B2" s="41" t="s">
        <v>73</v>
      </c>
      <c r="C2" s="45" t="s">
        <v>79</v>
      </c>
      <c r="D2" s="48"/>
      <c r="E2" s="48"/>
      <c r="F2" s="48"/>
      <c r="G2" s="49"/>
    </row>
    <row r="3" spans="1:7" ht="48" thickBot="1" x14ac:dyDescent="0.3">
      <c r="A3" s="40"/>
      <c r="B3" s="42"/>
      <c r="C3" s="13" t="s">
        <v>77</v>
      </c>
      <c r="D3" s="30" t="s">
        <v>75</v>
      </c>
      <c r="E3" s="30" t="s">
        <v>80</v>
      </c>
      <c r="F3" s="30" t="s">
        <v>81</v>
      </c>
      <c r="G3" s="30" t="s">
        <v>76</v>
      </c>
    </row>
    <row r="4" spans="1:7" ht="15.75" x14ac:dyDescent="0.25">
      <c r="A4" s="11" t="s">
        <v>11</v>
      </c>
      <c r="B4" s="1">
        <f t="shared" ref="B4:G4" si="0">SUM(B6:B64)</f>
        <v>1864812</v>
      </c>
      <c r="C4" s="1">
        <f t="shared" si="0"/>
        <v>58643</v>
      </c>
      <c r="D4" s="1">
        <f t="shared" si="0"/>
        <v>13898</v>
      </c>
      <c r="E4" s="1">
        <f t="shared" si="0"/>
        <v>44539</v>
      </c>
      <c r="F4" s="1">
        <f t="shared" si="0"/>
        <v>147</v>
      </c>
      <c r="G4" s="1">
        <f t="shared" si="0"/>
        <v>59</v>
      </c>
    </row>
    <row r="5" spans="1:7" ht="8.25" customHeight="1" x14ac:dyDescent="0.25">
      <c r="A5" s="60"/>
      <c r="B5" s="62"/>
      <c r="C5" s="62" t="s">
        <v>7</v>
      </c>
      <c r="D5" s="62" t="s">
        <v>7</v>
      </c>
      <c r="E5" s="62" t="s">
        <v>7</v>
      </c>
      <c r="F5" s="62" t="s">
        <v>7</v>
      </c>
      <c r="G5" s="62" t="s">
        <v>7</v>
      </c>
    </row>
    <row r="6" spans="1:7" ht="15.75" x14ac:dyDescent="0.25">
      <c r="A6" s="14" t="s">
        <v>12</v>
      </c>
      <c r="B6" s="2">
        <v>23234</v>
      </c>
      <c r="C6" s="2">
        <v>92</v>
      </c>
      <c r="D6" s="18">
        <v>0</v>
      </c>
      <c r="E6" s="2">
        <v>92</v>
      </c>
      <c r="F6" s="18">
        <v>0</v>
      </c>
      <c r="G6" s="18">
        <v>0</v>
      </c>
    </row>
    <row r="7" spans="1:7" ht="15.75" x14ac:dyDescent="0.25">
      <c r="A7" s="14" t="s">
        <v>13</v>
      </c>
      <c r="B7" s="2">
        <v>3578</v>
      </c>
      <c r="C7" s="2">
        <v>112</v>
      </c>
      <c r="D7" s="18">
        <v>0</v>
      </c>
      <c r="E7" s="2">
        <v>112</v>
      </c>
      <c r="F7" s="18">
        <v>0</v>
      </c>
      <c r="G7" s="18">
        <v>0</v>
      </c>
    </row>
    <row r="8" spans="1:7" ht="15.75" x14ac:dyDescent="0.25">
      <c r="A8" s="14" t="s">
        <v>14</v>
      </c>
      <c r="B8" s="2">
        <v>18335</v>
      </c>
      <c r="C8" s="2">
        <v>305</v>
      </c>
      <c r="D8" s="2">
        <v>5</v>
      </c>
      <c r="E8" s="2">
        <v>286</v>
      </c>
      <c r="F8" s="2">
        <v>14</v>
      </c>
      <c r="G8" s="18">
        <v>0</v>
      </c>
    </row>
    <row r="9" spans="1:7" ht="15.75" x14ac:dyDescent="0.25">
      <c r="A9" s="14" t="s">
        <v>15</v>
      </c>
      <c r="B9" s="2">
        <v>8132</v>
      </c>
      <c r="C9" s="2">
        <v>4</v>
      </c>
      <c r="D9" s="18">
        <v>0</v>
      </c>
      <c r="E9" s="2">
        <v>4</v>
      </c>
      <c r="F9" s="18">
        <v>0</v>
      </c>
      <c r="G9" s="18">
        <v>0</v>
      </c>
    </row>
    <row r="10" spans="1:7" ht="15.75" x14ac:dyDescent="0.25">
      <c r="A10" s="14" t="s">
        <v>16</v>
      </c>
      <c r="B10" s="2">
        <v>602008</v>
      </c>
      <c r="C10" s="2">
        <v>17381</v>
      </c>
      <c r="D10" s="2">
        <v>11305</v>
      </c>
      <c r="E10" s="2">
        <v>6076</v>
      </c>
      <c r="F10" s="18">
        <v>0</v>
      </c>
      <c r="G10" s="18">
        <v>0</v>
      </c>
    </row>
    <row r="11" spans="1:7" ht="15.75" x14ac:dyDescent="0.25">
      <c r="A11" s="14" t="s">
        <v>17</v>
      </c>
      <c r="B11" s="2">
        <v>12476</v>
      </c>
      <c r="C11" s="2">
        <v>29</v>
      </c>
      <c r="D11" s="18">
        <v>0</v>
      </c>
      <c r="E11" s="2">
        <v>29</v>
      </c>
      <c r="F11" s="18">
        <v>0</v>
      </c>
      <c r="G11" s="18">
        <v>0</v>
      </c>
    </row>
    <row r="12" spans="1:7" ht="15.75" x14ac:dyDescent="0.25">
      <c r="A12" s="14" t="s">
        <v>18</v>
      </c>
      <c r="B12" s="2">
        <v>16466</v>
      </c>
      <c r="C12" s="2">
        <v>181</v>
      </c>
      <c r="D12" s="2">
        <v>49</v>
      </c>
      <c r="E12" s="2">
        <v>132</v>
      </c>
      <c r="F12" s="18">
        <v>0</v>
      </c>
      <c r="G12" s="18">
        <v>0</v>
      </c>
    </row>
    <row r="13" spans="1:7" ht="15.75" x14ac:dyDescent="0.25">
      <c r="A13" s="14" t="s">
        <v>19</v>
      </c>
      <c r="B13" s="2">
        <v>5522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ht="15.75" x14ac:dyDescent="0.25">
      <c r="A14" s="14" t="s">
        <v>20</v>
      </c>
      <c r="B14" s="2">
        <v>8787</v>
      </c>
      <c r="C14" s="2">
        <v>5</v>
      </c>
      <c r="D14" s="2">
        <v>5</v>
      </c>
      <c r="E14" s="18">
        <v>0</v>
      </c>
      <c r="F14" s="18">
        <v>0</v>
      </c>
      <c r="G14" s="18">
        <v>0</v>
      </c>
    </row>
    <row r="15" spans="1:7" ht="15.75" x14ac:dyDescent="0.25">
      <c r="A15" s="14" t="s">
        <v>21</v>
      </c>
      <c r="B15" s="2">
        <v>55100</v>
      </c>
      <c r="C15" s="2">
        <v>200</v>
      </c>
      <c r="D15" s="18">
        <v>0</v>
      </c>
      <c r="E15" s="2">
        <v>200</v>
      </c>
      <c r="F15" s="18">
        <v>0</v>
      </c>
      <c r="G15" s="18">
        <v>0</v>
      </c>
    </row>
    <row r="16" spans="1:7" ht="8.25" customHeight="1" x14ac:dyDescent="0.25">
      <c r="A16" s="60"/>
      <c r="B16" s="62"/>
      <c r="C16" s="62"/>
      <c r="D16" s="62"/>
      <c r="E16" s="62"/>
      <c r="F16" s="62"/>
      <c r="G16" s="62"/>
    </row>
    <row r="17" spans="1:7" ht="15.75" x14ac:dyDescent="0.25">
      <c r="A17" s="14" t="s">
        <v>22</v>
      </c>
      <c r="B17" s="2">
        <v>19876</v>
      </c>
      <c r="C17" s="2">
        <v>4</v>
      </c>
      <c r="D17" s="18">
        <v>0</v>
      </c>
      <c r="E17" s="2">
        <v>4</v>
      </c>
      <c r="F17" s="18">
        <v>0</v>
      </c>
      <c r="G17" s="18">
        <v>0</v>
      </c>
    </row>
    <row r="18" spans="1:7" ht="15.75" x14ac:dyDescent="0.25">
      <c r="A18" s="14" t="s">
        <v>23</v>
      </c>
      <c r="B18" s="2">
        <v>1300</v>
      </c>
      <c r="C18" s="2">
        <v>15</v>
      </c>
      <c r="D18" s="18">
        <v>0</v>
      </c>
      <c r="E18" s="2">
        <v>13</v>
      </c>
      <c r="F18" s="2">
        <v>2</v>
      </c>
      <c r="G18" s="18">
        <v>0</v>
      </c>
    </row>
    <row r="19" spans="1:7" ht="15.75" x14ac:dyDescent="0.25">
      <c r="A19" s="14" t="s">
        <v>24</v>
      </c>
      <c r="B19" s="2">
        <v>9341</v>
      </c>
      <c r="C19" s="2">
        <v>924</v>
      </c>
      <c r="D19" s="18">
        <v>0</v>
      </c>
      <c r="E19" s="2">
        <v>910</v>
      </c>
      <c r="F19" s="2">
        <v>14</v>
      </c>
      <c r="G19" s="18">
        <v>0</v>
      </c>
    </row>
    <row r="20" spans="1:7" ht="15.75" x14ac:dyDescent="0.25">
      <c r="A20" s="14" t="s">
        <v>25</v>
      </c>
      <c r="B20" s="2">
        <v>1866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ht="15.75" x14ac:dyDescent="0.25">
      <c r="A21" s="14" t="s">
        <v>26</v>
      </c>
      <c r="B21" s="2">
        <v>28471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ht="15.75" x14ac:dyDescent="0.25">
      <c r="A22" s="14" t="s">
        <v>27</v>
      </c>
      <c r="B22" s="2">
        <v>27877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ht="15.75" x14ac:dyDescent="0.25">
      <c r="A23" s="14" t="s">
        <v>28</v>
      </c>
      <c r="B23" s="2">
        <v>17504</v>
      </c>
      <c r="C23" s="2">
        <v>235</v>
      </c>
      <c r="D23" s="18">
        <v>0</v>
      </c>
      <c r="E23" s="2">
        <v>226</v>
      </c>
      <c r="F23" s="2">
        <v>9</v>
      </c>
      <c r="G23" s="18">
        <v>0</v>
      </c>
    </row>
    <row r="24" spans="1:7" ht="15.75" x14ac:dyDescent="0.25">
      <c r="A24" s="14" t="s">
        <v>29</v>
      </c>
      <c r="B24" s="2">
        <v>14864</v>
      </c>
      <c r="C24" s="2">
        <v>239</v>
      </c>
      <c r="D24" s="18">
        <v>0</v>
      </c>
      <c r="E24" s="2">
        <v>144</v>
      </c>
      <c r="F24" s="2">
        <v>95</v>
      </c>
      <c r="G24" s="18">
        <v>0</v>
      </c>
    </row>
    <row r="25" spans="1:7" ht="15.75" x14ac:dyDescent="0.25">
      <c r="A25" s="14" t="s">
        <v>30</v>
      </c>
      <c r="B25" s="2">
        <v>30920</v>
      </c>
      <c r="C25" s="2">
        <v>75</v>
      </c>
      <c r="D25" s="18">
        <v>0</v>
      </c>
      <c r="E25" s="2">
        <v>74</v>
      </c>
      <c r="F25" s="2">
        <v>1</v>
      </c>
      <c r="G25" s="18">
        <v>0</v>
      </c>
    </row>
    <row r="26" spans="1:7" ht="15.75" x14ac:dyDescent="0.25">
      <c r="A26" s="14" t="s">
        <v>31</v>
      </c>
      <c r="B26" s="2">
        <v>10549</v>
      </c>
      <c r="C26" s="2">
        <v>3</v>
      </c>
      <c r="D26" s="18">
        <v>0</v>
      </c>
      <c r="E26" s="2">
        <v>3</v>
      </c>
      <c r="F26" s="18">
        <v>0</v>
      </c>
      <c r="G26" s="18">
        <v>0</v>
      </c>
    </row>
    <row r="27" spans="1:7" ht="9" customHeight="1" x14ac:dyDescent="0.25">
      <c r="A27" s="60"/>
      <c r="B27" s="62"/>
      <c r="C27" s="62"/>
      <c r="D27" s="62"/>
      <c r="E27" s="62"/>
      <c r="F27" s="62"/>
      <c r="G27" s="62"/>
    </row>
    <row r="28" spans="1:7" ht="15.75" x14ac:dyDescent="0.25">
      <c r="A28" s="14" t="s">
        <v>32</v>
      </c>
      <c r="B28" s="2">
        <v>11240</v>
      </c>
      <c r="C28" s="2">
        <v>1871</v>
      </c>
      <c r="D28" s="18">
        <v>0</v>
      </c>
      <c r="E28" s="2">
        <v>1871</v>
      </c>
      <c r="F28" s="18">
        <v>0</v>
      </c>
      <c r="G28" s="18">
        <v>0</v>
      </c>
    </row>
    <row r="29" spans="1:7" ht="15.75" x14ac:dyDescent="0.25">
      <c r="A29" s="14" t="s">
        <v>33</v>
      </c>
      <c r="B29" s="2">
        <v>25272</v>
      </c>
      <c r="C29" s="2">
        <v>1871</v>
      </c>
      <c r="D29" s="2">
        <v>91</v>
      </c>
      <c r="E29" s="2">
        <v>1780</v>
      </c>
      <c r="F29" s="18">
        <v>0</v>
      </c>
      <c r="G29" s="18">
        <v>0</v>
      </c>
    </row>
    <row r="30" spans="1:7" ht="15.75" x14ac:dyDescent="0.25">
      <c r="A30" s="14" t="s">
        <v>34</v>
      </c>
      <c r="B30" s="2">
        <v>50492</v>
      </c>
      <c r="C30" s="2">
        <v>1928</v>
      </c>
      <c r="D30" s="2">
        <v>1928</v>
      </c>
      <c r="E30" s="18">
        <v>0</v>
      </c>
      <c r="F30" s="18">
        <v>0</v>
      </c>
      <c r="G30" s="18">
        <v>0</v>
      </c>
    </row>
    <row r="31" spans="1:7" ht="15.75" x14ac:dyDescent="0.25">
      <c r="A31" s="14" t="s">
        <v>35</v>
      </c>
      <c r="B31" s="2">
        <v>66208</v>
      </c>
      <c r="C31" s="2">
        <v>9753</v>
      </c>
      <c r="D31" s="18">
        <v>0</v>
      </c>
      <c r="E31" s="2">
        <v>9753</v>
      </c>
      <c r="F31" s="18">
        <v>0</v>
      </c>
      <c r="G31" s="18">
        <v>0</v>
      </c>
    </row>
    <row r="32" spans="1:7" ht="15.75" x14ac:dyDescent="0.25">
      <c r="A32" s="14" t="s">
        <v>36</v>
      </c>
      <c r="B32" s="2">
        <v>23057</v>
      </c>
      <c r="C32" s="2">
        <v>169</v>
      </c>
      <c r="D32" s="2">
        <v>2</v>
      </c>
      <c r="E32" s="2">
        <v>164</v>
      </c>
      <c r="F32" s="2">
        <v>2</v>
      </c>
      <c r="G32" s="2">
        <v>1</v>
      </c>
    </row>
    <row r="33" spans="1:7" ht="15.75" x14ac:dyDescent="0.25">
      <c r="A33" s="14" t="s">
        <v>37</v>
      </c>
      <c r="B33" s="2">
        <v>11756</v>
      </c>
      <c r="C33" s="2">
        <v>8</v>
      </c>
      <c r="D33" s="18">
        <v>0</v>
      </c>
      <c r="E33" s="2">
        <v>8</v>
      </c>
      <c r="F33" s="18">
        <v>0</v>
      </c>
      <c r="G33" s="18">
        <v>0</v>
      </c>
    </row>
    <row r="34" spans="1:7" ht="15.75" x14ac:dyDescent="0.25">
      <c r="A34" s="14" t="s">
        <v>38</v>
      </c>
      <c r="B34" s="2">
        <v>36082</v>
      </c>
      <c r="C34" s="2">
        <v>183</v>
      </c>
      <c r="D34" s="2">
        <v>60</v>
      </c>
      <c r="E34" s="2">
        <v>123</v>
      </c>
      <c r="F34" s="18">
        <v>0</v>
      </c>
      <c r="G34" s="18">
        <v>0</v>
      </c>
    </row>
    <row r="35" spans="1:7" ht="15.75" x14ac:dyDescent="0.25">
      <c r="A35" s="14" t="s">
        <v>39</v>
      </c>
      <c r="B35" s="2">
        <v>3490</v>
      </c>
      <c r="C35" s="2">
        <v>8</v>
      </c>
      <c r="D35" s="18">
        <v>0</v>
      </c>
      <c r="E35" s="2">
        <v>5</v>
      </c>
      <c r="F35" s="2">
        <v>3</v>
      </c>
      <c r="G35" s="18">
        <v>0</v>
      </c>
    </row>
    <row r="36" spans="1:7" ht="15.75" x14ac:dyDescent="0.25">
      <c r="A36" s="14" t="s">
        <v>40</v>
      </c>
      <c r="B36" s="2">
        <v>6631</v>
      </c>
      <c r="C36" s="2">
        <v>221</v>
      </c>
      <c r="D36" s="18">
        <v>0</v>
      </c>
      <c r="E36" s="2">
        <v>221</v>
      </c>
      <c r="F36" s="18">
        <v>0</v>
      </c>
      <c r="G36" s="18">
        <v>0</v>
      </c>
    </row>
    <row r="37" spans="1:7" ht="15.75" x14ac:dyDescent="0.25">
      <c r="A37" s="14" t="s">
        <v>41</v>
      </c>
      <c r="B37" s="2">
        <v>10771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ht="9.75" customHeight="1" x14ac:dyDescent="0.25">
      <c r="A38" s="60"/>
      <c r="B38" s="62"/>
      <c r="C38" s="62"/>
      <c r="D38" s="62"/>
      <c r="E38" s="62"/>
      <c r="F38" s="62"/>
      <c r="G38" s="62"/>
    </row>
    <row r="39" spans="1:7" ht="15.75" x14ac:dyDescent="0.25">
      <c r="A39" s="14" t="s">
        <v>42</v>
      </c>
      <c r="B39" s="2">
        <v>5184</v>
      </c>
      <c r="C39" s="2">
        <v>134</v>
      </c>
      <c r="D39" s="18">
        <v>0</v>
      </c>
      <c r="E39" s="2">
        <v>131</v>
      </c>
      <c r="F39" s="2">
        <v>3</v>
      </c>
      <c r="G39" s="18">
        <v>0</v>
      </c>
    </row>
    <row r="40" spans="1:7" ht="15.75" x14ac:dyDescent="0.25">
      <c r="A40" s="14" t="s">
        <v>43</v>
      </c>
      <c r="B40" s="2">
        <v>35053</v>
      </c>
      <c r="C40" s="2">
        <v>3242</v>
      </c>
      <c r="D40" s="18">
        <v>0</v>
      </c>
      <c r="E40" s="2">
        <v>3242</v>
      </c>
      <c r="F40" s="18">
        <v>0</v>
      </c>
      <c r="G40" s="18">
        <v>0</v>
      </c>
    </row>
    <row r="41" spans="1:7" ht="15.75" x14ac:dyDescent="0.25">
      <c r="A41" s="14" t="s">
        <v>44</v>
      </c>
      <c r="B41" s="2">
        <v>20388</v>
      </c>
      <c r="C41" s="2">
        <v>21</v>
      </c>
      <c r="D41" s="18">
        <v>0</v>
      </c>
      <c r="E41" s="2">
        <v>21</v>
      </c>
      <c r="F41" s="18">
        <v>0</v>
      </c>
      <c r="G41" s="18">
        <v>0</v>
      </c>
    </row>
    <row r="42" spans="1:7" ht="15.75" x14ac:dyDescent="0.25">
      <c r="A42" s="14" t="s">
        <v>45</v>
      </c>
      <c r="B42" s="2">
        <v>123203</v>
      </c>
      <c r="C42" s="2">
        <v>5457</v>
      </c>
      <c r="D42" s="18">
        <v>0</v>
      </c>
      <c r="E42" s="2">
        <v>5457</v>
      </c>
      <c r="F42" s="18">
        <v>0</v>
      </c>
      <c r="G42" s="18">
        <v>0</v>
      </c>
    </row>
    <row r="43" spans="1:7" ht="15.75" x14ac:dyDescent="0.25">
      <c r="A43" s="14" t="s">
        <v>46</v>
      </c>
      <c r="B43" s="2">
        <v>22893</v>
      </c>
      <c r="C43" s="2">
        <v>39</v>
      </c>
      <c r="D43" s="18">
        <v>0</v>
      </c>
      <c r="E43" s="2">
        <v>39</v>
      </c>
      <c r="F43" s="18">
        <v>0</v>
      </c>
      <c r="G43" s="18">
        <v>0</v>
      </c>
    </row>
    <row r="44" spans="1:7" ht="15.75" x14ac:dyDescent="0.25">
      <c r="A44" s="14" t="s">
        <v>47</v>
      </c>
      <c r="B44" s="2">
        <v>1828</v>
      </c>
      <c r="C44" s="2">
        <v>1</v>
      </c>
      <c r="D44" s="18">
        <v>0</v>
      </c>
      <c r="E44" s="2">
        <v>1</v>
      </c>
      <c r="F44" s="18">
        <v>0</v>
      </c>
      <c r="G44" s="18">
        <v>0</v>
      </c>
    </row>
    <row r="45" spans="1:7" ht="15.75" x14ac:dyDescent="0.25">
      <c r="A45" s="14" t="s">
        <v>48</v>
      </c>
      <c r="B45" s="2">
        <v>99471</v>
      </c>
      <c r="C45" s="2">
        <v>206</v>
      </c>
      <c r="D45" s="18">
        <v>0</v>
      </c>
      <c r="E45" s="2">
        <v>206</v>
      </c>
      <c r="F45" s="18">
        <v>0</v>
      </c>
      <c r="G45" s="18">
        <v>0</v>
      </c>
    </row>
    <row r="46" spans="1:7" ht="15.75" x14ac:dyDescent="0.25">
      <c r="A46" s="14" t="s">
        <v>49</v>
      </c>
      <c r="B46" s="2">
        <v>8956</v>
      </c>
      <c r="C46" s="2">
        <v>65</v>
      </c>
      <c r="D46" s="18">
        <v>0</v>
      </c>
      <c r="E46" s="2">
        <v>65</v>
      </c>
      <c r="F46" s="18">
        <v>0</v>
      </c>
      <c r="G46" s="18">
        <v>0</v>
      </c>
    </row>
    <row r="47" spans="1:7" ht="15.75" x14ac:dyDescent="0.25">
      <c r="A47" s="14" t="s">
        <v>50</v>
      </c>
      <c r="B47" s="2">
        <v>30617</v>
      </c>
      <c r="C47" s="2">
        <v>1342</v>
      </c>
      <c r="D47" s="18">
        <v>0</v>
      </c>
      <c r="E47" s="2">
        <v>1342</v>
      </c>
      <c r="F47" s="18">
        <v>0</v>
      </c>
      <c r="G47" s="18">
        <v>0</v>
      </c>
    </row>
    <row r="48" spans="1:7" ht="15.75" x14ac:dyDescent="0.25">
      <c r="A48" s="14" t="s">
        <v>51</v>
      </c>
      <c r="B48" s="2">
        <v>59927</v>
      </c>
      <c r="C48" s="2">
        <v>6509</v>
      </c>
      <c r="D48" s="2">
        <v>451</v>
      </c>
      <c r="E48" s="2">
        <v>6058</v>
      </c>
      <c r="F48" s="18">
        <v>0</v>
      </c>
      <c r="G48" s="18">
        <v>0</v>
      </c>
    </row>
    <row r="49" spans="1:7" ht="7.5" customHeight="1" x14ac:dyDescent="0.25">
      <c r="A49" s="60"/>
      <c r="B49" s="62"/>
      <c r="C49" s="62"/>
      <c r="D49" s="62"/>
      <c r="E49" s="62"/>
      <c r="F49" s="62"/>
      <c r="G49" s="62"/>
    </row>
    <row r="50" spans="1:7" ht="15.75" x14ac:dyDescent="0.25">
      <c r="A50" s="14" t="s">
        <v>52</v>
      </c>
      <c r="B50" s="2">
        <v>15228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</row>
    <row r="51" spans="1:7" ht="15.75" x14ac:dyDescent="0.25">
      <c r="A51" s="14" t="s">
        <v>53</v>
      </c>
      <c r="B51" s="2">
        <v>6547</v>
      </c>
      <c r="C51" s="2">
        <v>407</v>
      </c>
      <c r="D51" s="18">
        <v>0</v>
      </c>
      <c r="E51" s="2">
        <v>407</v>
      </c>
      <c r="F51" s="18">
        <v>0</v>
      </c>
      <c r="G51" s="18">
        <v>0</v>
      </c>
    </row>
    <row r="52" spans="1:7" ht="15.75" x14ac:dyDescent="0.25">
      <c r="A52" s="14" t="s">
        <v>54</v>
      </c>
      <c r="B52" s="2">
        <v>17836</v>
      </c>
      <c r="C52" s="2">
        <v>12</v>
      </c>
      <c r="D52" s="18">
        <v>0</v>
      </c>
      <c r="E52" s="2">
        <v>12</v>
      </c>
      <c r="F52" s="18">
        <v>0</v>
      </c>
      <c r="G52" s="18">
        <v>0</v>
      </c>
    </row>
    <row r="53" spans="1:7" ht="15.75" x14ac:dyDescent="0.25">
      <c r="A53" s="14" t="s">
        <v>55</v>
      </c>
      <c r="B53" s="2">
        <v>3256</v>
      </c>
      <c r="C53" s="2">
        <v>2</v>
      </c>
      <c r="D53" s="18">
        <v>0</v>
      </c>
      <c r="E53" s="2">
        <v>2</v>
      </c>
      <c r="F53" s="18">
        <v>0</v>
      </c>
      <c r="G53" s="18">
        <v>0</v>
      </c>
    </row>
    <row r="54" spans="1:7" ht="15.75" x14ac:dyDescent="0.25">
      <c r="A54" s="14" t="s">
        <v>56</v>
      </c>
      <c r="B54" s="2">
        <v>61323</v>
      </c>
      <c r="C54" s="2">
        <v>481</v>
      </c>
      <c r="D54" s="18">
        <v>0</v>
      </c>
      <c r="E54" s="2">
        <v>481</v>
      </c>
      <c r="F54" s="18">
        <v>0</v>
      </c>
      <c r="G54" s="18">
        <v>0</v>
      </c>
    </row>
    <row r="55" spans="1:7" ht="15.75" x14ac:dyDescent="0.25">
      <c r="A55" s="14" t="s">
        <v>57</v>
      </c>
      <c r="B55" s="2">
        <v>49822</v>
      </c>
      <c r="C55" s="2">
        <v>116</v>
      </c>
      <c r="D55" s="18">
        <v>0</v>
      </c>
      <c r="E55" s="2">
        <v>116</v>
      </c>
      <c r="F55" s="18">
        <v>0</v>
      </c>
      <c r="G55" s="18">
        <v>0</v>
      </c>
    </row>
    <row r="56" spans="1:7" ht="15.75" x14ac:dyDescent="0.25">
      <c r="A56" s="14" t="s">
        <v>58</v>
      </c>
      <c r="B56" s="2">
        <v>5869</v>
      </c>
      <c r="C56" s="2">
        <v>41</v>
      </c>
      <c r="D56" s="18">
        <v>0</v>
      </c>
      <c r="E56" s="2">
        <v>41</v>
      </c>
      <c r="F56" s="18">
        <v>0</v>
      </c>
      <c r="G56" s="18">
        <v>0</v>
      </c>
    </row>
    <row r="57" spans="1:7" ht="15.75" x14ac:dyDescent="0.25">
      <c r="A57" s="14" t="s">
        <v>59</v>
      </c>
      <c r="B57" s="2">
        <v>2869</v>
      </c>
      <c r="C57" s="2">
        <v>148</v>
      </c>
      <c r="D57" s="18">
        <v>0</v>
      </c>
      <c r="E57" s="2">
        <v>148</v>
      </c>
      <c r="F57" s="18">
        <v>0</v>
      </c>
      <c r="G57" s="18">
        <v>0</v>
      </c>
    </row>
    <row r="58" spans="1:7" ht="15.75" x14ac:dyDescent="0.25">
      <c r="A58" s="14" t="s">
        <v>60</v>
      </c>
      <c r="B58" s="2">
        <v>461</v>
      </c>
      <c r="C58" s="2">
        <v>2</v>
      </c>
      <c r="D58" s="18">
        <v>0</v>
      </c>
      <c r="E58" s="2">
        <v>2</v>
      </c>
      <c r="F58" s="18">
        <v>0</v>
      </c>
      <c r="G58" s="18">
        <v>0</v>
      </c>
    </row>
    <row r="59" spans="1:7" ht="15.75" x14ac:dyDescent="0.25">
      <c r="A59" s="14" t="s">
        <v>61</v>
      </c>
      <c r="B59" s="2">
        <v>33670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</row>
    <row r="60" spans="1:7" ht="7.5" customHeight="1" x14ac:dyDescent="0.25">
      <c r="A60" s="60"/>
      <c r="B60" s="62"/>
      <c r="C60" s="62"/>
      <c r="D60" s="62"/>
      <c r="E60" s="62"/>
      <c r="F60" s="62"/>
      <c r="G60" s="62"/>
    </row>
    <row r="61" spans="1:7" ht="15.75" x14ac:dyDescent="0.25">
      <c r="A61" s="14" t="s">
        <v>62</v>
      </c>
      <c r="B61" s="2">
        <v>62710</v>
      </c>
      <c r="C61" s="2">
        <v>3766</v>
      </c>
      <c r="D61" s="2">
        <v>2</v>
      </c>
      <c r="E61" s="2">
        <v>3706</v>
      </c>
      <c r="F61" s="18">
        <v>0</v>
      </c>
      <c r="G61" s="2">
        <v>58</v>
      </c>
    </row>
    <row r="62" spans="1:7" ht="15.75" x14ac:dyDescent="0.25">
      <c r="A62" s="14" t="s">
        <v>63</v>
      </c>
      <c r="B62" s="2">
        <v>10376</v>
      </c>
      <c r="C62" s="2">
        <v>1</v>
      </c>
      <c r="D62" s="18">
        <v>0</v>
      </c>
      <c r="E62" s="2">
        <v>1</v>
      </c>
      <c r="F62" s="18">
        <v>0</v>
      </c>
      <c r="G62" s="18">
        <v>0</v>
      </c>
    </row>
    <row r="63" spans="1:7" ht="15.75" x14ac:dyDescent="0.25">
      <c r="A63" s="14" t="s">
        <v>64</v>
      </c>
      <c r="B63" s="2">
        <v>25806</v>
      </c>
      <c r="C63" s="2">
        <v>834</v>
      </c>
      <c r="D63" s="18">
        <v>0</v>
      </c>
      <c r="E63" s="2">
        <v>830</v>
      </c>
      <c r="F63" s="2">
        <v>4</v>
      </c>
      <c r="G63" s="18">
        <v>0</v>
      </c>
    </row>
    <row r="64" spans="1:7" ht="16.5" thickBot="1" x14ac:dyDescent="0.3">
      <c r="A64" s="9" t="s">
        <v>65</v>
      </c>
      <c r="B64" s="3">
        <v>314</v>
      </c>
      <c r="C64" s="3">
        <v>1</v>
      </c>
      <c r="D64" s="18">
        <v>0</v>
      </c>
      <c r="E64" s="3">
        <v>1</v>
      </c>
      <c r="F64" s="18">
        <v>0</v>
      </c>
      <c r="G64" s="18">
        <v>0</v>
      </c>
    </row>
    <row r="65" spans="1:7" ht="45.75" customHeight="1" x14ac:dyDescent="0.2">
      <c r="A65" s="38" t="s">
        <v>90</v>
      </c>
      <c r="B65" s="38"/>
      <c r="C65" s="38"/>
      <c r="D65" s="38"/>
      <c r="E65" s="38"/>
      <c r="F65" s="38"/>
      <c r="G65" s="38"/>
    </row>
  </sheetData>
  <mergeCells count="5">
    <mergeCell ref="A65:G65"/>
    <mergeCell ref="A2:A3"/>
    <mergeCell ref="B2:B3"/>
    <mergeCell ref="C2:G2"/>
    <mergeCell ref="A1:G1"/>
  </mergeCells>
  <phoneticPr fontId="0" type="noConversion"/>
  <printOptions horizontalCentered="1" verticalCentered="1"/>
  <pageMargins left="0.75" right="0.75" top="1" bottom="1" header="0.5" footer="0.5"/>
  <pageSetup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opLeftCell="A43" workbookViewId="0">
      <selection activeCell="A60" sqref="A60:G60"/>
    </sheetView>
  </sheetViews>
  <sheetFormatPr defaultRowHeight="15" x14ac:dyDescent="0.2"/>
  <cols>
    <col min="1" max="1" width="16.6640625" customWidth="1"/>
    <col min="2" max="2" width="12" customWidth="1"/>
    <col min="3" max="4" width="10.77734375" customWidth="1"/>
    <col min="5" max="5" width="13.5546875" customWidth="1"/>
    <col min="6" max="6" width="12.6640625" customWidth="1"/>
    <col min="7" max="7" width="15.21875" customWidth="1"/>
  </cols>
  <sheetData>
    <row r="1" spans="1:7" ht="79.5" customHeight="1" thickBot="1" x14ac:dyDescent="0.25">
      <c r="A1" s="37" t="s">
        <v>92</v>
      </c>
      <c r="B1" s="37"/>
      <c r="C1" s="37"/>
      <c r="D1" s="37"/>
      <c r="E1" s="37"/>
      <c r="F1" s="37"/>
      <c r="G1" s="37"/>
    </row>
    <row r="2" spans="1:7" ht="16.5" thickBot="1" x14ac:dyDescent="0.3">
      <c r="A2" s="39" t="s">
        <v>0</v>
      </c>
      <c r="B2" s="41" t="s">
        <v>73</v>
      </c>
      <c r="C2" s="45" t="s">
        <v>101</v>
      </c>
      <c r="D2" s="48"/>
      <c r="E2" s="48"/>
      <c r="F2" s="48"/>
      <c r="G2" s="49"/>
    </row>
    <row r="3" spans="1:7" ht="48" thickBot="1" x14ac:dyDescent="0.3">
      <c r="A3" s="40"/>
      <c r="B3" s="42"/>
      <c r="C3" s="13" t="s">
        <v>77</v>
      </c>
      <c r="D3" s="30" t="s">
        <v>75</v>
      </c>
      <c r="E3" s="30" t="s">
        <v>80</v>
      </c>
      <c r="F3" s="30" t="s">
        <v>81</v>
      </c>
      <c r="G3" s="30" t="s">
        <v>76</v>
      </c>
    </row>
    <row r="4" spans="1:7" ht="15.75" x14ac:dyDescent="0.25">
      <c r="A4" s="11" t="s">
        <v>11</v>
      </c>
      <c r="B4" s="1">
        <f>TLEXTERM!B4</f>
        <v>1864812</v>
      </c>
      <c r="C4" s="1">
        <f>TLEXTERM!C4</f>
        <v>58643</v>
      </c>
      <c r="D4" s="5">
        <f>TLEXTERM!D4/$C4</f>
        <v>0.23699333253755778</v>
      </c>
      <c r="E4" s="5">
        <f>TLEXTERM!E4/$C4</f>
        <v>0.75949388673840013</v>
      </c>
      <c r="F4" s="5">
        <f>TLEXTERM!F4/$C4</f>
        <v>2.5066930409426529E-3</v>
      </c>
      <c r="G4" s="5">
        <f>TLEXTERM!G4/$C4</f>
        <v>1.0060876830994322E-3</v>
      </c>
    </row>
    <row r="5" spans="1:7" ht="15.75" x14ac:dyDescent="0.25">
      <c r="A5" s="60"/>
      <c r="B5" s="62"/>
      <c r="C5" s="62"/>
      <c r="D5" s="65" t="s">
        <v>7</v>
      </c>
      <c r="E5" s="65" t="s">
        <v>7</v>
      </c>
      <c r="F5" s="65" t="s">
        <v>7</v>
      </c>
      <c r="G5" s="65" t="s">
        <v>7</v>
      </c>
    </row>
    <row r="6" spans="1:7" ht="15.75" x14ac:dyDescent="0.25">
      <c r="A6" s="14" t="s">
        <v>12</v>
      </c>
      <c r="B6" s="2">
        <f>TLEXTERM!B6</f>
        <v>23234</v>
      </c>
      <c r="C6" s="2">
        <f>TLEXTERM!C6</f>
        <v>92</v>
      </c>
      <c r="D6" s="6">
        <f>TLEXTERM!D6/$C6</f>
        <v>0</v>
      </c>
      <c r="E6" s="6">
        <f>TLEXTERM!E6/$C6</f>
        <v>1</v>
      </c>
      <c r="F6" s="6">
        <f>TLEXTERM!F6/$C6</f>
        <v>0</v>
      </c>
      <c r="G6" s="6">
        <f>TLEXTERM!G6/$C6</f>
        <v>0</v>
      </c>
    </row>
    <row r="7" spans="1:7" ht="15.75" x14ac:dyDescent="0.25">
      <c r="A7" s="14" t="s">
        <v>13</v>
      </c>
      <c r="B7" s="2">
        <f>TLEXTERM!B7</f>
        <v>3578</v>
      </c>
      <c r="C7" s="2">
        <f>TLEXTERM!C7</f>
        <v>112</v>
      </c>
      <c r="D7" s="6">
        <f>TLEXTERM!D7/$C7</f>
        <v>0</v>
      </c>
      <c r="E7" s="6">
        <f>TLEXTERM!E7/$C7</f>
        <v>1</v>
      </c>
      <c r="F7" s="6">
        <f>TLEXTERM!F7/$C7</f>
        <v>0</v>
      </c>
      <c r="G7" s="6">
        <f>TLEXTERM!G7/$C7</f>
        <v>0</v>
      </c>
    </row>
    <row r="8" spans="1:7" ht="15.75" x14ac:dyDescent="0.25">
      <c r="A8" s="14" t="s">
        <v>14</v>
      </c>
      <c r="B8" s="2">
        <f>TLEXTERM!B8</f>
        <v>18335</v>
      </c>
      <c r="C8" s="2">
        <f>TLEXTERM!C8</f>
        <v>305</v>
      </c>
      <c r="D8" s="6">
        <f>TLEXTERM!D8/$C8</f>
        <v>1.6393442622950821E-2</v>
      </c>
      <c r="E8" s="6">
        <f>TLEXTERM!E8/$C8</f>
        <v>0.93770491803278688</v>
      </c>
      <c r="F8" s="6">
        <f>TLEXTERM!F8/$C8</f>
        <v>4.5901639344262293E-2</v>
      </c>
      <c r="G8" s="6">
        <f>TLEXTERM!G8/$C8</f>
        <v>0</v>
      </c>
    </row>
    <row r="9" spans="1:7" ht="15.75" x14ac:dyDescent="0.25">
      <c r="A9" s="14" t="s">
        <v>15</v>
      </c>
      <c r="B9" s="2">
        <f>TLEXTERM!B9</f>
        <v>8132</v>
      </c>
      <c r="C9" s="2">
        <f>TLEXTERM!C9</f>
        <v>4</v>
      </c>
      <c r="D9" s="6">
        <f>TLEXTERM!D9/$C9</f>
        <v>0</v>
      </c>
      <c r="E9" s="6">
        <f>TLEXTERM!E9/$C9</f>
        <v>1</v>
      </c>
      <c r="F9" s="6">
        <f>TLEXTERM!F9/$C9</f>
        <v>0</v>
      </c>
      <c r="G9" s="6">
        <f>TLEXTERM!G9/$C9</f>
        <v>0</v>
      </c>
    </row>
    <row r="10" spans="1:7" ht="15.75" x14ac:dyDescent="0.25">
      <c r="A10" s="14" t="s">
        <v>16</v>
      </c>
      <c r="B10" s="2">
        <f>TLEXTERM!B10</f>
        <v>602008</v>
      </c>
      <c r="C10" s="2">
        <f>TLEXTERM!C10</f>
        <v>17381</v>
      </c>
      <c r="D10" s="6">
        <f>TLEXTERM!D10/$C10</f>
        <v>0.65042287555376566</v>
      </c>
      <c r="E10" s="6">
        <f>TLEXTERM!E10/$C10</f>
        <v>0.3495771244462344</v>
      </c>
      <c r="F10" s="6">
        <f>TLEXTERM!F10/$C10</f>
        <v>0</v>
      </c>
      <c r="G10" s="6">
        <f>TLEXTERM!G10/$C10</f>
        <v>0</v>
      </c>
    </row>
    <row r="11" spans="1:7" ht="15.75" x14ac:dyDescent="0.25">
      <c r="A11" s="14" t="s">
        <v>17</v>
      </c>
      <c r="B11" s="2">
        <f>TLEXTERM!B11</f>
        <v>12476</v>
      </c>
      <c r="C11" s="2">
        <f>TLEXTERM!C11</f>
        <v>29</v>
      </c>
      <c r="D11" s="6">
        <f>TLEXTERM!D11/$C11</f>
        <v>0</v>
      </c>
      <c r="E11" s="6">
        <f>TLEXTERM!E11/$C11</f>
        <v>1</v>
      </c>
      <c r="F11" s="6">
        <f>TLEXTERM!F11/$C11</f>
        <v>0</v>
      </c>
      <c r="G11" s="6">
        <f>TLEXTERM!G11/$C11</f>
        <v>0</v>
      </c>
    </row>
    <row r="12" spans="1:7" ht="15.75" x14ac:dyDescent="0.25">
      <c r="A12" s="14" t="s">
        <v>18</v>
      </c>
      <c r="B12" s="2">
        <f>TLEXTERM!B12</f>
        <v>16466</v>
      </c>
      <c r="C12" s="2">
        <f>TLEXTERM!C12</f>
        <v>181</v>
      </c>
      <c r="D12" s="6">
        <f>TLEXTERM!D12/$C12</f>
        <v>0.27071823204419887</v>
      </c>
      <c r="E12" s="6">
        <f>TLEXTERM!E12/$C12</f>
        <v>0.72928176795580113</v>
      </c>
      <c r="F12" s="6">
        <f>TLEXTERM!F12/$C12</f>
        <v>0</v>
      </c>
      <c r="G12" s="6">
        <f>TLEXTERM!G12/$C12</f>
        <v>0</v>
      </c>
    </row>
    <row r="13" spans="1:7" ht="15.75" x14ac:dyDescent="0.25">
      <c r="A13" s="14" t="s">
        <v>19</v>
      </c>
      <c r="B13" s="2">
        <f>TLEXTERM!B13</f>
        <v>5522</v>
      </c>
      <c r="C13" s="18">
        <f>TLEXTERM!C13</f>
        <v>0</v>
      </c>
      <c r="D13" s="34" t="s">
        <v>111</v>
      </c>
      <c r="E13" s="34" t="s">
        <v>111</v>
      </c>
      <c r="F13" s="34" t="s">
        <v>111</v>
      </c>
      <c r="G13" s="34" t="s">
        <v>111</v>
      </c>
    </row>
    <row r="14" spans="1:7" ht="15.75" x14ac:dyDescent="0.25">
      <c r="A14" s="14" t="s">
        <v>20</v>
      </c>
      <c r="B14" s="2">
        <f>TLEXTERM!B14</f>
        <v>8787</v>
      </c>
      <c r="C14" s="2">
        <f>TLEXTERM!C14</f>
        <v>5</v>
      </c>
      <c r="D14" s="6">
        <f>TLEXTERM!D14/$C14</f>
        <v>1</v>
      </c>
      <c r="E14" s="6">
        <f>TLEXTERM!E14/$C14</f>
        <v>0</v>
      </c>
      <c r="F14" s="6">
        <f>TLEXTERM!F14/$C14</f>
        <v>0</v>
      </c>
      <c r="G14" s="6">
        <f>TLEXTERM!G14/$C14</f>
        <v>0</v>
      </c>
    </row>
    <row r="15" spans="1:7" ht="15.75" x14ac:dyDescent="0.25">
      <c r="A15" s="14" t="s">
        <v>21</v>
      </c>
      <c r="B15" s="2">
        <f>TLEXTERM!B15</f>
        <v>55100</v>
      </c>
      <c r="C15" s="2">
        <f>TLEXTERM!C15</f>
        <v>200</v>
      </c>
      <c r="D15" s="6">
        <f>TLEXTERM!D15/$C15</f>
        <v>0</v>
      </c>
      <c r="E15" s="6">
        <f>TLEXTERM!E15/$C15</f>
        <v>1</v>
      </c>
      <c r="F15" s="6">
        <f>TLEXTERM!F15/$C15</f>
        <v>0</v>
      </c>
      <c r="G15" s="6">
        <f>TLEXTERM!G15/$C15</f>
        <v>0</v>
      </c>
    </row>
    <row r="16" spans="1:7" ht="15.75" x14ac:dyDescent="0.25">
      <c r="A16" s="60"/>
      <c r="B16" s="68" t="s">
        <v>7</v>
      </c>
      <c r="C16" s="68" t="s">
        <v>7</v>
      </c>
      <c r="D16" s="65"/>
      <c r="E16" s="65"/>
      <c r="F16" s="65"/>
      <c r="G16" s="65"/>
    </row>
    <row r="17" spans="1:7" ht="15.75" x14ac:dyDescent="0.25">
      <c r="A17" s="14" t="s">
        <v>22</v>
      </c>
      <c r="B17" s="2">
        <f>TLEXTERM!B17</f>
        <v>19876</v>
      </c>
      <c r="C17" s="2">
        <f>TLEXTERM!C17</f>
        <v>4</v>
      </c>
      <c r="D17" s="6">
        <f>TLEXTERM!D17/$C17</f>
        <v>0</v>
      </c>
      <c r="E17" s="6">
        <f>TLEXTERM!E17/$C17</f>
        <v>1</v>
      </c>
      <c r="F17" s="6">
        <f>TLEXTERM!F17/$C17</f>
        <v>0</v>
      </c>
      <c r="G17" s="6">
        <f>TLEXTERM!G17/$C17</f>
        <v>0</v>
      </c>
    </row>
    <row r="18" spans="1:7" ht="15.75" x14ac:dyDescent="0.25">
      <c r="A18" s="14" t="s">
        <v>23</v>
      </c>
      <c r="B18" s="2">
        <f>TLEXTERM!B18</f>
        <v>1300</v>
      </c>
      <c r="C18" s="2">
        <f>TLEXTERM!C18</f>
        <v>15</v>
      </c>
      <c r="D18" s="6">
        <f>TLEXTERM!D18/$C18</f>
        <v>0</v>
      </c>
      <c r="E18" s="6">
        <f>TLEXTERM!E18/$C18</f>
        <v>0.8666666666666667</v>
      </c>
      <c r="F18" s="6">
        <f>TLEXTERM!F18/$C18</f>
        <v>0.13333333333333333</v>
      </c>
      <c r="G18" s="6">
        <f>TLEXTERM!G18/$C18</f>
        <v>0</v>
      </c>
    </row>
    <row r="19" spans="1:7" ht="15.75" x14ac:dyDescent="0.25">
      <c r="A19" s="14" t="s">
        <v>24</v>
      </c>
      <c r="B19" s="2">
        <f>TLEXTERM!B19</f>
        <v>9341</v>
      </c>
      <c r="C19" s="2">
        <f>TLEXTERM!C19</f>
        <v>924</v>
      </c>
      <c r="D19" s="6">
        <f>TLEXTERM!D19/$C19</f>
        <v>0</v>
      </c>
      <c r="E19" s="6">
        <f>TLEXTERM!E19/$C19</f>
        <v>0.98484848484848486</v>
      </c>
      <c r="F19" s="6">
        <f>TLEXTERM!F19/$C19</f>
        <v>1.5151515151515152E-2</v>
      </c>
      <c r="G19" s="6">
        <f>TLEXTERM!G19/$C19</f>
        <v>0</v>
      </c>
    </row>
    <row r="20" spans="1:7" ht="15.75" x14ac:dyDescent="0.25">
      <c r="A20" s="14" t="s">
        <v>25</v>
      </c>
      <c r="B20" s="2">
        <f>TLEXTERM!B20</f>
        <v>1866</v>
      </c>
      <c r="C20" s="18">
        <f>TLEXTERM!C20</f>
        <v>0</v>
      </c>
      <c r="D20" s="34" t="s">
        <v>111</v>
      </c>
      <c r="E20" s="34" t="s">
        <v>111</v>
      </c>
      <c r="F20" s="34" t="s">
        <v>111</v>
      </c>
      <c r="G20" s="34" t="s">
        <v>111</v>
      </c>
    </row>
    <row r="21" spans="1:7" ht="15.75" x14ac:dyDescent="0.25">
      <c r="A21" s="14" t="s">
        <v>26</v>
      </c>
      <c r="B21" s="2">
        <f>TLEXTERM!B21</f>
        <v>28471</v>
      </c>
      <c r="C21" s="18">
        <f>TLEXTERM!C21</f>
        <v>0</v>
      </c>
      <c r="D21" s="34" t="s">
        <v>111</v>
      </c>
      <c r="E21" s="34" t="s">
        <v>111</v>
      </c>
      <c r="F21" s="34" t="s">
        <v>111</v>
      </c>
      <c r="G21" s="34" t="s">
        <v>111</v>
      </c>
    </row>
    <row r="22" spans="1:7" ht="15.75" x14ac:dyDescent="0.25">
      <c r="A22" s="14" t="s">
        <v>27</v>
      </c>
      <c r="B22" s="2">
        <f>TLEXTERM!B22</f>
        <v>27877</v>
      </c>
      <c r="C22" s="18">
        <f>TLEXTERM!C22</f>
        <v>0</v>
      </c>
      <c r="D22" s="34" t="s">
        <v>111</v>
      </c>
      <c r="E22" s="34" t="s">
        <v>111</v>
      </c>
      <c r="F22" s="34" t="s">
        <v>111</v>
      </c>
      <c r="G22" s="34" t="s">
        <v>111</v>
      </c>
    </row>
    <row r="23" spans="1:7" ht="15.75" x14ac:dyDescent="0.25">
      <c r="A23" s="14" t="s">
        <v>28</v>
      </c>
      <c r="B23" s="2">
        <f>TLEXTERM!B23</f>
        <v>17504</v>
      </c>
      <c r="C23" s="2">
        <f>TLEXTERM!C23</f>
        <v>235</v>
      </c>
      <c r="D23" s="6">
        <f>TLEXTERM!D23/$C23</f>
        <v>0</v>
      </c>
      <c r="E23" s="6">
        <f>TLEXTERM!E23/$C23</f>
        <v>0.96170212765957441</v>
      </c>
      <c r="F23" s="6">
        <f>TLEXTERM!F23/$C23</f>
        <v>3.8297872340425532E-2</v>
      </c>
      <c r="G23" s="6">
        <f>TLEXTERM!G23/$C23</f>
        <v>0</v>
      </c>
    </row>
    <row r="24" spans="1:7" ht="15.75" x14ac:dyDescent="0.25">
      <c r="A24" s="14" t="s">
        <v>29</v>
      </c>
      <c r="B24" s="2">
        <f>TLEXTERM!B24</f>
        <v>14864</v>
      </c>
      <c r="C24" s="2">
        <f>TLEXTERM!C24</f>
        <v>239</v>
      </c>
      <c r="D24" s="6">
        <f>TLEXTERM!D24/$C24</f>
        <v>0</v>
      </c>
      <c r="E24" s="6">
        <f>TLEXTERM!E24/$C24</f>
        <v>0.60251046025104604</v>
      </c>
      <c r="F24" s="6">
        <f>TLEXTERM!F24/$C24</f>
        <v>0.39748953974895396</v>
      </c>
      <c r="G24" s="6">
        <f>TLEXTERM!G24/$C24</f>
        <v>0</v>
      </c>
    </row>
    <row r="25" spans="1:7" ht="15.75" x14ac:dyDescent="0.25">
      <c r="A25" s="14" t="s">
        <v>30</v>
      </c>
      <c r="B25" s="2">
        <f>TLEXTERM!B25</f>
        <v>30920</v>
      </c>
      <c r="C25" s="2">
        <f>TLEXTERM!C25</f>
        <v>75</v>
      </c>
      <c r="D25" s="6">
        <f>TLEXTERM!D25/$C25</f>
        <v>0</v>
      </c>
      <c r="E25" s="6">
        <f>TLEXTERM!E25/$C25</f>
        <v>0.98666666666666669</v>
      </c>
      <c r="F25" s="6">
        <f>TLEXTERM!F25/$C25</f>
        <v>1.3333333333333334E-2</v>
      </c>
      <c r="G25" s="6">
        <f>TLEXTERM!G25/$C25</f>
        <v>0</v>
      </c>
    </row>
    <row r="26" spans="1:7" ht="15.75" x14ac:dyDescent="0.25">
      <c r="A26" s="14" t="s">
        <v>31</v>
      </c>
      <c r="B26" s="2">
        <f>TLEXTERM!B26</f>
        <v>10549</v>
      </c>
      <c r="C26" s="2">
        <f>TLEXTERM!C26</f>
        <v>3</v>
      </c>
      <c r="D26" s="6">
        <f>TLEXTERM!D26/$C26</f>
        <v>0</v>
      </c>
      <c r="E26" s="6">
        <f>TLEXTERM!E26/$C26</f>
        <v>1</v>
      </c>
      <c r="F26" s="6">
        <f>TLEXTERM!F26/$C26</f>
        <v>0</v>
      </c>
      <c r="G26" s="6">
        <f>TLEXTERM!G26/$C26</f>
        <v>0</v>
      </c>
    </row>
    <row r="27" spans="1:7" ht="15.75" x14ac:dyDescent="0.25">
      <c r="A27" s="60"/>
      <c r="B27" s="68" t="s">
        <v>7</v>
      </c>
      <c r="C27" s="68" t="s">
        <v>7</v>
      </c>
      <c r="D27" s="65"/>
      <c r="E27" s="65"/>
      <c r="F27" s="65"/>
      <c r="G27" s="65"/>
    </row>
    <row r="28" spans="1:7" ht="15.75" x14ac:dyDescent="0.25">
      <c r="A28" s="14" t="s">
        <v>32</v>
      </c>
      <c r="B28" s="2">
        <f>TLEXTERM!B28</f>
        <v>11240</v>
      </c>
      <c r="C28" s="2">
        <f>TLEXTERM!C28</f>
        <v>1871</v>
      </c>
      <c r="D28" s="6">
        <f>TLEXTERM!D28/$C28</f>
        <v>0</v>
      </c>
      <c r="E28" s="6">
        <f>TLEXTERM!E28/$C28</f>
        <v>1</v>
      </c>
      <c r="F28" s="6">
        <f>TLEXTERM!F28/$C28</f>
        <v>0</v>
      </c>
      <c r="G28" s="6">
        <f>TLEXTERM!G28/$C28</f>
        <v>0</v>
      </c>
    </row>
    <row r="29" spans="1:7" ht="15.75" x14ac:dyDescent="0.25">
      <c r="A29" s="14" t="s">
        <v>33</v>
      </c>
      <c r="B29" s="2">
        <f>TLEXTERM!B29</f>
        <v>25272</v>
      </c>
      <c r="C29" s="2">
        <f>TLEXTERM!C29</f>
        <v>1871</v>
      </c>
      <c r="D29" s="6">
        <f>TLEXTERM!D29/$C29</f>
        <v>4.8637092463923039E-2</v>
      </c>
      <c r="E29" s="6">
        <f>TLEXTERM!E29/$C29</f>
        <v>0.951362907536077</v>
      </c>
      <c r="F29" s="6">
        <f>TLEXTERM!F29/$C29</f>
        <v>0</v>
      </c>
      <c r="G29" s="6">
        <f>TLEXTERM!G29/$C29</f>
        <v>0</v>
      </c>
    </row>
    <row r="30" spans="1:7" ht="15.75" x14ac:dyDescent="0.25">
      <c r="A30" s="14" t="s">
        <v>34</v>
      </c>
      <c r="B30" s="2">
        <f>TLEXTERM!B30</f>
        <v>50492</v>
      </c>
      <c r="C30" s="2">
        <f>TLEXTERM!C30</f>
        <v>1928</v>
      </c>
      <c r="D30" s="6">
        <f>TLEXTERM!D30/$C30</f>
        <v>1</v>
      </c>
      <c r="E30" s="6">
        <f>TLEXTERM!E30/$C30</f>
        <v>0</v>
      </c>
      <c r="F30" s="6">
        <f>TLEXTERM!F30/$C30</f>
        <v>0</v>
      </c>
      <c r="G30" s="6">
        <f>TLEXTERM!G30/$C30</f>
        <v>0</v>
      </c>
    </row>
    <row r="31" spans="1:7" ht="15.75" x14ac:dyDescent="0.25">
      <c r="A31" s="14" t="s">
        <v>35</v>
      </c>
      <c r="B31" s="2">
        <f>TLEXTERM!B31</f>
        <v>66208</v>
      </c>
      <c r="C31" s="2">
        <f>TLEXTERM!C31</f>
        <v>9753</v>
      </c>
      <c r="D31" s="6">
        <f>TLEXTERM!D31/$C31</f>
        <v>0</v>
      </c>
      <c r="E31" s="6">
        <f>TLEXTERM!E31/$C31</f>
        <v>1</v>
      </c>
      <c r="F31" s="6">
        <f>TLEXTERM!F31/$C31</f>
        <v>0</v>
      </c>
      <c r="G31" s="6">
        <f>TLEXTERM!G31/$C31</f>
        <v>0</v>
      </c>
    </row>
    <row r="32" spans="1:7" ht="15.75" x14ac:dyDescent="0.25">
      <c r="A32" s="14" t="s">
        <v>36</v>
      </c>
      <c r="B32" s="2">
        <f>TLEXTERM!B32</f>
        <v>23057</v>
      </c>
      <c r="C32" s="2">
        <f>TLEXTERM!C32</f>
        <v>169</v>
      </c>
      <c r="D32" s="6">
        <f>TLEXTERM!D32/$C32</f>
        <v>1.1834319526627219E-2</v>
      </c>
      <c r="E32" s="6">
        <f>TLEXTERM!E32/$C32</f>
        <v>0.97041420118343191</v>
      </c>
      <c r="F32" s="6">
        <f>TLEXTERM!F32/$C32</f>
        <v>1.1834319526627219E-2</v>
      </c>
      <c r="G32" s="6">
        <f>TLEXTERM!G32/$C32</f>
        <v>5.9171597633136093E-3</v>
      </c>
    </row>
    <row r="33" spans="1:7" ht="15.75" x14ac:dyDescent="0.25">
      <c r="A33" s="14" t="s">
        <v>37</v>
      </c>
      <c r="B33" s="2">
        <f>TLEXTERM!B33</f>
        <v>11756</v>
      </c>
      <c r="C33" s="2">
        <f>TLEXTERM!C33</f>
        <v>8</v>
      </c>
      <c r="D33" s="6">
        <f>TLEXTERM!D33/$C33</f>
        <v>0</v>
      </c>
      <c r="E33" s="6">
        <f>TLEXTERM!E33/$C33</f>
        <v>1</v>
      </c>
      <c r="F33" s="6">
        <f>TLEXTERM!F33/$C33</f>
        <v>0</v>
      </c>
      <c r="G33" s="6">
        <f>TLEXTERM!G33/$C33</f>
        <v>0</v>
      </c>
    </row>
    <row r="34" spans="1:7" ht="15.75" x14ac:dyDescent="0.25">
      <c r="A34" s="14" t="s">
        <v>38</v>
      </c>
      <c r="B34" s="2">
        <f>TLEXTERM!B34</f>
        <v>36082</v>
      </c>
      <c r="C34" s="2">
        <f>TLEXTERM!C34</f>
        <v>183</v>
      </c>
      <c r="D34" s="6">
        <f>TLEXTERM!D34/$C34</f>
        <v>0.32786885245901637</v>
      </c>
      <c r="E34" s="6">
        <f>TLEXTERM!E34/$C34</f>
        <v>0.67213114754098358</v>
      </c>
      <c r="F34" s="6">
        <f>TLEXTERM!F34/$C34</f>
        <v>0</v>
      </c>
      <c r="G34" s="6">
        <f>TLEXTERM!G34/$C34</f>
        <v>0</v>
      </c>
    </row>
    <row r="35" spans="1:7" ht="15.75" x14ac:dyDescent="0.25">
      <c r="A35" s="14" t="s">
        <v>39</v>
      </c>
      <c r="B35" s="2">
        <f>TLEXTERM!B35</f>
        <v>3490</v>
      </c>
      <c r="C35" s="2">
        <f>TLEXTERM!C35</f>
        <v>8</v>
      </c>
      <c r="D35" s="6">
        <f>TLEXTERM!D35/$C35</f>
        <v>0</v>
      </c>
      <c r="E35" s="6">
        <f>TLEXTERM!E35/$C35</f>
        <v>0.625</v>
      </c>
      <c r="F35" s="6">
        <f>TLEXTERM!F35/$C35</f>
        <v>0.375</v>
      </c>
      <c r="G35" s="6">
        <f>TLEXTERM!G35/$C35</f>
        <v>0</v>
      </c>
    </row>
    <row r="36" spans="1:7" ht="15.75" x14ac:dyDescent="0.25">
      <c r="A36" s="14" t="s">
        <v>40</v>
      </c>
      <c r="B36" s="2">
        <f>TLEXTERM!B36</f>
        <v>6631</v>
      </c>
      <c r="C36" s="2">
        <f>TLEXTERM!C36</f>
        <v>221</v>
      </c>
      <c r="D36" s="6">
        <f>TLEXTERM!D36/$C36</f>
        <v>0</v>
      </c>
      <c r="E36" s="6">
        <f>TLEXTERM!E36/$C36</f>
        <v>1</v>
      </c>
      <c r="F36" s="6">
        <f>TLEXTERM!F36/$C36</f>
        <v>0</v>
      </c>
      <c r="G36" s="6">
        <f>TLEXTERM!G36/$C36</f>
        <v>0</v>
      </c>
    </row>
    <row r="37" spans="1:7" ht="15.75" x14ac:dyDescent="0.25">
      <c r="A37" s="14" t="s">
        <v>41</v>
      </c>
      <c r="B37" s="2">
        <f>TLEXTERM!B37</f>
        <v>10771</v>
      </c>
      <c r="C37" s="18">
        <f>TLEXTERM!C37</f>
        <v>0</v>
      </c>
      <c r="D37" s="34" t="s">
        <v>111</v>
      </c>
      <c r="E37" s="34" t="s">
        <v>111</v>
      </c>
      <c r="F37" s="34" t="s">
        <v>111</v>
      </c>
      <c r="G37" s="34" t="s">
        <v>111</v>
      </c>
    </row>
    <row r="38" spans="1:7" ht="15.75" x14ac:dyDescent="0.25">
      <c r="A38" s="60"/>
      <c r="B38" s="68" t="s">
        <v>7</v>
      </c>
      <c r="C38" s="68" t="s">
        <v>7</v>
      </c>
      <c r="D38" s="65"/>
      <c r="E38" s="65"/>
      <c r="F38" s="65"/>
      <c r="G38" s="65"/>
    </row>
    <row r="39" spans="1:7" ht="15.75" x14ac:dyDescent="0.25">
      <c r="A39" s="14" t="s">
        <v>42</v>
      </c>
      <c r="B39" s="2">
        <f>TLEXTERM!B39</f>
        <v>5184</v>
      </c>
      <c r="C39" s="2">
        <f>TLEXTERM!C39</f>
        <v>134</v>
      </c>
      <c r="D39" s="6">
        <f>TLEXTERM!D39/$C39</f>
        <v>0</v>
      </c>
      <c r="E39" s="6">
        <f>TLEXTERM!E39/$C39</f>
        <v>0.97761194029850751</v>
      </c>
      <c r="F39" s="6">
        <f>TLEXTERM!F39/$C39</f>
        <v>2.2388059701492536E-2</v>
      </c>
      <c r="G39" s="6">
        <f>TLEXTERM!G39/$C39</f>
        <v>0</v>
      </c>
    </row>
    <row r="40" spans="1:7" ht="15.75" x14ac:dyDescent="0.25">
      <c r="A40" s="14" t="s">
        <v>43</v>
      </c>
      <c r="B40" s="2">
        <f>TLEXTERM!B40</f>
        <v>35053</v>
      </c>
      <c r="C40" s="2">
        <f>TLEXTERM!C40</f>
        <v>3242</v>
      </c>
      <c r="D40" s="6">
        <f>TLEXTERM!D40/$C40</f>
        <v>0</v>
      </c>
      <c r="E40" s="6">
        <f>TLEXTERM!E40/$C40</f>
        <v>1</v>
      </c>
      <c r="F40" s="6">
        <f>TLEXTERM!F40/$C40</f>
        <v>0</v>
      </c>
      <c r="G40" s="6">
        <f>TLEXTERM!G40/$C40</f>
        <v>0</v>
      </c>
    </row>
    <row r="41" spans="1:7" ht="15.75" x14ac:dyDescent="0.25">
      <c r="A41" s="14" t="s">
        <v>44</v>
      </c>
      <c r="B41" s="2">
        <f>TLEXTERM!B41</f>
        <v>20388</v>
      </c>
      <c r="C41" s="2">
        <f>TLEXTERM!C41</f>
        <v>21</v>
      </c>
      <c r="D41" s="6">
        <f>TLEXTERM!D41/$C41</f>
        <v>0</v>
      </c>
      <c r="E41" s="6">
        <f>TLEXTERM!E41/$C41</f>
        <v>1</v>
      </c>
      <c r="F41" s="6">
        <f>TLEXTERM!F41/$C41</f>
        <v>0</v>
      </c>
      <c r="G41" s="6">
        <f>TLEXTERM!G41/$C41</f>
        <v>0</v>
      </c>
    </row>
    <row r="42" spans="1:7" ht="15.75" x14ac:dyDescent="0.25">
      <c r="A42" s="14" t="s">
        <v>45</v>
      </c>
      <c r="B42" s="2">
        <f>TLEXTERM!B42</f>
        <v>123203</v>
      </c>
      <c r="C42" s="2">
        <f>TLEXTERM!C42</f>
        <v>5457</v>
      </c>
      <c r="D42" s="6">
        <f>TLEXTERM!D42/$C42</f>
        <v>0</v>
      </c>
      <c r="E42" s="6">
        <f>TLEXTERM!E42/$C42</f>
        <v>1</v>
      </c>
      <c r="F42" s="6">
        <f>TLEXTERM!F42/$C42</f>
        <v>0</v>
      </c>
      <c r="G42" s="6">
        <f>TLEXTERM!G42/$C42</f>
        <v>0</v>
      </c>
    </row>
    <row r="43" spans="1:7" ht="15.75" x14ac:dyDescent="0.25">
      <c r="A43" s="14" t="s">
        <v>46</v>
      </c>
      <c r="B43" s="2">
        <f>TLEXTERM!B43</f>
        <v>22893</v>
      </c>
      <c r="C43" s="2">
        <f>TLEXTERM!C43</f>
        <v>39</v>
      </c>
      <c r="D43" s="6">
        <f>TLEXTERM!D43/$C43</f>
        <v>0</v>
      </c>
      <c r="E43" s="6">
        <f>TLEXTERM!E43/$C43</f>
        <v>1</v>
      </c>
      <c r="F43" s="6">
        <f>TLEXTERM!F43/$C43</f>
        <v>0</v>
      </c>
      <c r="G43" s="6">
        <f>TLEXTERM!G43/$C43</f>
        <v>0</v>
      </c>
    </row>
    <row r="44" spans="1:7" ht="15.75" x14ac:dyDescent="0.25">
      <c r="A44" s="14" t="s">
        <v>47</v>
      </c>
      <c r="B44" s="2">
        <f>TLEXTERM!B44</f>
        <v>1828</v>
      </c>
      <c r="C44" s="2">
        <f>TLEXTERM!C44</f>
        <v>1</v>
      </c>
      <c r="D44" s="6">
        <f>TLEXTERM!D44/$C44</f>
        <v>0</v>
      </c>
      <c r="E44" s="6">
        <f>TLEXTERM!E44/$C44</f>
        <v>1</v>
      </c>
      <c r="F44" s="6">
        <f>TLEXTERM!F44/$C44</f>
        <v>0</v>
      </c>
      <c r="G44" s="6">
        <f>TLEXTERM!G44/$C44</f>
        <v>0</v>
      </c>
    </row>
    <row r="45" spans="1:7" ht="15.75" x14ac:dyDescent="0.25">
      <c r="A45" s="14" t="s">
        <v>48</v>
      </c>
      <c r="B45" s="2">
        <f>TLEXTERM!B45</f>
        <v>99471</v>
      </c>
      <c r="C45" s="2">
        <f>TLEXTERM!C45</f>
        <v>206</v>
      </c>
      <c r="D45" s="6">
        <f>TLEXTERM!D45/$C45</f>
        <v>0</v>
      </c>
      <c r="E45" s="6">
        <f>TLEXTERM!E45/$C45</f>
        <v>1</v>
      </c>
      <c r="F45" s="6">
        <f>TLEXTERM!F45/$C45</f>
        <v>0</v>
      </c>
      <c r="G45" s="6">
        <f>TLEXTERM!G45/$C45</f>
        <v>0</v>
      </c>
    </row>
    <row r="46" spans="1:7" ht="15.75" x14ac:dyDescent="0.25">
      <c r="A46" s="14" t="s">
        <v>49</v>
      </c>
      <c r="B46" s="2">
        <f>TLEXTERM!B46</f>
        <v>8956</v>
      </c>
      <c r="C46" s="2">
        <f>TLEXTERM!C46</f>
        <v>65</v>
      </c>
      <c r="D46" s="6">
        <f>TLEXTERM!D46/$C46</f>
        <v>0</v>
      </c>
      <c r="E46" s="6">
        <f>TLEXTERM!E46/$C46</f>
        <v>1</v>
      </c>
      <c r="F46" s="6">
        <f>TLEXTERM!F46/$C46</f>
        <v>0</v>
      </c>
      <c r="G46" s="6">
        <f>TLEXTERM!G46/$C46</f>
        <v>0</v>
      </c>
    </row>
    <row r="47" spans="1:7" ht="15.75" x14ac:dyDescent="0.25">
      <c r="A47" s="14" t="s">
        <v>50</v>
      </c>
      <c r="B47" s="2">
        <f>TLEXTERM!B47</f>
        <v>30617</v>
      </c>
      <c r="C47" s="2">
        <f>TLEXTERM!C47</f>
        <v>1342</v>
      </c>
      <c r="D47" s="6">
        <f>TLEXTERM!D47/$C47</f>
        <v>0</v>
      </c>
      <c r="E47" s="6">
        <f>TLEXTERM!E47/$C47</f>
        <v>1</v>
      </c>
      <c r="F47" s="6">
        <f>TLEXTERM!F47/$C47</f>
        <v>0</v>
      </c>
      <c r="G47" s="6">
        <f>TLEXTERM!G47/$C47</f>
        <v>0</v>
      </c>
    </row>
    <row r="48" spans="1:7" ht="15.75" x14ac:dyDescent="0.25">
      <c r="A48" s="14" t="s">
        <v>51</v>
      </c>
      <c r="B48" s="2">
        <f>TLEXTERM!B48</f>
        <v>59927</v>
      </c>
      <c r="C48" s="2">
        <f>TLEXTERM!C48</f>
        <v>6509</v>
      </c>
      <c r="D48" s="6">
        <f>TLEXTERM!D48/$C48</f>
        <v>6.9288677216162234E-2</v>
      </c>
      <c r="E48" s="6">
        <f>TLEXTERM!E48/$C48</f>
        <v>0.93071132278383772</v>
      </c>
      <c r="F48" s="6">
        <f>TLEXTERM!F48/$C48</f>
        <v>0</v>
      </c>
      <c r="G48" s="6">
        <f>TLEXTERM!G48/$C48</f>
        <v>0</v>
      </c>
    </row>
    <row r="49" spans="1:7" ht="15.75" x14ac:dyDescent="0.25">
      <c r="A49" s="60"/>
      <c r="B49" s="68" t="s">
        <v>7</v>
      </c>
      <c r="C49" s="68" t="s">
        <v>7</v>
      </c>
      <c r="D49" s="65"/>
      <c r="E49" s="65"/>
      <c r="F49" s="65"/>
      <c r="G49" s="65"/>
    </row>
    <row r="50" spans="1:7" ht="15.75" x14ac:dyDescent="0.25">
      <c r="A50" s="14" t="s">
        <v>52</v>
      </c>
      <c r="B50" s="2">
        <f>TLEXTERM!B50</f>
        <v>15228</v>
      </c>
      <c r="C50" s="18">
        <f>TLEXTERM!C50</f>
        <v>0</v>
      </c>
      <c r="D50" s="34" t="s">
        <v>111</v>
      </c>
      <c r="E50" s="34" t="s">
        <v>111</v>
      </c>
      <c r="F50" s="34" t="s">
        <v>111</v>
      </c>
      <c r="G50" s="34" t="s">
        <v>111</v>
      </c>
    </row>
    <row r="51" spans="1:7" ht="15.75" x14ac:dyDescent="0.25">
      <c r="A51" s="14" t="s">
        <v>53</v>
      </c>
      <c r="B51" s="2">
        <f>TLEXTERM!B51</f>
        <v>6547</v>
      </c>
      <c r="C51" s="2">
        <f>TLEXTERM!C51</f>
        <v>407</v>
      </c>
      <c r="D51" s="6">
        <f>TLEXTERM!D51/$C51</f>
        <v>0</v>
      </c>
      <c r="E51" s="6">
        <f>TLEXTERM!E51/$C51</f>
        <v>1</v>
      </c>
      <c r="F51" s="6">
        <f>TLEXTERM!F51/$C51</f>
        <v>0</v>
      </c>
      <c r="G51" s="6">
        <f>TLEXTERM!G51/$C51</f>
        <v>0</v>
      </c>
    </row>
    <row r="52" spans="1:7" ht="15.75" x14ac:dyDescent="0.25">
      <c r="A52" s="14" t="s">
        <v>54</v>
      </c>
      <c r="B52" s="2">
        <f>TLEXTERM!B52</f>
        <v>17836</v>
      </c>
      <c r="C52" s="2">
        <f>TLEXTERM!C52</f>
        <v>12</v>
      </c>
      <c r="D52" s="6">
        <f>TLEXTERM!D52/$C52</f>
        <v>0</v>
      </c>
      <c r="E52" s="6">
        <f>TLEXTERM!E52/$C52</f>
        <v>1</v>
      </c>
      <c r="F52" s="6">
        <f>TLEXTERM!F52/$C52</f>
        <v>0</v>
      </c>
      <c r="G52" s="6">
        <f>TLEXTERM!G52/$C52</f>
        <v>0</v>
      </c>
    </row>
    <row r="53" spans="1:7" ht="15.75" x14ac:dyDescent="0.25">
      <c r="A53" s="14" t="s">
        <v>55</v>
      </c>
      <c r="B53" s="2">
        <f>TLEXTERM!B53</f>
        <v>3256</v>
      </c>
      <c r="C53" s="2">
        <f>TLEXTERM!C53</f>
        <v>2</v>
      </c>
      <c r="D53" s="6">
        <f>TLEXTERM!D53/$C53</f>
        <v>0</v>
      </c>
      <c r="E53" s="6">
        <f>TLEXTERM!E53/$C53</f>
        <v>1</v>
      </c>
      <c r="F53" s="6">
        <f>TLEXTERM!F53/$C53</f>
        <v>0</v>
      </c>
      <c r="G53" s="6">
        <f>TLEXTERM!G53/$C53</f>
        <v>0</v>
      </c>
    </row>
    <row r="54" spans="1:7" ht="15.75" x14ac:dyDescent="0.25">
      <c r="A54" s="14" t="s">
        <v>56</v>
      </c>
      <c r="B54" s="2">
        <f>TLEXTERM!B54</f>
        <v>61323</v>
      </c>
      <c r="C54" s="2">
        <f>TLEXTERM!C54</f>
        <v>481</v>
      </c>
      <c r="D54" s="6">
        <f>TLEXTERM!D54/$C54</f>
        <v>0</v>
      </c>
      <c r="E54" s="6">
        <f>TLEXTERM!E54/$C54</f>
        <v>1</v>
      </c>
      <c r="F54" s="6">
        <f>TLEXTERM!F54/$C54</f>
        <v>0</v>
      </c>
      <c r="G54" s="6">
        <f>TLEXTERM!G54/$C54</f>
        <v>0</v>
      </c>
    </row>
    <row r="55" spans="1:7" ht="15.75" x14ac:dyDescent="0.25">
      <c r="A55" s="14" t="s">
        <v>57</v>
      </c>
      <c r="B55" s="2">
        <f>TLEXTERM!B55</f>
        <v>49822</v>
      </c>
      <c r="C55" s="2">
        <f>TLEXTERM!C55</f>
        <v>116</v>
      </c>
      <c r="D55" s="6">
        <f>TLEXTERM!D55/$C55</f>
        <v>0</v>
      </c>
      <c r="E55" s="6">
        <f>TLEXTERM!E55/$C55</f>
        <v>1</v>
      </c>
      <c r="F55" s="6">
        <f>TLEXTERM!F55/$C55</f>
        <v>0</v>
      </c>
      <c r="G55" s="6">
        <f>TLEXTERM!G55/$C55</f>
        <v>0</v>
      </c>
    </row>
    <row r="56" spans="1:7" ht="15.75" x14ac:dyDescent="0.25">
      <c r="A56" s="14" t="s">
        <v>58</v>
      </c>
      <c r="B56" s="2">
        <f>TLEXTERM!B56</f>
        <v>5869</v>
      </c>
      <c r="C56" s="2">
        <f>TLEXTERM!C56</f>
        <v>41</v>
      </c>
      <c r="D56" s="6">
        <f>TLEXTERM!D56/$C56</f>
        <v>0</v>
      </c>
      <c r="E56" s="6">
        <f>TLEXTERM!E56/$C56</f>
        <v>1</v>
      </c>
      <c r="F56" s="6">
        <f>TLEXTERM!F56/$C56</f>
        <v>0</v>
      </c>
      <c r="G56" s="6">
        <f>TLEXTERM!G56/$C56</f>
        <v>0</v>
      </c>
    </row>
    <row r="57" spans="1:7" ht="15.75" x14ac:dyDescent="0.25">
      <c r="A57" s="14" t="s">
        <v>59</v>
      </c>
      <c r="B57" s="2">
        <f>TLEXTERM!B57</f>
        <v>2869</v>
      </c>
      <c r="C57" s="2">
        <f>TLEXTERM!C57</f>
        <v>148</v>
      </c>
      <c r="D57" s="6">
        <f>TLEXTERM!D57/$C57</f>
        <v>0</v>
      </c>
      <c r="E57" s="6">
        <f>TLEXTERM!E57/$C57</f>
        <v>1</v>
      </c>
      <c r="F57" s="6">
        <f>TLEXTERM!F57/$C57</f>
        <v>0</v>
      </c>
      <c r="G57" s="6">
        <f>TLEXTERM!G57/$C57</f>
        <v>0</v>
      </c>
    </row>
    <row r="58" spans="1:7" ht="15.75" x14ac:dyDescent="0.25">
      <c r="A58" s="14" t="s">
        <v>60</v>
      </c>
      <c r="B58" s="2">
        <f>TLEXTERM!B58</f>
        <v>461</v>
      </c>
      <c r="C58" s="2">
        <f>TLEXTERM!C58</f>
        <v>2</v>
      </c>
      <c r="D58" s="6">
        <f>TLEXTERM!D58/$C58</f>
        <v>0</v>
      </c>
      <c r="E58" s="6">
        <f>TLEXTERM!E58/$C58</f>
        <v>1</v>
      </c>
      <c r="F58" s="6">
        <f>TLEXTERM!F58/$C58</f>
        <v>0</v>
      </c>
      <c r="G58" s="6">
        <f>TLEXTERM!G58/$C58</f>
        <v>0</v>
      </c>
    </row>
    <row r="59" spans="1:7" ht="15.75" x14ac:dyDescent="0.25">
      <c r="A59" s="14" t="s">
        <v>61</v>
      </c>
      <c r="B59" s="2">
        <f>TLEXTERM!B59</f>
        <v>33670</v>
      </c>
      <c r="C59" s="18">
        <f>TLEXTERM!C59</f>
        <v>0</v>
      </c>
      <c r="D59" s="34" t="s">
        <v>111</v>
      </c>
      <c r="E59" s="34" t="s">
        <v>111</v>
      </c>
      <c r="F59" s="34" t="s">
        <v>111</v>
      </c>
      <c r="G59" s="34" t="s">
        <v>111</v>
      </c>
    </row>
    <row r="60" spans="1:7" ht="15.75" x14ac:dyDescent="0.25">
      <c r="A60" s="60"/>
      <c r="B60" s="68" t="s">
        <v>7</v>
      </c>
      <c r="C60" s="68" t="s">
        <v>7</v>
      </c>
      <c r="D60" s="65"/>
      <c r="E60" s="65"/>
      <c r="F60" s="65"/>
      <c r="G60" s="65"/>
    </row>
    <row r="61" spans="1:7" ht="15.75" x14ac:dyDescent="0.25">
      <c r="A61" s="14" t="s">
        <v>62</v>
      </c>
      <c r="B61" s="2">
        <f>TLEXTERM!B61</f>
        <v>62710</v>
      </c>
      <c r="C61" s="2">
        <f>TLEXTERM!C61</f>
        <v>3766</v>
      </c>
      <c r="D61" s="6">
        <f>TLEXTERM!D61/$C61</f>
        <v>5.3106744556558679E-4</v>
      </c>
      <c r="E61" s="6">
        <f>TLEXTERM!E61/$C61</f>
        <v>0.98406797663303236</v>
      </c>
      <c r="F61" s="6">
        <f>TLEXTERM!F61/$C61</f>
        <v>0</v>
      </c>
      <c r="G61" s="6">
        <f>TLEXTERM!G61/$C61</f>
        <v>1.5400955921402018E-2</v>
      </c>
    </row>
    <row r="62" spans="1:7" ht="15.75" x14ac:dyDescent="0.25">
      <c r="A62" s="14" t="s">
        <v>63</v>
      </c>
      <c r="B62" s="2">
        <f>TLEXTERM!B62</f>
        <v>10376</v>
      </c>
      <c r="C62" s="2">
        <f>TLEXTERM!C62</f>
        <v>1</v>
      </c>
      <c r="D62" s="6">
        <f>TLEXTERM!D62/$C62</f>
        <v>0</v>
      </c>
      <c r="E62" s="6">
        <f>TLEXTERM!E62/$C62</f>
        <v>1</v>
      </c>
      <c r="F62" s="6">
        <f>TLEXTERM!F62/$C62</f>
        <v>0</v>
      </c>
      <c r="G62" s="6">
        <f>TLEXTERM!G62/$C62</f>
        <v>0</v>
      </c>
    </row>
    <row r="63" spans="1:7" ht="15.75" x14ac:dyDescent="0.25">
      <c r="A63" s="14" t="s">
        <v>64</v>
      </c>
      <c r="B63" s="2">
        <f>TLEXTERM!B63</f>
        <v>25806</v>
      </c>
      <c r="C63" s="2">
        <f>TLEXTERM!C63</f>
        <v>834</v>
      </c>
      <c r="D63" s="6">
        <f>TLEXTERM!D63/$C63</f>
        <v>0</v>
      </c>
      <c r="E63" s="6">
        <f>TLEXTERM!E63/$C63</f>
        <v>0.99520383693045567</v>
      </c>
      <c r="F63" s="6">
        <f>TLEXTERM!F63/$C63</f>
        <v>4.7961630695443642E-3</v>
      </c>
      <c r="G63" s="6">
        <f>TLEXTERM!G63/$C63</f>
        <v>0</v>
      </c>
    </row>
    <row r="64" spans="1:7" ht="16.5" thickBot="1" x14ac:dyDescent="0.3">
      <c r="A64" s="9" t="s">
        <v>65</v>
      </c>
      <c r="B64" s="3">
        <f>TLEXTERM!B64</f>
        <v>314</v>
      </c>
      <c r="C64" s="3">
        <f>TLEXTERM!C64</f>
        <v>1</v>
      </c>
      <c r="D64" s="6">
        <f>TLEXTERM!D64/$C64</f>
        <v>0</v>
      </c>
      <c r="E64" s="6">
        <f>TLEXTERM!E64/$C64</f>
        <v>1</v>
      </c>
      <c r="F64" s="6">
        <f>TLEXTERM!F64/$C64</f>
        <v>0</v>
      </c>
      <c r="G64" s="6">
        <f>TLEXTERM!G64/$C64</f>
        <v>0</v>
      </c>
    </row>
    <row r="65" spans="1:7" ht="45.75" customHeight="1" x14ac:dyDescent="0.2">
      <c r="A65" s="56" t="s">
        <v>10</v>
      </c>
      <c r="B65" s="56"/>
      <c r="C65" s="56"/>
      <c r="D65" s="56"/>
      <c r="E65" s="56"/>
      <c r="F65" s="56"/>
      <c r="G65" s="56"/>
    </row>
  </sheetData>
  <mergeCells count="5">
    <mergeCell ref="A65:G65"/>
    <mergeCell ref="C2:G2"/>
    <mergeCell ref="A1:G1"/>
    <mergeCell ref="A2:A3"/>
    <mergeCell ref="B2:B3"/>
  </mergeCells>
  <phoneticPr fontId="0" type="noConversion"/>
  <pageMargins left="0.75" right="0.75" top="1" bottom="1" header="0.5" footer="0.5"/>
  <pageSetup scale="5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topLeftCell="A37" workbookViewId="0">
      <selection activeCell="A60" sqref="A60:H60"/>
    </sheetView>
  </sheetViews>
  <sheetFormatPr defaultRowHeight="15" x14ac:dyDescent="0.2"/>
  <cols>
    <col min="1" max="1" width="17.21875" customWidth="1"/>
    <col min="2" max="2" width="15.88671875" customWidth="1"/>
    <col min="3" max="3" width="16.21875" customWidth="1"/>
    <col min="4" max="4" width="13.33203125" customWidth="1"/>
    <col min="5" max="5" width="10.77734375" customWidth="1"/>
    <col min="6" max="6" width="13.88671875" customWidth="1"/>
    <col min="7" max="7" width="13.109375" customWidth="1"/>
  </cols>
  <sheetData>
    <row r="1" spans="1:8" ht="81" customHeight="1" thickBot="1" x14ac:dyDescent="0.25">
      <c r="A1" s="37" t="s">
        <v>93</v>
      </c>
      <c r="B1" s="37"/>
      <c r="C1" s="37"/>
      <c r="D1" s="37"/>
      <c r="E1" s="37"/>
      <c r="F1" s="37"/>
      <c r="G1" s="37"/>
      <c r="H1" s="37"/>
    </row>
    <row r="2" spans="1:8" ht="38.25" customHeight="1" thickBot="1" x14ac:dyDescent="0.3">
      <c r="A2" s="39" t="s">
        <v>0</v>
      </c>
      <c r="B2" s="48" t="s">
        <v>82</v>
      </c>
      <c r="C2" s="48"/>
      <c r="D2" s="41" t="s">
        <v>84</v>
      </c>
      <c r="E2" s="57" t="s">
        <v>103</v>
      </c>
      <c r="F2" s="58"/>
      <c r="G2" s="58"/>
      <c r="H2" s="59"/>
    </row>
    <row r="3" spans="1:8" ht="63.75" thickBot="1" x14ac:dyDescent="0.3">
      <c r="A3" s="40"/>
      <c r="B3" s="29" t="s">
        <v>83</v>
      </c>
      <c r="C3" s="31" t="s">
        <v>105</v>
      </c>
      <c r="D3" s="42"/>
      <c r="E3" s="33" t="s">
        <v>104</v>
      </c>
      <c r="F3" s="32" t="s">
        <v>110</v>
      </c>
      <c r="G3" s="32" t="s">
        <v>112</v>
      </c>
      <c r="H3" s="32" t="s">
        <v>102</v>
      </c>
    </row>
    <row r="4" spans="1:8" ht="15.75" x14ac:dyDescent="0.25">
      <c r="A4" s="11" t="s">
        <v>11</v>
      </c>
      <c r="B4" s="1">
        <f>SUM(B6:B64)</f>
        <v>1864812</v>
      </c>
      <c r="C4" s="1">
        <f>SUM(C6:C64)</f>
        <v>997228</v>
      </c>
      <c r="D4" s="5">
        <v>0.24</v>
      </c>
      <c r="E4" s="5">
        <v>0.39799999999999996</v>
      </c>
      <c r="F4" s="5">
        <v>0.46800000000000003</v>
      </c>
      <c r="G4" s="5">
        <v>7.4999999999999997E-2</v>
      </c>
      <c r="H4" s="5">
        <v>5.9000000000000004E-2</v>
      </c>
    </row>
    <row r="5" spans="1:8" ht="8.25" customHeight="1" x14ac:dyDescent="0.25">
      <c r="A5" s="60"/>
      <c r="B5" s="62" t="s">
        <v>7</v>
      </c>
      <c r="C5" s="62" t="s">
        <v>7</v>
      </c>
      <c r="D5" s="65"/>
      <c r="E5" s="65"/>
      <c r="F5" s="65"/>
      <c r="G5" s="65"/>
      <c r="H5" s="65"/>
    </row>
    <row r="6" spans="1:8" ht="15.75" x14ac:dyDescent="0.25">
      <c r="A6" s="14" t="s">
        <v>12</v>
      </c>
      <c r="B6" s="2">
        <v>23234</v>
      </c>
      <c r="C6" s="2">
        <v>14691</v>
      </c>
      <c r="D6" s="6">
        <v>0.184</v>
      </c>
      <c r="E6" s="6">
        <v>0.45</v>
      </c>
      <c r="F6" s="6">
        <v>0.499</v>
      </c>
      <c r="G6" s="6">
        <v>4.7E-2</v>
      </c>
      <c r="H6" s="6">
        <v>4.0000000000000001E-3</v>
      </c>
    </row>
    <row r="7" spans="1:8" ht="15.75" x14ac:dyDescent="0.25">
      <c r="A7" s="14" t="s">
        <v>13</v>
      </c>
      <c r="B7" s="2">
        <v>3578</v>
      </c>
      <c r="C7" s="2">
        <v>2626</v>
      </c>
      <c r="D7" s="6">
        <v>0.20899999999999999</v>
      </c>
      <c r="E7" s="6">
        <v>0.44799999999999995</v>
      </c>
      <c r="F7" s="6">
        <v>0.45800000000000002</v>
      </c>
      <c r="G7" s="6">
        <v>6.3E-2</v>
      </c>
      <c r="H7" s="6">
        <v>3.1E-2</v>
      </c>
    </row>
    <row r="8" spans="1:8" ht="15.75" x14ac:dyDescent="0.25">
      <c r="A8" s="14" t="s">
        <v>14</v>
      </c>
      <c r="B8" s="2">
        <v>18335</v>
      </c>
      <c r="C8" s="2">
        <v>10022</v>
      </c>
      <c r="D8" s="6">
        <v>0.17399999999999999</v>
      </c>
      <c r="E8" s="6">
        <v>0.48499999999999999</v>
      </c>
      <c r="F8" s="6">
        <v>0.47499999999999998</v>
      </c>
      <c r="G8" s="6">
        <v>2.3E-2</v>
      </c>
      <c r="H8" s="6">
        <v>1.7000000000000001E-2</v>
      </c>
    </row>
    <row r="9" spans="1:8" ht="15.75" x14ac:dyDescent="0.25">
      <c r="A9" s="14" t="s">
        <v>15</v>
      </c>
      <c r="B9" s="2">
        <v>8132</v>
      </c>
      <c r="C9" s="2">
        <v>4911</v>
      </c>
      <c r="D9" s="6">
        <v>0.12300000000000001</v>
      </c>
      <c r="E9" s="6">
        <v>0.60199999999999998</v>
      </c>
      <c r="F9" s="6">
        <v>0.39</v>
      </c>
      <c r="G9" s="6">
        <v>8.0000000000000002E-3</v>
      </c>
      <c r="H9" s="6">
        <v>0</v>
      </c>
    </row>
    <row r="10" spans="1:8" ht="15.75" x14ac:dyDescent="0.25">
      <c r="A10" s="14" t="s">
        <v>16</v>
      </c>
      <c r="B10" s="2">
        <v>602008</v>
      </c>
      <c r="C10" s="2">
        <v>286930</v>
      </c>
      <c r="D10" s="6">
        <v>0.27200000000000002</v>
      </c>
      <c r="E10" s="6">
        <v>0.315</v>
      </c>
      <c r="F10" s="6">
        <v>0.54300000000000004</v>
      </c>
      <c r="G10" s="6">
        <v>0.113</v>
      </c>
      <c r="H10" s="6">
        <v>2.8999999999999998E-2</v>
      </c>
    </row>
    <row r="11" spans="1:8" ht="15.75" x14ac:dyDescent="0.25">
      <c r="A11" s="14" t="s">
        <v>17</v>
      </c>
      <c r="B11" s="2">
        <v>12476</v>
      </c>
      <c r="C11" s="2">
        <v>7381</v>
      </c>
      <c r="D11" s="6">
        <v>0.17600000000000002</v>
      </c>
      <c r="E11" s="6">
        <v>0.48799999999999999</v>
      </c>
      <c r="F11" s="6">
        <v>0.46200000000000002</v>
      </c>
      <c r="G11" s="6">
        <v>4.8000000000000001E-2</v>
      </c>
      <c r="H11" s="6">
        <v>2E-3</v>
      </c>
    </row>
    <row r="12" spans="1:8" ht="15.75" x14ac:dyDescent="0.25">
      <c r="A12" s="14" t="s">
        <v>18</v>
      </c>
      <c r="B12" s="2">
        <v>16466</v>
      </c>
      <c r="C12" s="2">
        <v>9068</v>
      </c>
      <c r="D12" s="6">
        <v>0.214</v>
      </c>
      <c r="E12" s="6">
        <v>0.36200000000000004</v>
      </c>
      <c r="F12" s="6">
        <v>0.58499999999999996</v>
      </c>
      <c r="G12" s="6">
        <v>4.2000000000000003E-2</v>
      </c>
      <c r="H12" s="6">
        <v>1.1000000000000001E-2</v>
      </c>
    </row>
    <row r="13" spans="1:8" ht="15.75" x14ac:dyDescent="0.25">
      <c r="A13" s="14" t="s">
        <v>19</v>
      </c>
      <c r="B13" s="2">
        <v>5522</v>
      </c>
      <c r="C13" s="2">
        <v>2440</v>
      </c>
      <c r="D13" s="6">
        <v>0.128</v>
      </c>
      <c r="E13" s="6">
        <v>0.59</v>
      </c>
      <c r="F13" s="6">
        <v>0.40299999999999997</v>
      </c>
      <c r="G13" s="6">
        <v>6.9999999999999993E-3</v>
      </c>
      <c r="H13" s="6">
        <v>0</v>
      </c>
    </row>
    <row r="14" spans="1:8" ht="15.75" x14ac:dyDescent="0.25">
      <c r="A14" s="14" t="s">
        <v>20</v>
      </c>
      <c r="B14" s="2">
        <v>8787</v>
      </c>
      <c r="C14" s="2">
        <v>5899</v>
      </c>
      <c r="D14" s="6">
        <v>0.24399999999999999</v>
      </c>
      <c r="E14" s="6">
        <v>0.50800000000000001</v>
      </c>
      <c r="F14" s="6">
        <v>0.24100000000000002</v>
      </c>
      <c r="G14" s="6">
        <v>0.25</v>
      </c>
      <c r="H14" s="6">
        <v>1E-3</v>
      </c>
    </row>
    <row r="15" spans="1:8" ht="15.75" x14ac:dyDescent="0.25">
      <c r="A15" s="14" t="s">
        <v>21</v>
      </c>
      <c r="B15" s="2">
        <v>55100</v>
      </c>
      <c r="C15" s="2">
        <v>16761</v>
      </c>
      <c r="D15" s="6">
        <v>0.14499999999999999</v>
      </c>
      <c r="E15" s="6">
        <v>0.57299999999999995</v>
      </c>
      <c r="F15" s="6">
        <v>0.40500000000000008</v>
      </c>
      <c r="G15" s="6">
        <v>1.8000000000000002E-2</v>
      </c>
      <c r="H15" s="6">
        <v>4.0000000000000001E-3</v>
      </c>
    </row>
    <row r="16" spans="1:8" ht="9" customHeight="1" x14ac:dyDescent="0.25">
      <c r="A16" s="60"/>
      <c r="B16" s="69"/>
      <c r="C16" s="69"/>
      <c r="D16" s="65"/>
      <c r="E16" s="65"/>
      <c r="F16" s="65"/>
      <c r="G16" s="65"/>
      <c r="H16" s="65"/>
    </row>
    <row r="17" spans="1:8" ht="15.75" x14ac:dyDescent="0.25">
      <c r="A17" s="14" t="s">
        <v>22</v>
      </c>
      <c r="B17" s="2">
        <v>19876</v>
      </c>
      <c r="C17" s="2">
        <v>3868</v>
      </c>
      <c r="D17" s="6">
        <v>0.125</v>
      </c>
      <c r="E17" s="6">
        <v>0.628</v>
      </c>
      <c r="F17" s="6">
        <v>0.36900000000000005</v>
      </c>
      <c r="G17" s="6">
        <v>3.0000000000000001E-3</v>
      </c>
      <c r="H17" s="6">
        <v>0</v>
      </c>
    </row>
    <row r="18" spans="1:8" ht="15.75" x14ac:dyDescent="0.25">
      <c r="A18" s="14" t="s">
        <v>23</v>
      </c>
      <c r="B18" s="2">
        <v>1300</v>
      </c>
      <c r="C18" s="2">
        <v>592</v>
      </c>
      <c r="D18" s="6">
        <v>0.23800000000000002</v>
      </c>
      <c r="E18" s="6">
        <v>0.373</v>
      </c>
      <c r="F18" s="6">
        <v>0.51</v>
      </c>
      <c r="G18" s="6">
        <v>0.106</v>
      </c>
      <c r="H18" s="6">
        <v>1.1000000000000001E-2</v>
      </c>
    </row>
    <row r="19" spans="1:8" ht="15.75" x14ac:dyDescent="0.25">
      <c r="A19" s="14" t="s">
        <v>24</v>
      </c>
      <c r="B19" s="2">
        <v>9341</v>
      </c>
      <c r="C19" s="2">
        <v>6834</v>
      </c>
      <c r="D19" s="6">
        <v>0.27300000000000002</v>
      </c>
      <c r="E19" s="6">
        <v>0.41700000000000004</v>
      </c>
      <c r="F19" s="6">
        <v>0.41600000000000004</v>
      </c>
      <c r="G19" s="6">
        <v>6.8000000000000005E-2</v>
      </c>
      <c r="H19" s="6">
        <v>9.9000000000000005E-2</v>
      </c>
    </row>
    <row r="20" spans="1:8" ht="15.75" x14ac:dyDescent="0.25">
      <c r="A20" s="14" t="s">
        <v>25</v>
      </c>
      <c r="B20" s="2">
        <v>1866</v>
      </c>
      <c r="C20" s="2">
        <v>215</v>
      </c>
      <c r="D20" s="6">
        <v>6.6000000000000003E-2</v>
      </c>
      <c r="E20" s="6">
        <v>0.84799999999999998</v>
      </c>
      <c r="F20" s="6">
        <v>0.15200000000000002</v>
      </c>
      <c r="G20" s="6">
        <v>0</v>
      </c>
      <c r="H20" s="6">
        <v>0</v>
      </c>
    </row>
    <row r="21" spans="1:8" ht="15.75" x14ac:dyDescent="0.25">
      <c r="A21" s="14" t="s">
        <v>26</v>
      </c>
      <c r="B21" s="2">
        <v>28471</v>
      </c>
      <c r="C21" s="2">
        <v>13899</v>
      </c>
      <c r="D21" s="6">
        <v>0.17100000000000001</v>
      </c>
      <c r="E21" s="6">
        <v>0.47399999999999998</v>
      </c>
      <c r="F21" s="6">
        <v>0.47300000000000003</v>
      </c>
      <c r="G21" s="6">
        <v>5.2999999999999999E-2</v>
      </c>
      <c r="H21" s="6">
        <v>0</v>
      </c>
    </row>
    <row r="22" spans="1:8" ht="15.75" x14ac:dyDescent="0.25">
      <c r="A22" s="14" t="s">
        <v>27</v>
      </c>
      <c r="B22" s="2">
        <v>27877</v>
      </c>
      <c r="C22" s="2">
        <v>14020</v>
      </c>
      <c r="D22" s="6">
        <v>0.11199999999999999</v>
      </c>
      <c r="E22" s="6">
        <v>0.64800000000000002</v>
      </c>
      <c r="F22" s="6">
        <v>0.34</v>
      </c>
      <c r="G22" s="6">
        <v>1.2E-2</v>
      </c>
      <c r="H22" s="6">
        <v>0</v>
      </c>
    </row>
    <row r="23" spans="1:8" ht="15.75" x14ac:dyDescent="0.25">
      <c r="A23" s="14" t="s">
        <v>28</v>
      </c>
      <c r="B23" s="2">
        <v>17504</v>
      </c>
      <c r="C23" s="2">
        <v>12182</v>
      </c>
      <c r="D23" s="6">
        <v>0.20699999999999999</v>
      </c>
      <c r="E23" s="6">
        <v>0.41200000000000003</v>
      </c>
      <c r="F23" s="6">
        <v>0.50900000000000001</v>
      </c>
      <c r="G23" s="6">
        <v>6.6000000000000003E-2</v>
      </c>
      <c r="H23" s="6">
        <v>1.3000000000000001E-2</v>
      </c>
    </row>
    <row r="24" spans="1:8" ht="15.75" x14ac:dyDescent="0.25">
      <c r="A24" s="14" t="s">
        <v>29</v>
      </c>
      <c r="B24" s="2">
        <v>14864</v>
      </c>
      <c r="C24" s="2">
        <v>10719</v>
      </c>
      <c r="D24" s="6">
        <v>0.22</v>
      </c>
      <c r="E24" s="6">
        <v>0.38700000000000001</v>
      </c>
      <c r="F24" s="6">
        <v>0.52999999999999992</v>
      </c>
      <c r="G24" s="6">
        <v>6.7000000000000004E-2</v>
      </c>
      <c r="H24" s="6">
        <v>1.6E-2</v>
      </c>
    </row>
    <row r="25" spans="1:8" ht="15.75" x14ac:dyDescent="0.25">
      <c r="A25" s="14" t="s">
        <v>30</v>
      </c>
      <c r="B25" s="2">
        <v>30920</v>
      </c>
      <c r="C25" s="2">
        <v>12719</v>
      </c>
      <c r="D25" s="6">
        <v>0.193</v>
      </c>
      <c r="E25" s="6">
        <v>0.441</v>
      </c>
      <c r="F25" s="6">
        <v>0.498</v>
      </c>
      <c r="G25" s="6">
        <v>5.9000000000000004E-2</v>
      </c>
      <c r="H25" s="6">
        <v>2E-3</v>
      </c>
    </row>
    <row r="26" spans="1:8" ht="15.75" x14ac:dyDescent="0.25">
      <c r="A26" s="14" t="s">
        <v>31</v>
      </c>
      <c r="B26" s="2">
        <v>10549</v>
      </c>
      <c r="C26" s="2">
        <v>3740</v>
      </c>
      <c r="D26" s="6">
        <v>0.151</v>
      </c>
      <c r="E26" s="6">
        <v>0.54899999999999993</v>
      </c>
      <c r="F26" s="6">
        <v>0.42399999999999999</v>
      </c>
      <c r="G26" s="6">
        <v>2.7000000000000003E-2</v>
      </c>
      <c r="H26" s="6">
        <v>0</v>
      </c>
    </row>
    <row r="27" spans="1:8" ht="8.25" customHeight="1" x14ac:dyDescent="0.25">
      <c r="A27" s="60"/>
      <c r="B27" s="69"/>
      <c r="C27" s="69"/>
      <c r="D27" s="65"/>
      <c r="E27" s="65"/>
      <c r="F27" s="65"/>
      <c r="G27" s="65"/>
      <c r="H27" s="65"/>
    </row>
    <row r="28" spans="1:8" ht="15.75" x14ac:dyDescent="0.25">
      <c r="A28" s="14" t="s">
        <v>32</v>
      </c>
      <c r="B28" s="2">
        <v>11240</v>
      </c>
      <c r="C28" s="2">
        <v>8391</v>
      </c>
      <c r="D28" s="6">
        <v>0.39500000000000002</v>
      </c>
      <c r="E28" s="6">
        <v>0.23699999999999999</v>
      </c>
      <c r="F28" s="6">
        <v>0.51200000000000001</v>
      </c>
      <c r="G28" s="6">
        <v>8.5000000000000006E-2</v>
      </c>
      <c r="H28" s="6">
        <v>0.16600000000000001</v>
      </c>
    </row>
    <row r="29" spans="1:8" ht="15.75" x14ac:dyDescent="0.25">
      <c r="A29" s="14" t="s">
        <v>33</v>
      </c>
      <c r="B29" s="2">
        <v>25272</v>
      </c>
      <c r="C29" s="2">
        <v>15622</v>
      </c>
      <c r="D29" s="6">
        <v>0.28199999999999997</v>
      </c>
      <c r="E29" s="6">
        <v>0.36799999999999999</v>
      </c>
      <c r="F29" s="6">
        <v>0.49300000000000005</v>
      </c>
      <c r="G29" s="6">
        <v>6.5000000000000002E-2</v>
      </c>
      <c r="H29" s="6">
        <v>7.400000000000001E-2</v>
      </c>
    </row>
    <row r="30" spans="1:8" ht="15.75" x14ac:dyDescent="0.25">
      <c r="A30" s="14" t="s">
        <v>34</v>
      </c>
      <c r="B30" s="2">
        <v>50492</v>
      </c>
      <c r="C30" s="2">
        <v>30793</v>
      </c>
      <c r="D30" s="6">
        <v>0.23800000000000002</v>
      </c>
      <c r="E30" s="6">
        <v>0.39399999999999996</v>
      </c>
      <c r="F30" s="6">
        <v>0.49099999999999999</v>
      </c>
      <c r="G30" s="6">
        <v>7.6999999999999999E-2</v>
      </c>
      <c r="H30" s="6">
        <v>3.7999999999999999E-2</v>
      </c>
    </row>
    <row r="31" spans="1:8" ht="15.75" x14ac:dyDescent="0.25">
      <c r="A31" s="14" t="s">
        <v>35</v>
      </c>
      <c r="B31" s="2">
        <v>66208</v>
      </c>
      <c r="C31" s="2">
        <v>47543</v>
      </c>
      <c r="D31" s="6">
        <v>0.37</v>
      </c>
      <c r="E31" s="6">
        <v>0.30299999999999999</v>
      </c>
      <c r="F31" s="6">
        <v>0.48499999999999999</v>
      </c>
      <c r="G31" s="6">
        <v>6.5000000000000002E-2</v>
      </c>
      <c r="H31" s="6">
        <v>0.14699999999999999</v>
      </c>
    </row>
    <row r="32" spans="1:8" ht="15.75" x14ac:dyDescent="0.25">
      <c r="A32" s="14" t="s">
        <v>36</v>
      </c>
      <c r="B32" s="2">
        <v>23057</v>
      </c>
      <c r="C32" s="2">
        <v>12107</v>
      </c>
      <c r="D32" s="6">
        <v>0.17199999999999999</v>
      </c>
      <c r="E32" s="6">
        <v>0.51500000000000001</v>
      </c>
      <c r="F32" s="6">
        <v>0.43199999999999994</v>
      </c>
      <c r="G32" s="6">
        <v>4.5999999999999999E-2</v>
      </c>
      <c r="H32" s="6">
        <v>6.9999999999999993E-3</v>
      </c>
    </row>
    <row r="33" spans="1:8" ht="15.75" x14ac:dyDescent="0.25">
      <c r="A33" s="14" t="s">
        <v>37</v>
      </c>
      <c r="B33" s="2">
        <v>11756</v>
      </c>
      <c r="C33" s="2">
        <v>6802</v>
      </c>
      <c r="D33" s="6">
        <v>0.14899999999999999</v>
      </c>
      <c r="E33" s="6">
        <v>0.55200000000000005</v>
      </c>
      <c r="F33" s="6">
        <v>0.42099999999999993</v>
      </c>
      <c r="G33" s="6">
        <v>2.6000000000000002E-2</v>
      </c>
      <c r="H33" s="6">
        <v>1E-3</v>
      </c>
    </row>
    <row r="34" spans="1:8" ht="15.75" x14ac:dyDescent="0.25">
      <c r="A34" s="14" t="s">
        <v>38</v>
      </c>
      <c r="B34" s="2">
        <v>36082</v>
      </c>
      <c r="C34" s="2">
        <v>26727</v>
      </c>
      <c r="D34" s="6">
        <v>0.23199999999999998</v>
      </c>
      <c r="E34" s="6">
        <v>0.34299999999999997</v>
      </c>
      <c r="F34" s="6">
        <v>0.55400000000000005</v>
      </c>
      <c r="G34" s="6">
        <v>9.8000000000000004E-2</v>
      </c>
      <c r="H34" s="6">
        <v>5.0000000000000001E-3</v>
      </c>
    </row>
    <row r="35" spans="1:8" ht="15.75" x14ac:dyDescent="0.25">
      <c r="A35" s="14" t="s">
        <v>39</v>
      </c>
      <c r="B35" s="2">
        <v>3490</v>
      </c>
      <c r="C35" s="2">
        <v>2177</v>
      </c>
      <c r="D35" s="6">
        <v>0.13699999999999998</v>
      </c>
      <c r="E35" s="6">
        <v>0.59399999999999997</v>
      </c>
      <c r="F35" s="6">
        <v>0.374</v>
      </c>
      <c r="G35" s="6">
        <v>0.03</v>
      </c>
      <c r="H35" s="6">
        <v>2E-3</v>
      </c>
    </row>
    <row r="36" spans="1:8" ht="15.75" x14ac:dyDescent="0.25">
      <c r="A36" s="14" t="s">
        <v>40</v>
      </c>
      <c r="B36" s="2">
        <v>6631</v>
      </c>
      <c r="C36" s="2">
        <v>2902</v>
      </c>
      <c r="D36" s="6">
        <v>0.221</v>
      </c>
      <c r="E36" s="6">
        <v>0.45799999999999996</v>
      </c>
      <c r="F36" s="6">
        <v>0.45900000000000007</v>
      </c>
      <c r="G36" s="6">
        <v>0.05</v>
      </c>
      <c r="H36" s="6">
        <v>3.3000000000000002E-2</v>
      </c>
    </row>
    <row r="37" spans="1:8" ht="15.75" x14ac:dyDescent="0.25">
      <c r="A37" s="14" t="s">
        <v>41</v>
      </c>
      <c r="B37" s="2">
        <v>10771</v>
      </c>
      <c r="C37" s="2">
        <v>5841</v>
      </c>
      <c r="D37" s="6">
        <v>0.153</v>
      </c>
      <c r="E37" s="6">
        <v>0.54799999999999993</v>
      </c>
      <c r="F37" s="6">
        <v>0.41300000000000003</v>
      </c>
      <c r="G37" s="6">
        <v>3.9E-2</v>
      </c>
      <c r="H37" s="6">
        <v>0</v>
      </c>
    </row>
    <row r="38" spans="1:8" ht="8.25" customHeight="1" x14ac:dyDescent="0.25">
      <c r="A38" s="60"/>
      <c r="B38" s="69"/>
      <c r="C38" s="69"/>
      <c r="D38" s="65"/>
      <c r="E38" s="65"/>
      <c r="F38" s="65"/>
      <c r="G38" s="65"/>
      <c r="H38" s="65"/>
    </row>
    <row r="39" spans="1:8" ht="15.75" x14ac:dyDescent="0.25">
      <c r="A39" s="14" t="s">
        <v>42</v>
      </c>
      <c r="B39" s="2">
        <v>5184</v>
      </c>
      <c r="C39" s="2">
        <v>2817</v>
      </c>
      <c r="D39" s="6">
        <v>0.20499999999999999</v>
      </c>
      <c r="E39" s="6">
        <v>0.45899999999999996</v>
      </c>
      <c r="F39" s="6">
        <v>0.47399999999999998</v>
      </c>
      <c r="G39" s="6">
        <v>4.0999999999999995E-2</v>
      </c>
      <c r="H39" s="6">
        <v>2.6000000000000002E-2</v>
      </c>
    </row>
    <row r="40" spans="1:8" ht="15.75" x14ac:dyDescent="0.25">
      <c r="A40" s="14" t="s">
        <v>43</v>
      </c>
      <c r="B40" s="2">
        <v>35053</v>
      </c>
      <c r="C40" s="2">
        <v>25536</v>
      </c>
      <c r="D40" s="6">
        <v>0.29299999999999998</v>
      </c>
      <c r="E40" s="6">
        <v>0.43799999999999994</v>
      </c>
      <c r="F40" s="6">
        <v>0.41600000000000009</v>
      </c>
      <c r="G40" s="6">
        <v>5.4000000000000006E-2</v>
      </c>
      <c r="H40" s="6">
        <v>9.1999999999999998E-2</v>
      </c>
    </row>
    <row r="41" spans="1:8" ht="15.75" x14ac:dyDescent="0.25">
      <c r="A41" s="14" t="s">
        <v>44</v>
      </c>
      <c r="B41" s="2">
        <v>20388</v>
      </c>
      <c r="C41" s="2">
        <v>13333</v>
      </c>
      <c r="D41" s="6">
        <v>0.21100000000000002</v>
      </c>
      <c r="E41" s="6">
        <v>0.39799999999999996</v>
      </c>
      <c r="F41" s="6">
        <v>0.51300000000000001</v>
      </c>
      <c r="G41" s="6">
        <v>8.8000000000000009E-2</v>
      </c>
      <c r="H41" s="6">
        <v>1E-3</v>
      </c>
    </row>
    <row r="42" spans="1:8" ht="15.75" x14ac:dyDescent="0.25">
      <c r="A42" s="14" t="s">
        <v>45</v>
      </c>
      <c r="B42" s="2">
        <v>123203</v>
      </c>
      <c r="C42" s="2">
        <v>59797</v>
      </c>
      <c r="D42" s="6">
        <v>0.28199999999999997</v>
      </c>
      <c r="E42" s="6">
        <v>0.32299999999999995</v>
      </c>
      <c r="F42" s="6">
        <v>0.55700000000000005</v>
      </c>
      <c r="G42" s="6">
        <v>7.5999999999999998E-2</v>
      </c>
      <c r="H42" s="6">
        <v>4.4000000000000004E-2</v>
      </c>
    </row>
    <row r="43" spans="1:8" ht="15.75" x14ac:dyDescent="0.25">
      <c r="A43" s="14" t="s">
        <v>46</v>
      </c>
      <c r="B43" s="2">
        <v>22893</v>
      </c>
      <c r="C43" s="2">
        <v>5866</v>
      </c>
      <c r="D43" s="6">
        <v>0.153</v>
      </c>
      <c r="E43" s="6">
        <v>0.55899999999999994</v>
      </c>
      <c r="F43" s="6">
        <v>0.41</v>
      </c>
      <c r="G43" s="6">
        <v>2.8999999999999998E-2</v>
      </c>
      <c r="H43" s="6">
        <v>2E-3</v>
      </c>
    </row>
    <row r="44" spans="1:8" ht="15.75" x14ac:dyDescent="0.25">
      <c r="A44" s="14" t="s">
        <v>47</v>
      </c>
      <c r="B44" s="2">
        <v>1828</v>
      </c>
      <c r="C44" s="2">
        <v>1131</v>
      </c>
      <c r="D44" s="6">
        <v>0.13800000000000001</v>
      </c>
      <c r="E44" s="6">
        <v>0.59399999999999997</v>
      </c>
      <c r="F44" s="6">
        <v>0.36799999999999999</v>
      </c>
      <c r="G44" s="6">
        <v>3.7000000000000005E-2</v>
      </c>
      <c r="H44" s="6">
        <v>1E-3</v>
      </c>
    </row>
    <row r="45" spans="1:8" ht="15.75" x14ac:dyDescent="0.25">
      <c r="A45" s="14" t="s">
        <v>48</v>
      </c>
      <c r="B45" s="2">
        <v>99471</v>
      </c>
      <c r="C45" s="2">
        <v>52956</v>
      </c>
      <c r="D45" s="6">
        <v>0.08</v>
      </c>
      <c r="E45" s="6">
        <v>0.74400000000000011</v>
      </c>
      <c r="F45" s="6">
        <v>0.24799999999999994</v>
      </c>
      <c r="G45" s="6">
        <v>6.0000000000000001E-3</v>
      </c>
      <c r="H45" s="6">
        <v>2E-3</v>
      </c>
    </row>
    <row r="46" spans="1:8" ht="15.75" x14ac:dyDescent="0.25">
      <c r="A46" s="14" t="s">
        <v>49</v>
      </c>
      <c r="B46" s="2">
        <v>8956</v>
      </c>
      <c r="C46" s="2">
        <v>3757</v>
      </c>
      <c r="D46" s="6">
        <v>0.17</v>
      </c>
      <c r="E46" s="6">
        <v>0.51800000000000002</v>
      </c>
      <c r="F46" s="6">
        <v>0.43799999999999994</v>
      </c>
      <c r="G46" s="6">
        <v>3.7000000000000005E-2</v>
      </c>
      <c r="H46" s="6">
        <v>6.9999999999999993E-3</v>
      </c>
    </row>
    <row r="47" spans="1:8" ht="15.75" x14ac:dyDescent="0.25">
      <c r="A47" s="14" t="s">
        <v>50</v>
      </c>
      <c r="B47" s="2">
        <v>30617</v>
      </c>
      <c r="C47" s="2">
        <v>22387</v>
      </c>
      <c r="D47" s="6">
        <v>0.22500000000000001</v>
      </c>
      <c r="E47" s="6">
        <v>0.40600000000000003</v>
      </c>
      <c r="F47" s="6">
        <v>0.499</v>
      </c>
      <c r="G47" s="6">
        <v>5.0999999999999997E-2</v>
      </c>
      <c r="H47" s="6">
        <v>4.4000000000000004E-2</v>
      </c>
    </row>
    <row r="48" spans="1:8" ht="15.75" x14ac:dyDescent="0.25">
      <c r="A48" s="14" t="s">
        <v>51</v>
      </c>
      <c r="B48" s="2">
        <v>59927</v>
      </c>
      <c r="C48" s="2">
        <v>35311</v>
      </c>
      <c r="D48" s="6">
        <v>0.33600000000000002</v>
      </c>
      <c r="E48" s="6">
        <v>0.35600000000000004</v>
      </c>
      <c r="F48" s="6">
        <v>0.46200000000000008</v>
      </c>
      <c r="G48" s="6">
        <v>7.2999999999999995E-2</v>
      </c>
      <c r="H48" s="6">
        <v>0.109</v>
      </c>
    </row>
    <row r="49" spans="1:8" ht="7.5" customHeight="1" x14ac:dyDescent="0.25">
      <c r="A49" s="60"/>
      <c r="B49" s="69"/>
      <c r="C49" s="69"/>
      <c r="D49" s="65"/>
      <c r="E49" s="65"/>
      <c r="F49" s="65"/>
      <c r="G49" s="65"/>
      <c r="H49" s="65"/>
    </row>
    <row r="50" spans="1:8" ht="15.75" x14ac:dyDescent="0.25">
      <c r="A50" s="14" t="s">
        <v>52</v>
      </c>
      <c r="B50" s="2">
        <v>15228</v>
      </c>
      <c r="C50" s="2">
        <v>13360</v>
      </c>
      <c r="D50" s="6">
        <v>0.23399999999999999</v>
      </c>
      <c r="E50" s="6">
        <v>0.32400000000000001</v>
      </c>
      <c r="F50" s="6">
        <v>0.57899999999999996</v>
      </c>
      <c r="G50" s="6">
        <v>9.6999999999999989E-2</v>
      </c>
      <c r="H50" s="6">
        <v>0</v>
      </c>
    </row>
    <row r="51" spans="1:8" ht="15.75" x14ac:dyDescent="0.25">
      <c r="A51" s="14" t="s">
        <v>53</v>
      </c>
      <c r="B51" s="2">
        <v>6547</v>
      </c>
      <c r="C51" s="2">
        <v>4278</v>
      </c>
      <c r="D51" s="6">
        <v>0.245</v>
      </c>
      <c r="E51" s="6">
        <v>0.39799999999999996</v>
      </c>
      <c r="F51" s="6">
        <v>0.49200000000000005</v>
      </c>
      <c r="G51" s="6">
        <v>4.8000000000000001E-2</v>
      </c>
      <c r="H51" s="6">
        <v>6.2E-2</v>
      </c>
    </row>
    <row r="52" spans="1:8" ht="15.75" x14ac:dyDescent="0.25">
      <c r="A52" s="14" t="s">
        <v>54</v>
      </c>
      <c r="B52" s="2">
        <v>17836</v>
      </c>
      <c r="C52" s="2">
        <v>15590</v>
      </c>
      <c r="D52" s="6">
        <v>0.14400000000000002</v>
      </c>
      <c r="E52" s="6">
        <v>0.51</v>
      </c>
      <c r="F52" s="6">
        <v>0.48</v>
      </c>
      <c r="G52" s="6">
        <v>9.0000000000000011E-3</v>
      </c>
      <c r="H52" s="6">
        <v>1E-3</v>
      </c>
    </row>
    <row r="53" spans="1:8" ht="15.75" x14ac:dyDescent="0.25">
      <c r="A53" s="14" t="s">
        <v>55</v>
      </c>
      <c r="B53" s="2">
        <v>3256</v>
      </c>
      <c r="C53" s="2">
        <v>1075</v>
      </c>
      <c r="D53" s="6">
        <v>7.6999999999999999E-2</v>
      </c>
      <c r="E53" s="6">
        <v>0.78299999999999992</v>
      </c>
      <c r="F53" s="6">
        <v>0.20300000000000001</v>
      </c>
      <c r="G53" s="6">
        <v>1.3000000000000001E-2</v>
      </c>
      <c r="H53" s="6">
        <v>1E-3</v>
      </c>
    </row>
    <row r="54" spans="1:8" ht="15.75" x14ac:dyDescent="0.25">
      <c r="A54" s="14" t="s">
        <v>56</v>
      </c>
      <c r="B54" s="2">
        <v>61323</v>
      </c>
      <c r="C54" s="2">
        <v>42227</v>
      </c>
      <c r="D54" s="6">
        <v>0.26899999999999996</v>
      </c>
      <c r="E54" s="6">
        <v>0.25800000000000001</v>
      </c>
      <c r="F54" s="6">
        <v>0.6160000000000001</v>
      </c>
      <c r="G54" s="6">
        <v>0.11800000000000001</v>
      </c>
      <c r="H54" s="6">
        <v>8.0000000000000002E-3</v>
      </c>
    </row>
    <row r="55" spans="1:8" ht="15.75" x14ac:dyDescent="0.25">
      <c r="A55" s="14" t="s">
        <v>57</v>
      </c>
      <c r="B55" s="2">
        <v>49822</v>
      </c>
      <c r="C55" s="2">
        <v>15041</v>
      </c>
      <c r="D55" s="6">
        <v>0.13800000000000001</v>
      </c>
      <c r="E55" s="6">
        <v>0.64500000000000002</v>
      </c>
      <c r="F55" s="6">
        <v>0.316</v>
      </c>
      <c r="G55" s="6">
        <v>3.7000000000000005E-2</v>
      </c>
      <c r="H55" s="6">
        <v>2E-3</v>
      </c>
    </row>
    <row r="56" spans="1:8" ht="15.75" x14ac:dyDescent="0.25">
      <c r="A56" s="14" t="s">
        <v>58</v>
      </c>
      <c r="B56" s="2">
        <v>5869</v>
      </c>
      <c r="C56" s="2">
        <v>3157</v>
      </c>
      <c r="D56" s="6">
        <v>0.14499999999999999</v>
      </c>
      <c r="E56" s="6">
        <v>0.56000000000000005</v>
      </c>
      <c r="F56" s="6">
        <v>0.42299999999999999</v>
      </c>
      <c r="G56" s="6">
        <v>0.01</v>
      </c>
      <c r="H56" s="6">
        <v>6.9999999999999993E-3</v>
      </c>
    </row>
    <row r="57" spans="1:8" ht="15.75" x14ac:dyDescent="0.25">
      <c r="A57" s="14" t="s">
        <v>59</v>
      </c>
      <c r="B57" s="2">
        <v>2869</v>
      </c>
      <c r="C57" s="2">
        <v>1486</v>
      </c>
      <c r="D57" s="6">
        <v>0.21600000000000003</v>
      </c>
      <c r="E57" s="6">
        <v>0.503</v>
      </c>
      <c r="F57" s="6">
        <v>0.40600000000000003</v>
      </c>
      <c r="G57" s="6">
        <v>3.9E-2</v>
      </c>
      <c r="H57" s="6">
        <v>5.2000000000000005E-2</v>
      </c>
    </row>
    <row r="58" spans="1:8" ht="15.75" x14ac:dyDescent="0.25">
      <c r="A58" s="14" t="s">
        <v>60</v>
      </c>
      <c r="B58" s="2">
        <v>461</v>
      </c>
      <c r="C58" s="2">
        <v>362</v>
      </c>
      <c r="D58" s="6">
        <v>0.214</v>
      </c>
      <c r="E58" s="6">
        <v>0.377</v>
      </c>
      <c r="F58" s="6">
        <v>0.54699999999999993</v>
      </c>
      <c r="G58" s="6">
        <v>7.2000000000000008E-2</v>
      </c>
      <c r="H58" s="6">
        <v>4.0000000000000001E-3</v>
      </c>
    </row>
    <row r="59" spans="1:8" ht="15.75" x14ac:dyDescent="0.25">
      <c r="A59" s="14" t="s">
        <v>61</v>
      </c>
      <c r="B59" s="2">
        <v>33670</v>
      </c>
      <c r="C59" s="2">
        <v>20557</v>
      </c>
      <c r="D59" s="6">
        <v>0.19699999999999998</v>
      </c>
      <c r="E59" s="6">
        <v>0.38900000000000001</v>
      </c>
      <c r="F59" s="6">
        <v>0.56300000000000006</v>
      </c>
      <c r="G59" s="6">
        <v>4.8000000000000001E-2</v>
      </c>
      <c r="H59" s="6">
        <v>0</v>
      </c>
    </row>
    <row r="60" spans="1:8" ht="6.75" customHeight="1" x14ac:dyDescent="0.25">
      <c r="A60" s="60"/>
      <c r="B60" s="69"/>
      <c r="C60" s="69"/>
      <c r="D60" s="65"/>
      <c r="E60" s="65"/>
      <c r="F60" s="65"/>
      <c r="G60" s="65"/>
      <c r="H60" s="65"/>
    </row>
    <row r="61" spans="1:8" ht="15.75" x14ac:dyDescent="0.25">
      <c r="A61" s="14" t="s">
        <v>62</v>
      </c>
      <c r="B61" s="2">
        <v>62710</v>
      </c>
      <c r="C61" s="2">
        <v>38848</v>
      </c>
      <c r="D61" s="6">
        <v>0.27899999999999997</v>
      </c>
      <c r="E61" s="6">
        <v>0.34600000000000003</v>
      </c>
      <c r="F61" s="6">
        <v>0.52200000000000002</v>
      </c>
      <c r="G61" s="6">
        <v>7.2000000000000008E-2</v>
      </c>
      <c r="H61" s="6">
        <v>0.06</v>
      </c>
    </row>
    <row r="62" spans="1:8" ht="15.75" x14ac:dyDescent="0.25">
      <c r="A62" s="14" t="s">
        <v>63</v>
      </c>
      <c r="B62" s="2">
        <v>10376</v>
      </c>
      <c r="C62" s="2">
        <v>5471</v>
      </c>
      <c r="D62" s="6">
        <v>0.187</v>
      </c>
      <c r="E62" s="6">
        <v>0.43099999999999999</v>
      </c>
      <c r="F62" s="6">
        <v>0.5169999999999999</v>
      </c>
      <c r="G62" s="6">
        <v>5.2000000000000005E-2</v>
      </c>
      <c r="H62" s="6">
        <v>0</v>
      </c>
    </row>
    <row r="63" spans="1:8" ht="15.75" x14ac:dyDescent="0.25">
      <c r="A63" s="14" t="s">
        <v>64</v>
      </c>
      <c r="B63" s="2">
        <v>25806</v>
      </c>
      <c r="C63" s="2">
        <v>14369</v>
      </c>
      <c r="D63" s="6">
        <v>0.223</v>
      </c>
      <c r="E63" s="6">
        <v>0.42700000000000005</v>
      </c>
      <c r="F63" s="6">
        <v>0.48999999999999994</v>
      </c>
      <c r="G63" s="6">
        <v>5.0999999999999997E-2</v>
      </c>
      <c r="H63" s="6">
        <v>3.2000000000000001E-2</v>
      </c>
    </row>
    <row r="64" spans="1:8" ht="16.5" thickBot="1" x14ac:dyDescent="0.3">
      <c r="A64" s="9" t="s">
        <v>65</v>
      </c>
      <c r="B64" s="3">
        <v>314</v>
      </c>
      <c r="C64" s="3">
        <v>94</v>
      </c>
      <c r="D64" s="7">
        <v>0.14499999999999999</v>
      </c>
      <c r="E64" s="7">
        <v>0.60699999999999998</v>
      </c>
      <c r="F64" s="7">
        <v>0.36699999999999994</v>
      </c>
      <c r="G64" s="7">
        <v>2.4E-2</v>
      </c>
      <c r="H64" s="7">
        <v>2E-3</v>
      </c>
    </row>
    <row r="65" spans="1:7" ht="48.75" customHeight="1" x14ac:dyDescent="0.2">
      <c r="A65" s="38" t="s">
        <v>96</v>
      </c>
      <c r="B65" s="38"/>
      <c r="C65" s="38"/>
      <c r="D65" s="38"/>
      <c r="E65" s="38"/>
      <c r="F65" s="38"/>
      <c r="G65" s="38"/>
    </row>
  </sheetData>
  <mergeCells count="6">
    <mergeCell ref="A1:H1"/>
    <mergeCell ref="A65:G65"/>
    <mergeCell ref="B2:C2"/>
    <mergeCell ref="D2:D3"/>
    <mergeCell ref="A2:A3"/>
    <mergeCell ref="E2:H2"/>
  </mergeCells>
  <phoneticPr fontId="0" type="noConversion"/>
  <printOptions horizontalCentered="1" verticalCentered="1"/>
  <pageMargins left="0.75" right="0.75" top="1" bottom="1" header="0.5" footer="0.5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TIMELIMT</vt:lpstr>
      <vt:lpstr>TLMONTHS</vt:lpstr>
      <vt:lpstr>TLMONPCT</vt:lpstr>
      <vt:lpstr>TLMONPCT2</vt:lpstr>
      <vt:lpstr>TLEXACRL</vt:lpstr>
      <vt:lpstr>TLEXACRL_PCT</vt:lpstr>
      <vt:lpstr>TLEXTERM</vt:lpstr>
      <vt:lpstr>TLEXTERM_PCT</vt:lpstr>
      <vt:lpstr>AVG_CM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DHHS</cp:lastModifiedBy>
  <cp:lastPrinted>2013-06-19T13:38:09Z</cp:lastPrinted>
  <dcterms:created xsi:type="dcterms:W3CDTF">2001-02-06T18:08:41Z</dcterms:created>
  <dcterms:modified xsi:type="dcterms:W3CDTF">2015-07-31T12:03:03Z</dcterms:modified>
</cp:coreProperties>
</file>