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ette.Bowen\Desktop\yun\timelimit\2017\"/>
    </mc:Choice>
  </mc:AlternateContent>
  <bookViews>
    <workbookView xWindow="120" yWindow="150" windowWidth="9375" windowHeight="4290"/>
  </bookViews>
  <sheets>
    <sheet name="0" sheetId="10" r:id="rId1"/>
    <sheet name="List of Tables" sheetId="11" r:id="rId2"/>
    <sheet name="Table 1" sheetId="5" r:id="rId3"/>
    <sheet name="Table 2A" sheetId="1" r:id="rId4"/>
    <sheet name="Table 2B" sheetId="6" r:id="rId5"/>
    <sheet name="Table 2C" sheetId="9" r:id="rId6"/>
    <sheet name="Table 3A" sheetId="2" r:id="rId7"/>
    <sheet name="Table 3B" sheetId="7" r:id="rId8"/>
    <sheet name="Table 4A" sheetId="3" r:id="rId9"/>
    <sheet name="Table 4B" sheetId="8" r:id="rId10"/>
    <sheet name="Table 5" sheetId="4" r:id="rId11"/>
  </sheets>
  <definedNames>
    <definedName name="_xlnm.Print_Area" localSheetId="10">'Table 5'!$A$1:$H$68</definedName>
  </definedNames>
  <calcPr calcId="162913"/>
</workbook>
</file>

<file path=xl/calcChain.xml><?xml version="1.0" encoding="utf-8"?>
<calcChain xmlns="http://schemas.openxmlformats.org/spreadsheetml/2006/main">
  <c r="B8" i="11" l="1"/>
  <c r="B7" i="11"/>
  <c r="A4" i="1" l="1"/>
  <c r="B11" i="11" l="1"/>
  <c r="B10" i="11"/>
  <c r="B9" i="11"/>
  <c r="B6" i="11"/>
  <c r="B5" i="11"/>
  <c r="A4" i="4"/>
  <c r="A2" i="4"/>
  <c r="A4" i="8"/>
  <c r="A2" i="8"/>
  <c r="A4" i="3"/>
  <c r="A2" i="3"/>
  <c r="A4" i="7"/>
  <c r="A2" i="7"/>
  <c r="A4" i="2"/>
  <c r="A2" i="2"/>
  <c r="A2" i="9"/>
  <c r="A2" i="6"/>
  <c r="A4" i="9"/>
  <c r="A4" i="6"/>
  <c r="B4" i="11"/>
  <c r="B3" i="11"/>
  <c r="C61" i="8" l="1"/>
  <c r="E55" i="8"/>
  <c r="D55" i="8"/>
  <c r="E36" i="8"/>
  <c r="D36" i="8"/>
  <c r="F36" i="8"/>
  <c r="G36" i="8"/>
  <c r="B7" i="1" l="1"/>
  <c r="C7" i="1"/>
  <c r="D7" i="1"/>
  <c r="E7" i="1"/>
  <c r="F7" i="1"/>
  <c r="G7" i="1"/>
  <c r="H7" i="1"/>
  <c r="I7" i="1"/>
  <c r="J7" i="1"/>
  <c r="K7" i="1"/>
  <c r="L7" i="1"/>
  <c r="M7" i="1"/>
  <c r="N7" i="1"/>
  <c r="C25" i="8" l="1"/>
  <c r="C24" i="8"/>
  <c r="C23" i="8"/>
  <c r="C16" i="8"/>
  <c r="C67" i="8"/>
  <c r="C65" i="8"/>
  <c r="C62" i="8"/>
  <c r="C53" i="8"/>
  <c r="C47" i="8"/>
  <c r="B7" i="3"/>
  <c r="C7" i="3"/>
  <c r="C7" i="8" s="1"/>
  <c r="D7" i="3"/>
  <c r="E7" i="3"/>
  <c r="F7" i="3"/>
  <c r="G7" i="3"/>
  <c r="E20" i="5"/>
  <c r="D66" i="5"/>
  <c r="D65" i="5"/>
  <c r="D64" i="5"/>
  <c r="D63" i="5"/>
  <c r="D61" i="5"/>
  <c r="D60" i="5"/>
  <c r="D59" i="5"/>
  <c r="D58" i="5"/>
  <c r="D57" i="5"/>
  <c r="D56" i="5"/>
  <c r="D55" i="5"/>
  <c r="D54" i="5"/>
  <c r="D53" i="5"/>
  <c r="D52" i="5"/>
  <c r="D50" i="5"/>
  <c r="D49" i="5"/>
  <c r="D48" i="5"/>
  <c r="D47" i="5"/>
  <c r="D46" i="5"/>
  <c r="D45" i="5"/>
  <c r="D44" i="5"/>
  <c r="D43" i="5"/>
  <c r="D42" i="5"/>
  <c r="D41" i="5"/>
  <c r="D39" i="5"/>
  <c r="D38" i="5"/>
  <c r="D37" i="5"/>
  <c r="D36" i="5"/>
  <c r="D35" i="5"/>
  <c r="D34" i="5"/>
  <c r="D33" i="5"/>
  <c r="D32" i="5"/>
  <c r="D31" i="5"/>
  <c r="D30" i="5"/>
  <c r="D28" i="5"/>
  <c r="D27" i="5"/>
  <c r="D26" i="5"/>
  <c r="D25" i="5"/>
  <c r="D24" i="5"/>
  <c r="D23" i="5"/>
  <c r="D22" i="5"/>
  <c r="D21" i="5"/>
  <c r="D20" i="5"/>
  <c r="D19" i="5"/>
  <c r="D17" i="5"/>
  <c r="D16" i="5"/>
  <c r="D15" i="5"/>
  <c r="D14" i="5"/>
  <c r="D13" i="5"/>
  <c r="D12" i="5"/>
  <c r="D11" i="5"/>
  <c r="D10" i="5"/>
  <c r="D9" i="5"/>
  <c r="D8" i="5"/>
  <c r="E66" i="5"/>
  <c r="E65" i="5"/>
  <c r="E64" i="5"/>
  <c r="E63" i="5"/>
  <c r="E61" i="5"/>
  <c r="E60" i="5"/>
  <c r="E59" i="5"/>
  <c r="F59" i="5" s="1"/>
  <c r="E58" i="5"/>
  <c r="E57" i="5"/>
  <c r="E56" i="5"/>
  <c r="E55" i="5"/>
  <c r="F55" i="5" s="1"/>
  <c r="E54" i="5"/>
  <c r="E53" i="5"/>
  <c r="E52" i="5"/>
  <c r="E50" i="5"/>
  <c r="E49" i="5"/>
  <c r="E48" i="5"/>
  <c r="E47" i="5"/>
  <c r="E46" i="5"/>
  <c r="F46" i="5" s="1"/>
  <c r="E45" i="5"/>
  <c r="E44" i="5"/>
  <c r="E43" i="5"/>
  <c r="E42" i="5"/>
  <c r="E41" i="5"/>
  <c r="E39" i="5"/>
  <c r="E38" i="5"/>
  <c r="E37" i="5"/>
  <c r="F37" i="5" s="1"/>
  <c r="E36" i="5"/>
  <c r="E35" i="5"/>
  <c r="E34" i="5"/>
  <c r="E33" i="5"/>
  <c r="F33" i="5" s="1"/>
  <c r="E32" i="5"/>
  <c r="E31" i="5"/>
  <c r="E30" i="5"/>
  <c r="E28" i="5"/>
  <c r="F28" i="5" s="1"/>
  <c r="E27" i="5"/>
  <c r="E26" i="5"/>
  <c r="E25" i="5"/>
  <c r="E24" i="5"/>
  <c r="F24" i="5" s="1"/>
  <c r="E23" i="5"/>
  <c r="E22" i="5"/>
  <c r="E21" i="5"/>
  <c r="E19" i="5"/>
  <c r="E17" i="5"/>
  <c r="E16" i="5"/>
  <c r="E15" i="5"/>
  <c r="E14" i="5"/>
  <c r="E13" i="5"/>
  <c r="E12" i="5"/>
  <c r="E11" i="5"/>
  <c r="E10" i="5"/>
  <c r="E9" i="5"/>
  <c r="E8" i="5"/>
  <c r="B7" i="2"/>
  <c r="B7" i="7" s="1"/>
  <c r="C7" i="2"/>
  <c r="C7" i="7" s="1"/>
  <c r="H7" i="2"/>
  <c r="G7" i="2"/>
  <c r="F7" i="2"/>
  <c r="E7" i="2"/>
  <c r="D7" i="2"/>
  <c r="C67" i="7"/>
  <c r="F67" i="7" s="1"/>
  <c r="C66" i="7"/>
  <c r="H66" i="7" s="1"/>
  <c r="C65" i="7"/>
  <c r="F65" i="7" s="1"/>
  <c r="C64" i="7"/>
  <c r="F64" i="7" s="1"/>
  <c r="C62" i="7"/>
  <c r="C61" i="7"/>
  <c r="C60" i="7"/>
  <c r="D60" i="7" s="1"/>
  <c r="C59" i="7"/>
  <c r="F59" i="7" s="1"/>
  <c r="C58" i="7"/>
  <c r="F58" i="7" s="1"/>
  <c r="C57" i="7"/>
  <c r="F57" i="7" s="1"/>
  <c r="C56" i="7"/>
  <c r="C55" i="7"/>
  <c r="E55" i="7" s="1"/>
  <c r="C54" i="7"/>
  <c r="G54" i="7" s="1"/>
  <c r="C53" i="7"/>
  <c r="G53" i="7" s="1"/>
  <c r="C51" i="7"/>
  <c r="H51" i="7" s="1"/>
  <c r="C50" i="7"/>
  <c r="D50" i="7" s="1"/>
  <c r="C49" i="7"/>
  <c r="D49" i="7" s="1"/>
  <c r="C48" i="7"/>
  <c r="D48" i="7" s="1"/>
  <c r="C47" i="7"/>
  <c r="E47" i="7" s="1"/>
  <c r="C46" i="7"/>
  <c r="G46" i="7" s="1"/>
  <c r="C45" i="7"/>
  <c r="H45" i="7" s="1"/>
  <c r="C44" i="7"/>
  <c r="E44" i="7" s="1"/>
  <c r="C43" i="7"/>
  <c r="E43" i="7" s="1"/>
  <c r="C42" i="7"/>
  <c r="E42" i="7" s="1"/>
  <c r="C40" i="7"/>
  <c r="H40" i="7" s="1"/>
  <c r="C39" i="7"/>
  <c r="G39" i="7" s="1"/>
  <c r="C38" i="7"/>
  <c r="D38" i="7" s="1"/>
  <c r="C37" i="7"/>
  <c r="F37" i="7" s="1"/>
  <c r="C36" i="7"/>
  <c r="D36" i="7" s="1"/>
  <c r="C35" i="7"/>
  <c r="G35" i="7" s="1"/>
  <c r="C34" i="7"/>
  <c r="C33" i="7"/>
  <c r="G33" i="7" s="1"/>
  <c r="C32" i="7"/>
  <c r="F32" i="7" s="1"/>
  <c r="C31" i="7"/>
  <c r="H31" i="7" s="1"/>
  <c r="C29" i="7"/>
  <c r="E29" i="7" s="1"/>
  <c r="C28" i="7"/>
  <c r="H28" i="7" s="1"/>
  <c r="C27" i="7"/>
  <c r="C26" i="7"/>
  <c r="F26" i="7" s="1"/>
  <c r="C25" i="7"/>
  <c r="G25" i="7" s="1"/>
  <c r="C24" i="7"/>
  <c r="C23" i="7"/>
  <c r="C22" i="7"/>
  <c r="F22" i="7" s="1"/>
  <c r="C21" i="7"/>
  <c r="C20" i="7"/>
  <c r="F20" i="7" s="1"/>
  <c r="C18" i="7"/>
  <c r="D18" i="7" s="1"/>
  <c r="C17" i="7"/>
  <c r="C16" i="7"/>
  <c r="C15" i="7"/>
  <c r="D15" i="7" s="1"/>
  <c r="C14" i="7"/>
  <c r="G14" i="7" s="1"/>
  <c r="C13" i="7"/>
  <c r="H13" i="7" s="1"/>
  <c r="C12" i="7"/>
  <c r="F12" i="7" s="1"/>
  <c r="C11" i="7"/>
  <c r="F11" i="7" s="1"/>
  <c r="C10" i="7"/>
  <c r="E10" i="7" s="1"/>
  <c r="C9" i="7"/>
  <c r="H9" i="7" s="1"/>
  <c r="B67" i="7"/>
  <c r="B66" i="7"/>
  <c r="B65" i="7"/>
  <c r="B64" i="7"/>
  <c r="B62" i="7"/>
  <c r="B61" i="7"/>
  <c r="B60" i="7"/>
  <c r="B59" i="7"/>
  <c r="B58" i="7"/>
  <c r="B57" i="7"/>
  <c r="B56" i="7"/>
  <c r="B55" i="7"/>
  <c r="B54" i="7"/>
  <c r="B53" i="7"/>
  <c r="B51" i="7"/>
  <c r="B50" i="7"/>
  <c r="B49" i="7"/>
  <c r="B48" i="7"/>
  <c r="B47" i="7"/>
  <c r="B46" i="7"/>
  <c r="B45" i="7"/>
  <c r="B44" i="7"/>
  <c r="B43" i="7"/>
  <c r="B42" i="7"/>
  <c r="B40" i="7"/>
  <c r="B39" i="7"/>
  <c r="B38" i="7"/>
  <c r="B37" i="7"/>
  <c r="B36" i="7"/>
  <c r="B35" i="7"/>
  <c r="B34" i="7"/>
  <c r="B33" i="7"/>
  <c r="B32" i="7"/>
  <c r="B31" i="7"/>
  <c r="B29" i="7"/>
  <c r="B28" i="7"/>
  <c r="B27" i="7"/>
  <c r="B26" i="7"/>
  <c r="B25" i="7"/>
  <c r="B24" i="7"/>
  <c r="B23" i="7"/>
  <c r="B22" i="7"/>
  <c r="B21" i="7"/>
  <c r="B20" i="7"/>
  <c r="B18" i="7"/>
  <c r="B17" i="7"/>
  <c r="B16" i="7"/>
  <c r="B15" i="7"/>
  <c r="B14" i="7"/>
  <c r="B13" i="7"/>
  <c r="B12" i="7"/>
  <c r="B11" i="7"/>
  <c r="B10" i="7"/>
  <c r="B9" i="7"/>
  <c r="B7" i="8"/>
  <c r="C66" i="8"/>
  <c r="E66" i="8" s="1"/>
  <c r="C64" i="8"/>
  <c r="G64" i="8" s="1"/>
  <c r="C60" i="8"/>
  <c r="D60" i="8" s="1"/>
  <c r="C59" i="8"/>
  <c r="D59" i="8" s="1"/>
  <c r="C58" i="8"/>
  <c r="D58" i="8" s="1"/>
  <c r="C57" i="8"/>
  <c r="F57" i="8" s="1"/>
  <c r="C56" i="8"/>
  <c r="C55" i="8"/>
  <c r="C54" i="8"/>
  <c r="E54" i="8" s="1"/>
  <c r="C51" i="8"/>
  <c r="E51" i="8" s="1"/>
  <c r="C50" i="8"/>
  <c r="D50" i="8" s="1"/>
  <c r="C49" i="8"/>
  <c r="G49" i="8" s="1"/>
  <c r="C48" i="8"/>
  <c r="G48" i="8" s="1"/>
  <c r="C46" i="8"/>
  <c r="G46" i="8" s="1"/>
  <c r="C45" i="8"/>
  <c r="G45" i="8" s="1"/>
  <c r="C44" i="8"/>
  <c r="F44" i="8" s="1"/>
  <c r="C43" i="8"/>
  <c r="G43" i="8" s="1"/>
  <c r="C42" i="8"/>
  <c r="D42" i="8" s="1"/>
  <c r="C40" i="8"/>
  <c r="D40" i="8" s="1"/>
  <c r="C39" i="8"/>
  <c r="E39" i="8" s="1"/>
  <c r="C38" i="8"/>
  <c r="D38" i="8" s="1"/>
  <c r="C37" i="8"/>
  <c r="D37" i="8" s="1"/>
  <c r="C36" i="8"/>
  <c r="C35" i="8"/>
  <c r="G35" i="8" s="1"/>
  <c r="C34" i="8"/>
  <c r="C33" i="8"/>
  <c r="E33" i="8" s="1"/>
  <c r="C32" i="8"/>
  <c r="F32" i="8" s="1"/>
  <c r="C31" i="8"/>
  <c r="D31" i="8" s="1"/>
  <c r="C29" i="8"/>
  <c r="F29" i="8" s="1"/>
  <c r="C28" i="8"/>
  <c r="D28" i="8" s="1"/>
  <c r="C27" i="8"/>
  <c r="C26" i="8"/>
  <c r="D26" i="8" s="1"/>
  <c r="C22" i="8"/>
  <c r="D22" i="8" s="1"/>
  <c r="C21" i="8"/>
  <c r="C20" i="8"/>
  <c r="E20" i="8" s="1"/>
  <c r="C18" i="8"/>
  <c r="E18" i="8" s="1"/>
  <c r="C15" i="8"/>
  <c r="G15" i="8" s="1"/>
  <c r="C14" i="8"/>
  <c r="D14" i="8" s="1"/>
  <c r="C13" i="8"/>
  <c r="G13" i="8" s="1"/>
  <c r="C12" i="8"/>
  <c r="F12" i="8" s="1"/>
  <c r="C11" i="8"/>
  <c r="F11" i="8" s="1"/>
  <c r="C10" i="8"/>
  <c r="D10" i="8" s="1"/>
  <c r="C9" i="8"/>
  <c r="E9" i="8" s="1"/>
  <c r="B67" i="8"/>
  <c r="B66" i="8"/>
  <c r="B65" i="8"/>
  <c r="B64" i="8"/>
  <c r="B62" i="8"/>
  <c r="B61" i="8"/>
  <c r="B60" i="8"/>
  <c r="B59" i="8"/>
  <c r="B58" i="8"/>
  <c r="B57" i="8"/>
  <c r="B56" i="8"/>
  <c r="B55" i="8"/>
  <c r="B54" i="8"/>
  <c r="B53" i="8"/>
  <c r="B51" i="8"/>
  <c r="B50" i="8"/>
  <c r="B49" i="8"/>
  <c r="B48" i="8"/>
  <c r="B47" i="8"/>
  <c r="B46" i="8"/>
  <c r="B45" i="8"/>
  <c r="B44" i="8"/>
  <c r="B43" i="8"/>
  <c r="B42" i="8"/>
  <c r="B40" i="8"/>
  <c r="B39" i="8"/>
  <c r="B38" i="8"/>
  <c r="B37" i="8"/>
  <c r="B36" i="8"/>
  <c r="B35" i="8"/>
  <c r="B34" i="8"/>
  <c r="B33" i="8"/>
  <c r="B32" i="8"/>
  <c r="B31" i="8"/>
  <c r="B29" i="8"/>
  <c r="B28" i="8"/>
  <c r="B27" i="8"/>
  <c r="B26" i="8"/>
  <c r="B25" i="8"/>
  <c r="B24" i="8"/>
  <c r="B23" i="8"/>
  <c r="B22" i="8"/>
  <c r="B21" i="8"/>
  <c r="B20" i="8"/>
  <c r="B18" i="8"/>
  <c r="B17" i="8"/>
  <c r="B16" i="8"/>
  <c r="B15" i="8"/>
  <c r="B14" i="8"/>
  <c r="B13" i="8"/>
  <c r="B12" i="8"/>
  <c r="B11" i="8"/>
  <c r="B10" i="8"/>
  <c r="B9" i="8"/>
  <c r="C42" i="6"/>
  <c r="I42" i="6" s="1"/>
  <c r="C67" i="6"/>
  <c r="D67" i="6" s="1"/>
  <c r="C66" i="6"/>
  <c r="J66" i="6" s="1"/>
  <c r="C65" i="6"/>
  <c r="N65" i="6" s="1"/>
  <c r="C64" i="6"/>
  <c r="K64" i="6" s="1"/>
  <c r="C62" i="6"/>
  <c r="H62" i="6" s="1"/>
  <c r="C61" i="6"/>
  <c r="K61" i="6" s="1"/>
  <c r="C60" i="6"/>
  <c r="C59" i="6"/>
  <c r="F59" i="6" s="1"/>
  <c r="C58" i="6"/>
  <c r="L58" i="6" s="1"/>
  <c r="C57" i="6"/>
  <c r="K57" i="6" s="1"/>
  <c r="C56" i="6"/>
  <c r="D56" i="6" s="1"/>
  <c r="C55" i="6"/>
  <c r="L55" i="6" s="1"/>
  <c r="C54" i="6"/>
  <c r="D54" i="6" s="1"/>
  <c r="C53" i="6"/>
  <c r="C51" i="6"/>
  <c r="J51" i="6" s="1"/>
  <c r="C50" i="6"/>
  <c r="M50" i="6" s="1"/>
  <c r="C49" i="6"/>
  <c r="C48" i="6"/>
  <c r="E48" i="6" s="1"/>
  <c r="C47" i="6"/>
  <c r="L47" i="6" s="1"/>
  <c r="C46" i="6"/>
  <c r="K46" i="6" s="1"/>
  <c r="C45" i="6"/>
  <c r="H45" i="6" s="1"/>
  <c r="C44" i="6"/>
  <c r="G44" i="6" s="1"/>
  <c r="C43" i="6"/>
  <c r="G43" i="6" s="1"/>
  <c r="C40" i="6"/>
  <c r="M40" i="6" s="1"/>
  <c r="C39" i="6"/>
  <c r="E39" i="6" s="1"/>
  <c r="C38" i="6"/>
  <c r="I38" i="6" s="1"/>
  <c r="C37" i="6"/>
  <c r="I37" i="6" s="1"/>
  <c r="C36" i="6"/>
  <c r="G36" i="6" s="1"/>
  <c r="C35" i="6"/>
  <c r="M35" i="6" s="1"/>
  <c r="C34" i="6"/>
  <c r="E34" i="6" s="1"/>
  <c r="C33" i="6"/>
  <c r="F33" i="6" s="1"/>
  <c r="C32" i="6"/>
  <c r="G32" i="6" s="1"/>
  <c r="C31" i="6"/>
  <c r="D31" i="6" s="1"/>
  <c r="C29" i="6"/>
  <c r="E29" i="6" s="1"/>
  <c r="C28" i="6"/>
  <c r="N28" i="6" s="1"/>
  <c r="C27" i="6"/>
  <c r="M27" i="6" s="1"/>
  <c r="C26" i="6"/>
  <c r="C25" i="6"/>
  <c r="E25" i="6" s="1"/>
  <c r="C24" i="6"/>
  <c r="J24" i="6" s="1"/>
  <c r="C23" i="6"/>
  <c r="J23" i="6" s="1"/>
  <c r="C22" i="6"/>
  <c r="E22" i="6" s="1"/>
  <c r="C21" i="6"/>
  <c r="D21" i="6" s="1"/>
  <c r="C20" i="6"/>
  <c r="M20" i="6" s="1"/>
  <c r="C18" i="6"/>
  <c r="F18" i="6" s="1"/>
  <c r="C17" i="6"/>
  <c r="C16" i="6"/>
  <c r="J16" i="6" s="1"/>
  <c r="C15" i="6"/>
  <c r="I15" i="6" s="1"/>
  <c r="C14" i="6"/>
  <c r="M14" i="6" s="1"/>
  <c r="C13" i="6"/>
  <c r="D13" i="6" s="1"/>
  <c r="C12" i="6"/>
  <c r="E12" i="6" s="1"/>
  <c r="C11" i="6"/>
  <c r="J11" i="6" s="1"/>
  <c r="C10" i="6"/>
  <c r="H10" i="6" s="1"/>
  <c r="C9" i="6"/>
  <c r="I9" i="6" s="1"/>
  <c r="B67" i="6"/>
  <c r="B66" i="6"/>
  <c r="B65" i="6"/>
  <c r="B64" i="6"/>
  <c r="B62" i="6"/>
  <c r="B61" i="6"/>
  <c r="B60" i="6"/>
  <c r="B59" i="6"/>
  <c r="B58" i="6"/>
  <c r="B57" i="6"/>
  <c r="B56" i="6"/>
  <c r="B55" i="6"/>
  <c r="B54" i="6"/>
  <c r="B53" i="6"/>
  <c r="B51" i="6"/>
  <c r="B50" i="6"/>
  <c r="B49" i="6"/>
  <c r="B48" i="6"/>
  <c r="B47" i="6"/>
  <c r="B46" i="6"/>
  <c r="B45" i="6"/>
  <c r="B44" i="6"/>
  <c r="B43" i="6"/>
  <c r="B42" i="6"/>
  <c r="B40" i="6"/>
  <c r="B39" i="6"/>
  <c r="B38" i="6"/>
  <c r="B37" i="6"/>
  <c r="B36" i="6"/>
  <c r="B35" i="6"/>
  <c r="B34" i="6"/>
  <c r="B33" i="6"/>
  <c r="B32" i="6"/>
  <c r="B31" i="6"/>
  <c r="B29" i="6"/>
  <c r="B28" i="6"/>
  <c r="B27" i="6"/>
  <c r="B26" i="6"/>
  <c r="B25" i="6"/>
  <c r="B24" i="6"/>
  <c r="B23" i="6"/>
  <c r="B22" i="6"/>
  <c r="B21" i="6"/>
  <c r="B20" i="6"/>
  <c r="B18" i="6"/>
  <c r="B17" i="6"/>
  <c r="B16" i="6"/>
  <c r="B15" i="6"/>
  <c r="B14" i="6"/>
  <c r="B13" i="6"/>
  <c r="B12" i="6"/>
  <c r="B11" i="6"/>
  <c r="B10" i="6"/>
  <c r="B9" i="6"/>
  <c r="B67" i="9"/>
  <c r="E67" i="9" s="1"/>
  <c r="B66" i="9"/>
  <c r="B65" i="9"/>
  <c r="G65" i="9" s="1"/>
  <c r="B64" i="9"/>
  <c r="I64" i="9" s="1"/>
  <c r="B62" i="9"/>
  <c r="H62" i="9" s="1"/>
  <c r="B61" i="9"/>
  <c r="B60" i="9"/>
  <c r="G60" i="9" s="1"/>
  <c r="B59" i="9"/>
  <c r="N59" i="9" s="1"/>
  <c r="B58" i="9"/>
  <c r="B57" i="9"/>
  <c r="K57" i="9" s="1"/>
  <c r="B56" i="9"/>
  <c r="G56" i="9" s="1"/>
  <c r="B55" i="9"/>
  <c r="M55" i="9" s="1"/>
  <c r="B54" i="9"/>
  <c r="I54" i="9" s="1"/>
  <c r="B53" i="9"/>
  <c r="G53" i="9" s="1"/>
  <c r="B51" i="9"/>
  <c r="E51" i="9" s="1"/>
  <c r="B50" i="9"/>
  <c r="J50" i="9" s="1"/>
  <c r="B49" i="9"/>
  <c r="E49" i="9" s="1"/>
  <c r="B48" i="9"/>
  <c r="M48" i="9" s="1"/>
  <c r="B47" i="9"/>
  <c r="J47" i="9" s="1"/>
  <c r="B46" i="9"/>
  <c r="K46" i="9" s="1"/>
  <c r="B45" i="9"/>
  <c r="H45" i="9" s="1"/>
  <c r="B44" i="9"/>
  <c r="B43" i="9"/>
  <c r="H43" i="9" s="1"/>
  <c r="B42" i="9"/>
  <c r="C42" i="9" s="1"/>
  <c r="B40" i="9"/>
  <c r="N40" i="9" s="1"/>
  <c r="B39" i="9"/>
  <c r="K39" i="9" s="1"/>
  <c r="B38" i="9"/>
  <c r="J38" i="9" s="1"/>
  <c r="B37" i="9"/>
  <c r="K37" i="9" s="1"/>
  <c r="B36" i="9"/>
  <c r="K36" i="9" s="1"/>
  <c r="B35" i="9"/>
  <c r="G35" i="9" s="1"/>
  <c r="B34" i="9"/>
  <c r="M34" i="9" s="1"/>
  <c r="B33" i="9"/>
  <c r="J33" i="9" s="1"/>
  <c r="B32" i="9"/>
  <c r="I32" i="9" s="1"/>
  <c r="B31" i="9"/>
  <c r="N31" i="9" s="1"/>
  <c r="B29" i="9"/>
  <c r="K29" i="9" s="1"/>
  <c r="B28" i="9"/>
  <c r="L28" i="9" s="1"/>
  <c r="B27" i="9"/>
  <c r="D27" i="9" s="1"/>
  <c r="B26" i="9"/>
  <c r="L26" i="9" s="1"/>
  <c r="B25" i="9"/>
  <c r="E25" i="9" s="1"/>
  <c r="B24" i="9"/>
  <c r="D24" i="9" s="1"/>
  <c r="B23" i="9"/>
  <c r="G23" i="9" s="1"/>
  <c r="B22" i="9"/>
  <c r="I22" i="9" s="1"/>
  <c r="B21" i="9"/>
  <c r="M21" i="9" s="1"/>
  <c r="B20" i="9"/>
  <c r="M20" i="9" s="1"/>
  <c r="B18" i="9"/>
  <c r="J18" i="9" s="1"/>
  <c r="B17" i="9"/>
  <c r="C17" i="9" s="1"/>
  <c r="B16" i="9"/>
  <c r="I16" i="9" s="1"/>
  <c r="B15" i="9"/>
  <c r="K15" i="9" s="1"/>
  <c r="B14" i="9"/>
  <c r="E14" i="9" s="1"/>
  <c r="B13" i="9"/>
  <c r="H13" i="9" s="1"/>
  <c r="B12" i="9"/>
  <c r="K12" i="9" s="1"/>
  <c r="B11" i="9"/>
  <c r="K11" i="9" s="1"/>
  <c r="B10" i="9"/>
  <c r="G10" i="9" s="1"/>
  <c r="B9" i="9"/>
  <c r="H9" i="9" s="1"/>
  <c r="D67" i="7"/>
  <c r="N11" i="6"/>
  <c r="M38" i="9"/>
  <c r="N43" i="9"/>
  <c r="C38" i="9"/>
  <c r="N38" i="9"/>
  <c r="N47" i="9"/>
  <c r="D47" i="6"/>
  <c r="F20" i="6"/>
  <c r="J21" i="9"/>
  <c r="D33" i="6"/>
  <c r="G12" i="7"/>
  <c r="G34" i="8" l="1"/>
  <c r="E34" i="8"/>
  <c r="F34" i="8"/>
  <c r="D34" i="8"/>
  <c r="F17" i="7"/>
  <c r="D17" i="7"/>
  <c r="G17" i="7"/>
  <c r="E17" i="7"/>
  <c r="H17" i="7"/>
  <c r="G61" i="7"/>
  <c r="H61" i="7"/>
  <c r="F61" i="7"/>
  <c r="E61" i="7"/>
  <c r="D61" i="7"/>
  <c r="H33" i="6"/>
  <c r="F64" i="9"/>
  <c r="H23" i="7"/>
  <c r="D23" i="7"/>
  <c r="E23" i="7"/>
  <c r="G23" i="7"/>
  <c r="F23" i="7"/>
  <c r="F27" i="7"/>
  <c r="E27" i="7"/>
  <c r="H27" i="7"/>
  <c r="D27" i="7"/>
  <c r="G27" i="7"/>
  <c r="H62" i="7"/>
  <c r="G62" i="7"/>
  <c r="F62" i="7"/>
  <c r="E62" i="7"/>
  <c r="D62" i="7"/>
  <c r="G62" i="8"/>
  <c r="F62" i="8"/>
  <c r="D62" i="8"/>
  <c r="E62" i="8"/>
  <c r="G24" i="7"/>
  <c r="E24" i="7"/>
  <c r="H24" i="7"/>
  <c r="F24" i="7"/>
  <c r="D24" i="7"/>
  <c r="E40" i="8"/>
  <c r="G16" i="7"/>
  <c r="D16" i="7"/>
  <c r="F16" i="7"/>
  <c r="E16" i="7"/>
  <c r="H16" i="7"/>
  <c r="E21" i="7"/>
  <c r="G21" i="7"/>
  <c r="H21" i="7"/>
  <c r="D21" i="7"/>
  <c r="F21" i="7"/>
  <c r="E34" i="7"/>
  <c r="H34" i="7"/>
  <c r="D34" i="7"/>
  <c r="G34" i="7"/>
  <c r="F34" i="7"/>
  <c r="H56" i="7"/>
  <c r="D56" i="7"/>
  <c r="E56" i="7"/>
  <c r="G56" i="7"/>
  <c r="F56" i="7"/>
  <c r="H57" i="9"/>
  <c r="C14" i="9"/>
  <c r="H54" i="6"/>
  <c r="E35" i="6"/>
  <c r="E47" i="9"/>
  <c r="H39" i="6"/>
  <c r="C25" i="9"/>
  <c r="H55" i="9"/>
  <c r="K43" i="6"/>
  <c r="C53" i="9"/>
  <c r="D38" i="9"/>
  <c r="L35" i="6"/>
  <c r="N55" i="9"/>
  <c r="K43" i="9"/>
  <c r="G38" i="9"/>
  <c r="N39" i="6"/>
  <c r="F63" i="5"/>
  <c r="E45" i="8"/>
  <c r="G20" i="8"/>
  <c r="E15" i="8"/>
  <c r="E64" i="8"/>
  <c r="E37" i="8"/>
  <c r="G33" i="8"/>
  <c r="D64" i="8"/>
  <c r="D15" i="8"/>
  <c r="G11" i="8"/>
  <c r="G37" i="8"/>
  <c r="F37" i="8"/>
  <c r="D11" i="8"/>
  <c r="G24" i="9"/>
  <c r="G54" i="9"/>
  <c r="F25" i="6"/>
  <c r="H42" i="6"/>
  <c r="G59" i="6"/>
  <c r="I64" i="6"/>
  <c r="F29" i="6"/>
  <c r="H50" i="9"/>
  <c r="N54" i="9"/>
  <c r="K56" i="9"/>
  <c r="L21" i="6"/>
  <c r="F42" i="5"/>
  <c r="F50" i="5"/>
  <c r="F64" i="5"/>
  <c r="H25" i="7"/>
  <c r="G37" i="7"/>
  <c r="H50" i="7"/>
  <c r="G42" i="7"/>
  <c r="E21" i="9"/>
  <c r="F47" i="9"/>
  <c r="M47" i="9"/>
  <c r="N64" i="9"/>
  <c r="L38" i="9"/>
  <c r="K51" i="9"/>
  <c r="L25" i="9"/>
  <c r="J25" i="9"/>
  <c r="C21" i="9"/>
  <c r="M11" i="6"/>
  <c r="D47" i="9"/>
  <c r="L55" i="9"/>
  <c r="I38" i="9"/>
  <c r="F51" i="9"/>
  <c r="F25" i="9"/>
  <c r="G25" i="9"/>
  <c r="N25" i="9"/>
  <c r="F12" i="9"/>
  <c r="D25" i="9"/>
  <c r="D35" i="8"/>
  <c r="E49" i="7"/>
  <c r="E12" i="7"/>
  <c r="H12" i="7"/>
  <c r="G49" i="7"/>
  <c r="E9" i="9"/>
  <c r="G57" i="9"/>
  <c r="C13" i="9"/>
  <c r="N65" i="9"/>
  <c r="C31" i="9"/>
  <c r="J65" i="9"/>
  <c r="C9" i="9"/>
  <c r="E31" i="9"/>
  <c r="K53" i="9"/>
  <c r="G35" i="6"/>
  <c r="I53" i="9"/>
  <c r="J25" i="6"/>
  <c r="H60" i="9"/>
  <c r="N50" i="9"/>
  <c r="N66" i="6"/>
  <c r="E58" i="6"/>
  <c r="E53" i="9"/>
  <c r="I35" i="9"/>
  <c r="H35" i="9"/>
  <c r="D56" i="9"/>
  <c r="I25" i="6"/>
  <c r="H23" i="9"/>
  <c r="M31" i="6"/>
  <c r="D39" i="6"/>
  <c r="G54" i="6"/>
  <c r="M66" i="6"/>
  <c r="F57" i="6"/>
  <c r="N54" i="6"/>
  <c r="F9" i="6"/>
  <c r="H13" i="6"/>
  <c r="I54" i="6"/>
  <c r="J31" i="6"/>
  <c r="N13" i="6"/>
  <c r="F23" i="6"/>
  <c r="K54" i="6"/>
  <c r="K35" i="6"/>
  <c r="K56" i="6"/>
  <c r="N47" i="6"/>
  <c r="K51" i="6"/>
  <c r="K9" i="6"/>
  <c r="D53" i="8"/>
  <c r="G53" i="8"/>
  <c r="F53" i="8"/>
  <c r="E53" i="8"/>
  <c r="D48" i="8"/>
  <c r="F43" i="8"/>
  <c r="G55" i="8"/>
  <c r="F55" i="8"/>
  <c r="G9" i="8"/>
  <c r="G18" i="8"/>
  <c r="E43" i="8"/>
  <c r="D67" i="8"/>
  <c r="G67" i="8"/>
  <c r="F67" i="8"/>
  <c r="E67" i="8"/>
  <c r="F35" i="8"/>
  <c r="E59" i="8"/>
  <c r="G39" i="8"/>
  <c r="E49" i="8"/>
  <c r="E35" i="8"/>
  <c r="E50" i="8"/>
  <c r="D45" i="8"/>
  <c r="F59" i="8"/>
  <c r="D20" i="8"/>
  <c r="F8" i="5"/>
  <c r="F15" i="8"/>
  <c r="F20" i="8"/>
  <c r="F45" i="8"/>
  <c r="G59" i="8"/>
  <c r="G32" i="8"/>
  <c r="F48" i="5"/>
  <c r="N22" i="9"/>
  <c r="D50" i="9"/>
  <c r="L9" i="9"/>
  <c r="F9" i="9"/>
  <c r="N13" i="9"/>
  <c r="E33" i="9"/>
  <c r="L35" i="9"/>
  <c r="K54" i="9"/>
  <c r="E60" i="9"/>
  <c r="I56" i="9"/>
  <c r="C50" i="9"/>
  <c r="C54" i="9"/>
  <c r="F50" i="9"/>
  <c r="M9" i="9"/>
  <c r="H31" i="9"/>
  <c r="I21" i="6"/>
  <c r="G15" i="9"/>
  <c r="F15" i="9"/>
  <c r="H56" i="9"/>
  <c r="J37" i="9"/>
  <c r="M56" i="9"/>
  <c r="F56" i="5"/>
  <c r="F60" i="5"/>
  <c r="G13" i="7"/>
  <c r="D33" i="7"/>
  <c r="H43" i="7"/>
  <c r="E31" i="7"/>
  <c r="G26" i="7"/>
  <c r="G38" i="7"/>
  <c r="F38" i="7"/>
  <c r="F10" i="7"/>
  <c r="D26" i="7"/>
  <c r="E38" i="7"/>
  <c r="G51" i="6"/>
  <c r="E13" i="9"/>
  <c r="N9" i="9"/>
  <c r="N56" i="6"/>
  <c r="J31" i="9"/>
  <c r="L13" i="9"/>
  <c r="E55" i="9"/>
  <c r="D48" i="9"/>
  <c r="G22" i="9"/>
  <c r="K35" i="9"/>
  <c r="M56" i="6"/>
  <c r="L64" i="9"/>
  <c r="G39" i="9"/>
  <c r="M51" i="6"/>
  <c r="H48" i="9"/>
  <c r="I65" i="9"/>
  <c r="D16" i="6"/>
  <c r="G13" i="9"/>
  <c r="M13" i="9"/>
  <c r="I9" i="9"/>
  <c r="L56" i="6"/>
  <c r="N37" i="6"/>
  <c r="G31" i="9"/>
  <c r="D31" i="9"/>
  <c r="D10" i="9"/>
  <c r="K13" i="9"/>
  <c r="F13" i="9"/>
  <c r="M39" i="9"/>
  <c r="N35" i="9"/>
  <c r="G59" i="9"/>
  <c r="M59" i="9"/>
  <c r="K64" i="9"/>
  <c r="D12" i="6"/>
  <c r="D51" i="6"/>
  <c r="K65" i="6"/>
  <c r="J9" i="9"/>
  <c r="D35" i="9"/>
  <c r="E43" i="6"/>
  <c r="C55" i="9"/>
  <c r="J43" i="6"/>
  <c r="F42" i="6"/>
  <c r="L25" i="6"/>
  <c r="I11" i="6"/>
  <c r="G15" i="6"/>
  <c r="G37" i="6"/>
  <c r="E11" i="6"/>
  <c r="J23" i="9"/>
  <c r="N60" i="9"/>
  <c r="J42" i="6"/>
  <c r="F60" i="9"/>
  <c r="C48" i="9"/>
  <c r="E48" i="9"/>
  <c r="D37" i="6"/>
  <c r="I31" i="9"/>
  <c r="D13" i="9"/>
  <c r="M35" i="9"/>
  <c r="G64" i="9"/>
  <c r="F64" i="6"/>
  <c r="E51" i="6"/>
  <c r="E35" i="9"/>
  <c r="I47" i="6"/>
  <c r="J33" i="6"/>
  <c r="K15" i="6"/>
  <c r="J15" i="6"/>
  <c r="N39" i="9"/>
  <c r="G64" i="6"/>
  <c r="G33" i="6"/>
  <c r="J20" i="6"/>
  <c r="M65" i="9"/>
  <c r="I16" i="6"/>
  <c r="K9" i="9"/>
  <c r="D9" i="9"/>
  <c r="G9" i="9"/>
  <c r="E56" i="6"/>
  <c r="E47" i="6"/>
  <c r="K31" i="9"/>
  <c r="F31" i="9"/>
  <c r="I13" i="9"/>
  <c r="J13" i="9"/>
  <c r="H59" i="9"/>
  <c r="L31" i="9"/>
  <c r="J35" i="9"/>
  <c r="L53" i="9"/>
  <c r="H64" i="9"/>
  <c r="G42" i="6"/>
  <c r="J47" i="6"/>
  <c r="C35" i="9"/>
  <c r="M43" i="6"/>
  <c r="I33" i="6"/>
  <c r="J56" i="9"/>
  <c r="J56" i="6"/>
  <c r="M37" i="6"/>
  <c r="H64" i="6"/>
  <c r="E65" i="9"/>
  <c r="M15" i="6"/>
  <c r="K11" i="6"/>
  <c r="L15" i="6"/>
  <c r="G11" i="6"/>
  <c r="D15" i="6"/>
  <c r="L60" i="9"/>
  <c r="J60" i="9"/>
  <c r="E42" i="6"/>
  <c r="F55" i="9"/>
  <c r="F11" i="5"/>
  <c r="F15" i="5"/>
  <c r="F51" i="8"/>
  <c r="F46" i="8"/>
  <c r="F42" i="8"/>
  <c r="F31" i="8"/>
  <c r="D9" i="8"/>
  <c r="G51" i="8"/>
  <c r="D51" i="8"/>
  <c r="F33" i="8"/>
  <c r="G42" i="8"/>
  <c r="E31" i="8"/>
  <c r="E38" i="8"/>
  <c r="F9" i="8"/>
  <c r="E42" i="8"/>
  <c r="D11" i="7"/>
  <c r="G40" i="7"/>
  <c r="D20" i="7"/>
  <c r="E54" i="7"/>
  <c r="D13" i="7"/>
  <c r="G11" i="7"/>
  <c r="D45" i="7"/>
  <c r="G20" i="7"/>
  <c r="F29" i="7"/>
  <c r="F40" i="7"/>
  <c r="D22" i="7"/>
  <c r="D40" i="7"/>
  <c r="F53" i="7"/>
  <c r="J45" i="9"/>
  <c r="G20" i="9"/>
  <c r="D15" i="9"/>
  <c r="E27" i="9"/>
  <c r="K23" i="9"/>
  <c r="I23" i="9"/>
  <c r="E23" i="9"/>
  <c r="L23" i="9"/>
  <c r="L24" i="9"/>
  <c r="K62" i="6"/>
  <c r="L51" i="6"/>
  <c r="N43" i="6"/>
  <c r="F59" i="9"/>
  <c r="F21" i="9"/>
  <c r="H28" i="6"/>
  <c r="C33" i="9"/>
  <c r="G56" i="6"/>
  <c r="M47" i="6"/>
  <c r="H47" i="6"/>
  <c r="D45" i="9"/>
  <c r="D16" i="9"/>
  <c r="D20" i="9"/>
  <c r="I42" i="9"/>
  <c r="C46" i="9"/>
  <c r="G55" i="9"/>
  <c r="H53" i="9"/>
  <c r="M64" i="9"/>
  <c r="C64" i="9"/>
  <c r="J12" i="9"/>
  <c r="D64" i="6"/>
  <c r="H23" i="6"/>
  <c r="D42" i="6"/>
  <c r="F51" i="6"/>
  <c r="K47" i="6"/>
  <c r="I28" i="6"/>
  <c r="J53" i="9"/>
  <c r="N15" i="9"/>
  <c r="L43" i="6"/>
  <c r="D43" i="6"/>
  <c r="N50" i="6"/>
  <c r="N33" i="6"/>
  <c r="K55" i="9"/>
  <c r="F56" i="6"/>
  <c r="G47" i="6"/>
  <c r="E33" i="6"/>
  <c r="D53" i="9"/>
  <c r="L64" i="6"/>
  <c r="F53" i="9"/>
  <c r="L33" i="6"/>
  <c r="F15" i="6"/>
  <c r="L21" i="9"/>
  <c r="N53" i="9"/>
  <c r="C23" i="9"/>
  <c r="I21" i="9"/>
  <c r="F11" i="6"/>
  <c r="I51" i="6"/>
  <c r="E15" i="6"/>
  <c r="N15" i="6"/>
  <c r="D21" i="9"/>
  <c r="F23" i="9"/>
  <c r="N59" i="6"/>
  <c r="J64" i="6"/>
  <c r="L42" i="6"/>
  <c r="G62" i="9"/>
  <c r="J67" i="9"/>
  <c r="I15" i="9"/>
  <c r="C11" i="9"/>
  <c r="D23" i="9"/>
  <c r="M58" i="6"/>
  <c r="J42" i="9"/>
  <c r="N64" i="6"/>
  <c r="H51" i="6"/>
  <c r="I43" i="6"/>
  <c r="M36" i="9"/>
  <c r="F11" i="9"/>
  <c r="N24" i="6"/>
  <c r="L28" i="6"/>
  <c r="M16" i="9"/>
  <c r="L16" i="9"/>
  <c r="H56" i="6"/>
  <c r="F47" i="6"/>
  <c r="F27" i="9"/>
  <c r="I55" i="9"/>
  <c r="N37" i="9"/>
  <c r="M53" i="9"/>
  <c r="K59" i="9"/>
  <c r="D64" i="9"/>
  <c r="J64" i="9"/>
  <c r="G12" i="9"/>
  <c r="E64" i="6"/>
  <c r="M64" i="6"/>
  <c r="N42" i="6"/>
  <c r="K42" i="6"/>
  <c r="N51" i="6"/>
  <c r="J28" i="6"/>
  <c r="L15" i="9"/>
  <c r="H43" i="6"/>
  <c r="L37" i="6"/>
  <c r="C59" i="9"/>
  <c r="L24" i="6"/>
  <c r="M33" i="6"/>
  <c r="I59" i="9"/>
  <c r="J55" i="9"/>
  <c r="I56" i="6"/>
  <c r="F43" i="6"/>
  <c r="K33" i="6"/>
  <c r="M42" i="6"/>
  <c r="J59" i="6"/>
  <c r="D55" i="9"/>
  <c r="D11" i="6"/>
  <c r="N23" i="9"/>
  <c r="H15" i="6"/>
  <c r="L11" i="6"/>
  <c r="H11" i="6"/>
  <c r="M23" i="9"/>
  <c r="E64" i="9"/>
  <c r="F39" i="5"/>
  <c r="F13" i="5"/>
  <c r="F17" i="5"/>
  <c r="F36" i="5"/>
  <c r="F45" i="5"/>
  <c r="F53" i="5"/>
  <c r="F31" i="5"/>
  <c r="F44" i="5"/>
  <c r="F10" i="5"/>
  <c r="F14" i="5"/>
  <c r="F49" i="5"/>
  <c r="F54" i="5"/>
  <c r="F58" i="5"/>
  <c r="L56" i="9"/>
  <c r="M54" i="9"/>
  <c r="E38" i="9"/>
  <c r="N21" i="9"/>
  <c r="I62" i="6"/>
  <c r="N62" i="6"/>
  <c r="D65" i="9"/>
  <c r="M16" i="6"/>
  <c r="H16" i="6"/>
  <c r="L47" i="9"/>
  <c r="I47" i="9"/>
  <c r="G47" i="9"/>
  <c r="H20" i="9"/>
  <c r="N20" i="9"/>
  <c r="C12" i="9"/>
  <c r="J65" i="6"/>
  <c r="G14" i="6"/>
  <c r="J21" i="6"/>
  <c r="K21" i="6"/>
  <c r="J27" i="6"/>
  <c r="E12" i="9"/>
  <c r="H50" i="6"/>
  <c r="C15" i="9"/>
  <c r="K25" i="9"/>
  <c r="M51" i="9"/>
  <c r="H38" i="9"/>
  <c r="K27" i="9"/>
  <c r="E15" i="9"/>
  <c r="H25" i="6"/>
  <c r="M25" i="9"/>
  <c r="N29" i="9"/>
  <c r="K38" i="9"/>
  <c r="N51" i="9"/>
  <c r="N44" i="6"/>
  <c r="E56" i="9"/>
  <c r="N56" i="9"/>
  <c r="H38" i="6"/>
  <c r="K34" i="9"/>
  <c r="I25" i="9"/>
  <c r="G49" i="9"/>
  <c r="G25" i="6"/>
  <c r="K25" i="6"/>
  <c r="M25" i="6"/>
  <c r="J34" i="9"/>
  <c r="D25" i="6"/>
  <c r="N25" i="6"/>
  <c r="J51" i="9"/>
  <c r="I60" i="9"/>
  <c r="M60" i="9"/>
  <c r="C56" i="9"/>
  <c r="C60" i="9"/>
  <c r="G21" i="9"/>
  <c r="C24" i="9"/>
  <c r="F56" i="9"/>
  <c r="H54" i="9"/>
  <c r="K21" i="9"/>
  <c r="H21" i="9"/>
  <c r="H65" i="9"/>
  <c r="G16" i="6"/>
  <c r="D29" i="9"/>
  <c r="F10" i="9"/>
  <c r="C47" i="9"/>
  <c r="K47" i="9"/>
  <c r="H47" i="9"/>
  <c r="I14" i="9"/>
  <c r="J14" i="9"/>
  <c r="K29" i="6"/>
  <c r="K55" i="6"/>
  <c r="H21" i="6"/>
  <c r="E32" i="6"/>
  <c r="C51" i="9"/>
  <c r="D51" i="9"/>
  <c r="F12" i="6"/>
  <c r="D65" i="6"/>
  <c r="F38" i="9"/>
  <c r="H15" i="9"/>
  <c r="F43" i="9"/>
  <c r="J15" i="9"/>
  <c r="H25" i="9"/>
  <c r="M15" i="9"/>
  <c r="G40" i="6"/>
  <c r="N16" i="6"/>
  <c r="K18" i="6"/>
  <c r="M38" i="6"/>
  <c r="G50" i="6"/>
  <c r="K60" i="9"/>
  <c r="D60" i="9"/>
  <c r="F13" i="8"/>
  <c r="E48" i="8"/>
  <c r="G40" i="8"/>
  <c r="D43" i="8"/>
  <c r="F22" i="8"/>
  <c r="F38" i="8"/>
  <c r="F40" i="8"/>
  <c r="E11" i="8"/>
  <c r="F39" i="8"/>
  <c r="G28" i="8"/>
  <c r="F48" i="8"/>
  <c r="G22" i="8"/>
  <c r="F66" i="8"/>
  <c r="G31" i="8"/>
  <c r="F64" i="8"/>
  <c r="G38" i="8"/>
  <c r="E32" i="8"/>
  <c r="E22" i="8"/>
  <c r="F28" i="8"/>
  <c r="D32" i="8"/>
  <c r="E28" i="8"/>
  <c r="D13" i="8"/>
  <c r="G66" i="8"/>
  <c r="E29" i="8"/>
  <c r="G50" i="8"/>
  <c r="F50" i="8"/>
  <c r="G10" i="8"/>
  <c r="F54" i="8"/>
  <c r="E58" i="8"/>
  <c r="F25" i="5"/>
  <c r="F34" i="5"/>
  <c r="F38" i="5"/>
  <c r="F43" i="5"/>
  <c r="F47" i="5"/>
  <c r="F65" i="5"/>
  <c r="F58" i="8"/>
  <c r="G29" i="8"/>
  <c r="F20" i="5"/>
  <c r="D39" i="8"/>
  <c r="E13" i="8"/>
  <c r="D33" i="8"/>
  <c r="F18" i="8"/>
  <c r="D54" i="8"/>
  <c r="E10" i="8"/>
  <c r="G58" i="8"/>
  <c r="D18" i="8"/>
  <c r="D29" i="8"/>
  <c r="D66" i="8"/>
  <c r="F10" i="8"/>
  <c r="G54" i="8"/>
  <c r="F9" i="5"/>
  <c r="F26" i="5"/>
  <c r="F35" i="5"/>
  <c r="F66" i="5"/>
  <c r="D54" i="7"/>
  <c r="D9" i="7"/>
  <c r="H39" i="7"/>
  <c r="E9" i="7"/>
  <c r="E39" i="7"/>
  <c r="F43" i="7"/>
  <c r="F28" i="7"/>
  <c r="E25" i="7"/>
  <c r="H67" i="7"/>
  <c r="F25" i="7"/>
  <c r="G36" i="7"/>
  <c r="G48" i="7"/>
  <c r="G67" i="7"/>
  <c r="E48" i="7"/>
  <c r="G9" i="7"/>
  <c r="D39" i="7"/>
  <c r="D25" i="7"/>
  <c r="G45" i="7"/>
  <c r="H49" i="7"/>
  <c r="D37" i="7"/>
  <c r="F45" i="7"/>
  <c r="F49" i="7"/>
  <c r="G28" i="7"/>
  <c r="G50" i="7"/>
  <c r="F54" i="7"/>
  <c r="E11" i="7"/>
  <c r="F50" i="7"/>
  <c r="D57" i="7"/>
  <c r="F48" i="7"/>
  <c r="E20" i="7"/>
  <c r="F36" i="7"/>
  <c r="H36" i="7"/>
  <c r="H20" i="7"/>
  <c r="E28" i="7"/>
  <c r="H38" i="7"/>
  <c r="F42" i="7"/>
  <c r="E36" i="7"/>
  <c r="G31" i="7"/>
  <c r="H11" i="7"/>
  <c r="E50" i="7"/>
  <c r="H42" i="7"/>
  <c r="H54" i="7"/>
  <c r="E64" i="7"/>
  <c r="D14" i="7"/>
  <c r="F14" i="7"/>
  <c r="D31" i="7"/>
  <c r="D28" i="7"/>
  <c r="E45" i="7"/>
  <c r="H48" i="7"/>
  <c r="F58" i="6"/>
  <c r="L62" i="9"/>
  <c r="D22" i="9"/>
  <c r="J62" i="6"/>
  <c r="N11" i="9"/>
  <c r="L62" i="6"/>
  <c r="L67" i="9"/>
  <c r="K45" i="9"/>
  <c r="F22" i="9"/>
  <c r="K40" i="6"/>
  <c r="G55" i="6"/>
  <c r="M55" i="6"/>
  <c r="J55" i="6"/>
  <c r="F27" i="6"/>
  <c r="F67" i="6"/>
  <c r="K50" i="6"/>
  <c r="J58" i="6"/>
  <c r="E50" i="6"/>
  <c r="E40" i="6"/>
  <c r="F62" i="6"/>
  <c r="C22" i="9"/>
  <c r="C18" i="9"/>
  <c r="L49" i="9"/>
  <c r="F40" i="9"/>
  <c r="K67" i="9"/>
  <c r="I28" i="9"/>
  <c r="D18" i="6"/>
  <c r="G18" i="6"/>
  <c r="J50" i="6"/>
  <c r="L27" i="6"/>
  <c r="C62" i="9"/>
  <c r="M22" i="9"/>
  <c r="D11" i="9"/>
  <c r="E62" i="6"/>
  <c r="G62" i="6"/>
  <c r="L33" i="9"/>
  <c r="I67" i="9"/>
  <c r="H67" i="9"/>
  <c r="K33" i="9"/>
  <c r="H58" i="6"/>
  <c r="D55" i="6"/>
  <c r="I50" i="6"/>
  <c r="G18" i="9"/>
  <c r="I67" i="6"/>
  <c r="I46" i="6"/>
  <c r="L37" i="9"/>
  <c r="M62" i="6"/>
  <c r="G67" i="9"/>
  <c r="E18" i="6"/>
  <c r="M18" i="6"/>
  <c r="I23" i="6"/>
  <c r="H27" i="6"/>
  <c r="K22" i="9"/>
  <c r="N33" i="9"/>
  <c r="L11" i="9"/>
  <c r="D14" i="6"/>
  <c r="D62" i="6"/>
  <c r="M33" i="9"/>
  <c r="H33" i="9"/>
  <c r="F33" i="9"/>
  <c r="K23" i="6"/>
  <c r="D32" i="6"/>
  <c r="I58" i="6"/>
  <c r="D27" i="6"/>
  <c r="N18" i="9"/>
  <c r="M11" i="9"/>
  <c r="L40" i="9"/>
  <c r="K34" i="6"/>
  <c r="M34" i="6"/>
  <c r="I34" i="6"/>
  <c r="J34" i="6"/>
  <c r="N34" i="6"/>
  <c r="D34" i="6"/>
  <c r="F34" i="6"/>
  <c r="H53" i="6"/>
  <c r="M53" i="6"/>
  <c r="J53" i="6"/>
  <c r="G53" i="6"/>
  <c r="I53" i="6"/>
  <c r="F60" i="6"/>
  <c r="K60" i="6"/>
  <c r="M60" i="6"/>
  <c r="F53" i="6"/>
  <c r="I60" i="6"/>
  <c r="H34" i="6"/>
  <c r="I27" i="9"/>
  <c r="H27" i="9"/>
  <c r="G27" i="9"/>
  <c r="J27" i="9"/>
  <c r="L27" i="9"/>
  <c r="F44" i="9"/>
  <c r="D44" i="9"/>
  <c r="E44" i="9"/>
  <c r="D66" i="9"/>
  <c r="N66" i="9"/>
  <c r="G17" i="6"/>
  <c r="J17" i="6"/>
  <c r="G26" i="6"/>
  <c r="F26" i="6"/>
  <c r="D49" i="6"/>
  <c r="E49" i="6"/>
  <c r="I57" i="6"/>
  <c r="L57" i="6"/>
  <c r="G57" i="6"/>
  <c r="N57" i="6"/>
  <c r="E57" i="6"/>
  <c r="H57" i="6"/>
  <c r="L61" i="6"/>
  <c r="H61" i="6"/>
  <c r="I61" i="6"/>
  <c r="D61" i="6"/>
  <c r="L66" i="6"/>
  <c r="H66" i="6"/>
  <c r="K66" i="6"/>
  <c r="E66" i="6"/>
  <c r="F66" i="6"/>
  <c r="G66" i="6"/>
  <c r="H24" i="9"/>
  <c r="F24" i="9"/>
  <c r="F45" i="6"/>
  <c r="G48" i="9"/>
  <c r="F54" i="6"/>
  <c r="J54" i="6"/>
  <c r="F48" i="9"/>
  <c r="I35" i="6"/>
  <c r="E54" i="6"/>
  <c r="F35" i="6"/>
  <c r="C27" i="9"/>
  <c r="N48" i="9"/>
  <c r="I48" i="9"/>
  <c r="H14" i="9"/>
  <c r="I66" i="9"/>
  <c r="D53" i="6"/>
  <c r="M61" i="6"/>
  <c r="H35" i="6"/>
  <c r="N35" i="6"/>
  <c r="N17" i="6"/>
  <c r="L44" i="6"/>
  <c r="N53" i="6"/>
  <c r="N27" i="9"/>
  <c r="L34" i="6"/>
  <c r="G34" i="6"/>
  <c r="J57" i="6"/>
  <c r="G61" i="6"/>
  <c r="J11" i="9"/>
  <c r="I11" i="9"/>
  <c r="G11" i="9"/>
  <c r="H11" i="9"/>
  <c r="E11" i="9"/>
  <c r="M18" i="9"/>
  <c r="K18" i="9"/>
  <c r="I18" i="9"/>
  <c r="F18" i="9"/>
  <c r="J22" i="9"/>
  <c r="L22" i="9"/>
  <c r="E22" i="9"/>
  <c r="H22" i="9"/>
  <c r="K28" i="9"/>
  <c r="J28" i="9"/>
  <c r="H28" i="9"/>
  <c r="D28" i="9"/>
  <c r="E37" i="9"/>
  <c r="C37" i="9"/>
  <c r="D37" i="9"/>
  <c r="H37" i="9"/>
  <c r="G37" i="9"/>
  <c r="I37" i="9"/>
  <c r="M37" i="9"/>
  <c r="G40" i="9"/>
  <c r="H40" i="9"/>
  <c r="I45" i="9"/>
  <c r="E45" i="9"/>
  <c r="M45" i="9"/>
  <c r="C45" i="9"/>
  <c r="N45" i="9"/>
  <c r="G45" i="9"/>
  <c r="J49" i="9"/>
  <c r="H49" i="9"/>
  <c r="M67" i="9"/>
  <c r="C67" i="9"/>
  <c r="N67" i="9"/>
  <c r="F67" i="9"/>
  <c r="D67" i="9"/>
  <c r="E10" i="6"/>
  <c r="I10" i="6"/>
  <c r="J10" i="6"/>
  <c r="L10" i="6"/>
  <c r="H18" i="6"/>
  <c r="J18" i="6"/>
  <c r="L18" i="6"/>
  <c r="N18" i="6"/>
  <c r="I18" i="6"/>
  <c r="E23" i="6"/>
  <c r="D23" i="6"/>
  <c r="L23" i="6"/>
  <c r="N23" i="6"/>
  <c r="G23" i="6"/>
  <c r="M23" i="6"/>
  <c r="G27" i="6"/>
  <c r="K27" i="6"/>
  <c r="I27" i="6"/>
  <c r="N27" i="6"/>
  <c r="E27" i="6"/>
  <c r="J32" i="6"/>
  <c r="I32" i="6"/>
  <c r="F32" i="6"/>
  <c r="N32" i="6"/>
  <c r="L32" i="6"/>
  <c r="K32" i="6"/>
  <c r="H32" i="6"/>
  <c r="M32" i="6"/>
  <c r="D38" i="6"/>
  <c r="G38" i="6"/>
  <c r="J38" i="6"/>
  <c r="F38" i="6"/>
  <c r="E38" i="6"/>
  <c r="L38" i="6"/>
  <c r="K38" i="6"/>
  <c r="D44" i="6"/>
  <c r="F44" i="6"/>
  <c r="I44" i="6"/>
  <c r="E44" i="6"/>
  <c r="M44" i="6"/>
  <c r="H44" i="6"/>
  <c r="J44" i="6"/>
  <c r="M65" i="6"/>
  <c r="E65" i="6"/>
  <c r="G65" i="6"/>
  <c r="H65" i="6"/>
  <c r="F65" i="6"/>
  <c r="K53" i="6"/>
  <c r="N38" i="6"/>
  <c r="E53" i="6"/>
  <c r="N14" i="9"/>
  <c r="K14" i="9"/>
  <c r="D14" i="9"/>
  <c r="F14" i="9"/>
  <c r="G14" i="9"/>
  <c r="L14" i="9"/>
  <c r="N24" i="9"/>
  <c r="E24" i="9"/>
  <c r="M24" i="9"/>
  <c r="E39" i="9"/>
  <c r="J39" i="9"/>
  <c r="L48" i="9"/>
  <c r="K48" i="9"/>
  <c r="J48" i="9"/>
  <c r="K61" i="9"/>
  <c r="L61" i="9"/>
  <c r="H61" i="9"/>
  <c r="L13" i="6"/>
  <c r="F13" i="6"/>
  <c r="I13" i="6"/>
  <c r="E13" i="6"/>
  <c r="K13" i="6"/>
  <c r="G13" i="6"/>
  <c r="I22" i="6"/>
  <c r="M22" i="6"/>
  <c r="I31" i="6"/>
  <c r="L31" i="6"/>
  <c r="N31" i="6"/>
  <c r="G31" i="6"/>
  <c r="K31" i="6"/>
  <c r="F31" i="6"/>
  <c r="E31" i="6"/>
  <c r="G39" i="6"/>
  <c r="L39" i="6"/>
  <c r="K39" i="6"/>
  <c r="J39" i="6"/>
  <c r="H49" i="6"/>
  <c r="M39" i="6"/>
  <c r="F39" i="9"/>
  <c r="K24" i="9"/>
  <c r="J24" i="9"/>
  <c r="J35" i="6"/>
  <c r="L54" i="6"/>
  <c r="I45" i="6"/>
  <c r="D66" i="6"/>
  <c r="M27" i="9"/>
  <c r="H39" i="9"/>
  <c r="M61" i="9"/>
  <c r="M14" i="9"/>
  <c r="I66" i="6"/>
  <c r="L60" i="6"/>
  <c r="E45" i="6"/>
  <c r="I65" i="6"/>
  <c r="L65" i="6"/>
  <c r="D35" i="6"/>
  <c r="I17" i="6"/>
  <c r="H48" i="6"/>
  <c r="K44" i="6"/>
  <c r="H31" i="6"/>
  <c r="D57" i="6"/>
  <c r="J13" i="6"/>
  <c r="M57" i="6"/>
  <c r="L53" i="6"/>
  <c r="M13" i="6"/>
  <c r="I24" i="9"/>
  <c r="F17" i="9"/>
  <c r="E28" i="9"/>
  <c r="K17" i="9"/>
  <c r="J61" i="6"/>
  <c r="M12" i="9"/>
  <c r="L12" i="9"/>
  <c r="N12" i="9"/>
  <c r="I12" i="9"/>
  <c r="D12" i="9"/>
  <c r="H12" i="9"/>
  <c r="F20" i="9"/>
  <c r="J20" i="9"/>
  <c r="C20" i="9"/>
  <c r="K20" i="9"/>
  <c r="I20" i="9"/>
  <c r="L20" i="9"/>
  <c r="E20" i="9"/>
  <c r="D6" i="5"/>
  <c r="F12" i="5"/>
  <c r="F16" i="5"/>
  <c r="F22" i="5"/>
  <c r="F30" i="5"/>
  <c r="F52" i="5"/>
  <c r="F7" i="8"/>
  <c r="D7" i="8"/>
  <c r="G7" i="8"/>
  <c r="E7" i="8"/>
  <c r="G44" i="8"/>
  <c r="D44" i="8"/>
  <c r="E12" i="8"/>
  <c r="D46" i="8"/>
  <c r="F60" i="8"/>
  <c r="F14" i="8"/>
  <c r="D12" i="8"/>
  <c r="G14" i="8"/>
  <c r="F26" i="8"/>
  <c r="E46" i="8"/>
  <c r="D49" i="8"/>
  <c r="D57" i="8"/>
  <c r="E60" i="8"/>
  <c r="E6" i="5"/>
  <c r="F49" i="8"/>
  <c r="G60" i="8"/>
  <c r="G57" i="8"/>
  <c r="G26" i="8"/>
  <c r="G12" i="8"/>
  <c r="E14" i="8"/>
  <c r="E44" i="8"/>
  <c r="F21" i="5"/>
  <c r="E26" i="8"/>
  <c r="E57" i="8"/>
  <c r="F19" i="5"/>
  <c r="F23" i="5"/>
  <c r="F27" i="5"/>
  <c r="F32" i="5"/>
  <c r="F41" i="5"/>
  <c r="F57" i="5"/>
  <c r="F61" i="5"/>
  <c r="E65" i="7"/>
  <c r="E13" i="7"/>
  <c r="F9" i="7"/>
  <c r="F13" i="7"/>
  <c r="F66" i="7"/>
  <c r="E26" i="7"/>
  <c r="E40" i="7"/>
  <c r="H22" i="7"/>
  <c r="H58" i="7"/>
  <c r="D65" i="7"/>
  <c r="H10" i="7"/>
  <c r="D12" i="7"/>
  <c r="H14" i="7"/>
  <c r="G64" i="7"/>
  <c r="G7" i="7"/>
  <c r="G32" i="7"/>
  <c r="G65" i="7"/>
  <c r="H65" i="7"/>
  <c r="F44" i="7"/>
  <c r="G58" i="7"/>
  <c r="F39" i="7"/>
  <c r="E18" i="7"/>
  <c r="H15" i="7"/>
  <c r="D66" i="7"/>
  <c r="E66" i="7"/>
  <c r="H47" i="7"/>
  <c r="G66" i="7"/>
  <c r="H29" i="7"/>
  <c r="G10" i="7"/>
  <c r="D64" i="7"/>
  <c r="G47" i="7"/>
  <c r="G43" i="7"/>
  <c r="G22" i="7"/>
  <c r="F31" i="7"/>
  <c r="E58" i="7"/>
  <c r="H64" i="7"/>
  <c r="H26" i="7"/>
  <c r="F60" i="7"/>
  <c r="E14" i="7"/>
  <c r="E67" i="7"/>
  <c r="D58" i="7"/>
  <c r="H53" i="7"/>
  <c r="D53" i="7"/>
  <c r="E53" i="7"/>
  <c r="G15" i="7"/>
  <c r="D29" i="7"/>
  <c r="D32" i="7"/>
  <c r="D42" i="7"/>
  <c r="D47" i="7"/>
  <c r="E60" i="7"/>
  <c r="E32" i="7"/>
  <c r="G55" i="7"/>
  <c r="D43" i="7"/>
  <c r="G29" i="7"/>
  <c r="H32" i="7"/>
  <c r="F47" i="7"/>
  <c r="D35" i="7"/>
  <c r="E22" i="7"/>
  <c r="D10" i="7"/>
  <c r="H60" i="7"/>
  <c r="G60" i="7"/>
  <c r="F15" i="7"/>
  <c r="E15" i="7"/>
  <c r="F7" i="7"/>
  <c r="E7" i="7"/>
  <c r="D7" i="7"/>
  <c r="G59" i="7"/>
  <c r="H18" i="7"/>
  <c r="H59" i="7"/>
  <c r="E57" i="7"/>
  <c r="F18" i="7"/>
  <c r="H57" i="7"/>
  <c r="E59" i="7"/>
  <c r="F35" i="7"/>
  <c r="H37" i="7"/>
  <c r="G57" i="7"/>
  <c r="H44" i="7"/>
  <c r="H35" i="7"/>
  <c r="G51" i="7"/>
  <c r="F46" i="7"/>
  <c r="E33" i="7"/>
  <c r="D44" i="7"/>
  <c r="F55" i="7"/>
  <c r="D46" i="7"/>
  <c r="G18" i="7"/>
  <c r="F33" i="7"/>
  <c r="E35" i="7"/>
  <c r="E37" i="7"/>
  <c r="G44" i="7"/>
  <c r="D51" i="7"/>
  <c r="H55" i="7"/>
  <c r="D59" i="7"/>
  <c r="E51" i="7"/>
  <c r="H33" i="7"/>
  <c r="H46" i="7"/>
  <c r="F51" i="7"/>
  <c r="E46" i="7"/>
  <c r="H7" i="7"/>
  <c r="D55" i="7"/>
  <c r="G42" i="9"/>
  <c r="C36" i="9"/>
  <c r="E14" i="6"/>
  <c r="L45" i="6"/>
  <c r="E29" i="9"/>
  <c r="K37" i="6"/>
  <c r="H37" i="6"/>
  <c r="K10" i="9"/>
  <c r="D22" i="6"/>
  <c r="F22" i="6"/>
  <c r="E10" i="9"/>
  <c r="M10" i="9"/>
  <c r="E16" i="9"/>
  <c r="K16" i="9"/>
  <c r="E46" i="9"/>
  <c r="C44" i="9"/>
  <c r="D57" i="9"/>
  <c r="H46" i="9"/>
  <c r="C57" i="9"/>
  <c r="N57" i="9"/>
  <c r="G61" i="9"/>
  <c r="M66" i="9"/>
  <c r="E66" i="9"/>
  <c r="L12" i="6"/>
  <c r="E26" i="6"/>
  <c r="N45" i="6"/>
  <c r="E37" i="6"/>
  <c r="M12" i="6"/>
  <c r="L26" i="6"/>
  <c r="J40" i="6"/>
  <c r="L14" i="6"/>
  <c r="E17" i="6"/>
  <c r="J14" i="6"/>
  <c r="G10" i="6"/>
  <c r="H14" i="6"/>
  <c r="K17" i="6"/>
  <c r="G24" i="6"/>
  <c r="I48" i="6"/>
  <c r="J12" i="6"/>
  <c r="K22" i="6"/>
  <c r="F24" i="6"/>
  <c r="K24" i="6"/>
  <c r="L29" i="9"/>
  <c r="K48" i="6"/>
  <c r="N44" i="9"/>
  <c r="K26" i="6"/>
  <c r="H44" i="9"/>
  <c r="G45" i="6"/>
  <c r="J46" i="9"/>
  <c r="F49" i="9"/>
  <c r="N49" i="9"/>
  <c r="G48" i="6"/>
  <c r="D29" i="6"/>
  <c r="D48" i="6"/>
  <c r="M44" i="9"/>
  <c r="K44" i="9"/>
  <c r="H16" i="9"/>
  <c r="D49" i="9"/>
  <c r="L44" i="9"/>
  <c r="G46" i="9"/>
  <c r="M49" i="9"/>
  <c r="G12" i="6"/>
  <c r="I14" i="6"/>
  <c r="H24" i="6"/>
  <c r="M26" i="6"/>
  <c r="N48" i="6"/>
  <c r="L57" i="9"/>
  <c r="K14" i="6"/>
  <c r="F36" i="9"/>
  <c r="M45" i="6"/>
  <c r="H29" i="9"/>
  <c r="C29" i="9"/>
  <c r="F37" i="6"/>
  <c r="G22" i="6"/>
  <c r="J22" i="6"/>
  <c r="N22" i="6"/>
  <c r="J10" i="9"/>
  <c r="I10" i="9"/>
  <c r="C16" i="9"/>
  <c r="F57" i="9"/>
  <c r="D26" i="9"/>
  <c r="M42" i="9"/>
  <c r="D61" i="9"/>
  <c r="J66" i="9"/>
  <c r="F16" i="9"/>
  <c r="M29" i="6"/>
  <c r="I29" i="6"/>
  <c r="D45" i="6"/>
  <c r="N26" i="6"/>
  <c r="M17" i="6"/>
  <c r="L17" i="6"/>
  <c r="N14" i="6"/>
  <c r="D10" i="6"/>
  <c r="N10" i="6"/>
  <c r="F17" i="6"/>
  <c r="J48" i="6"/>
  <c r="M24" i="6"/>
  <c r="F10" i="6"/>
  <c r="I12" i="6"/>
  <c r="I24" i="6"/>
  <c r="I61" i="9"/>
  <c r="G29" i="9"/>
  <c r="J29" i="9"/>
  <c r="K12" i="6"/>
  <c r="I26" i="6"/>
  <c r="J61" i="9"/>
  <c r="D26" i="6"/>
  <c r="E24" i="6"/>
  <c r="F46" i="9"/>
  <c r="I49" i="9"/>
  <c r="K49" i="9"/>
  <c r="J26" i="6"/>
  <c r="M48" i="6"/>
  <c r="I44" i="9"/>
  <c r="G44" i="9"/>
  <c r="D40" i="6"/>
  <c r="L29" i="6"/>
  <c r="F35" i="9"/>
  <c r="F37" i="9"/>
  <c r="B7" i="6"/>
  <c r="J45" i="6"/>
  <c r="F29" i="9"/>
  <c r="J16" i="9"/>
  <c r="H22" i="6"/>
  <c r="J37" i="6"/>
  <c r="G16" i="9"/>
  <c r="L22" i="6"/>
  <c r="N10" i="9"/>
  <c r="C10" i="9"/>
  <c r="N16" i="9"/>
  <c r="M46" i="9"/>
  <c r="D46" i="9"/>
  <c r="J57" i="9"/>
  <c r="C66" i="9"/>
  <c r="L66" i="9"/>
  <c r="K66" i="9"/>
  <c r="F66" i="9"/>
  <c r="J29" i="6"/>
  <c r="H12" i="6"/>
  <c r="N12" i="6"/>
  <c r="H26" i="6"/>
  <c r="K45" i="6"/>
  <c r="K10" i="6"/>
  <c r="H17" i="6"/>
  <c r="D17" i="6"/>
  <c r="M10" i="6"/>
  <c r="F14" i="6"/>
  <c r="F48" i="6"/>
  <c r="L48" i="6"/>
  <c r="D24" i="6"/>
  <c r="M29" i="9"/>
  <c r="I29" i="9"/>
  <c r="I46" i="9"/>
  <c r="L46" i="9"/>
  <c r="C49" i="9"/>
  <c r="G29" i="6"/>
  <c r="N46" i="9"/>
  <c r="J44" i="9"/>
  <c r="M49" i="6"/>
  <c r="E60" i="6"/>
  <c r="H20" i="6"/>
  <c r="J60" i="6"/>
  <c r="D46" i="6"/>
  <c r="G46" i="6"/>
  <c r="G17" i="9"/>
  <c r="J32" i="9"/>
  <c r="D32" i="9"/>
  <c r="L32" i="9"/>
  <c r="K32" i="9"/>
  <c r="G32" i="9"/>
  <c r="H32" i="9"/>
  <c r="M32" i="9"/>
  <c r="F32" i="9"/>
  <c r="I50" i="9"/>
  <c r="G50" i="9"/>
  <c r="J58" i="9"/>
  <c r="I58" i="9"/>
  <c r="F58" i="9"/>
  <c r="L58" i="9"/>
  <c r="K58" i="9"/>
  <c r="M58" i="9"/>
  <c r="D58" i="9"/>
  <c r="C58" i="9"/>
  <c r="F62" i="9"/>
  <c r="N62" i="9"/>
  <c r="J62" i="9"/>
  <c r="K62" i="9"/>
  <c r="K36" i="6"/>
  <c r="E36" i="6"/>
  <c r="M36" i="6"/>
  <c r="I36" i="6"/>
  <c r="J36" i="6"/>
  <c r="L36" i="6"/>
  <c r="N55" i="6"/>
  <c r="H55" i="6"/>
  <c r="G67" i="6"/>
  <c r="N67" i="6"/>
  <c r="M67" i="6"/>
  <c r="H67" i="6"/>
  <c r="L67" i="6"/>
  <c r="K67" i="6"/>
  <c r="E67" i="6"/>
  <c r="L49" i="6"/>
  <c r="F39" i="6"/>
  <c r="E62" i="9"/>
  <c r="N42" i="9"/>
  <c r="G36" i="9"/>
  <c r="G28" i="6"/>
  <c r="L50" i="9"/>
  <c r="F65" i="9"/>
  <c r="K65" i="9"/>
  <c r="E16" i="6"/>
  <c r="L16" i="6"/>
  <c r="C7" i="6"/>
  <c r="C26" i="9"/>
  <c r="K42" i="9"/>
  <c r="H26" i="9"/>
  <c r="N26" i="9"/>
  <c r="M50" i="9"/>
  <c r="I39" i="9"/>
  <c r="K20" i="6"/>
  <c r="I49" i="6"/>
  <c r="N58" i="6"/>
  <c r="G58" i="6"/>
  <c r="F55" i="6"/>
  <c r="K28" i="6"/>
  <c r="I39" i="6"/>
  <c r="J43" i="9"/>
  <c r="M31" i="9"/>
  <c r="C43" i="9"/>
  <c r="G20" i="6"/>
  <c r="C32" i="9"/>
  <c r="M62" i="9"/>
  <c r="F21" i="6"/>
  <c r="D17" i="9"/>
  <c r="I62" i="9"/>
  <c r="M54" i="6"/>
  <c r="N58" i="9"/>
  <c r="F36" i="6"/>
  <c r="H10" i="9"/>
  <c r="L10" i="9"/>
  <c r="N28" i="9"/>
  <c r="F28" i="9"/>
  <c r="G28" i="9"/>
  <c r="M28" i="9"/>
  <c r="C28" i="9"/>
  <c r="G33" i="9"/>
  <c r="D33" i="9"/>
  <c r="I33" i="9"/>
  <c r="I40" i="9"/>
  <c r="M40" i="9"/>
  <c r="D40" i="9"/>
  <c r="C40" i="9"/>
  <c r="K40" i="9"/>
  <c r="J40" i="9"/>
  <c r="E40" i="9"/>
  <c r="H51" i="9"/>
  <c r="I51" i="9"/>
  <c r="G51" i="9"/>
  <c r="L51" i="9"/>
  <c r="F54" i="9"/>
  <c r="J54" i="9"/>
  <c r="E54" i="9"/>
  <c r="D54" i="9"/>
  <c r="L54" i="9"/>
  <c r="J59" i="9"/>
  <c r="D59" i="9"/>
  <c r="L59" i="9"/>
  <c r="E59" i="9"/>
  <c r="H29" i="6"/>
  <c r="N29" i="6"/>
  <c r="F40" i="6"/>
  <c r="H40" i="6"/>
  <c r="L40" i="6"/>
  <c r="N40" i="6"/>
  <c r="I40" i="6"/>
  <c r="I59" i="6"/>
  <c r="E59" i="6"/>
  <c r="D59" i="6"/>
  <c r="K59" i="6"/>
  <c r="L59" i="6"/>
  <c r="H59" i="6"/>
  <c r="M59" i="6"/>
  <c r="N17" i="9"/>
  <c r="J17" i="9"/>
  <c r="E17" i="9"/>
  <c r="M17" i="9"/>
  <c r="H17" i="9"/>
  <c r="M26" i="9"/>
  <c r="G26" i="9"/>
  <c r="K26" i="9"/>
  <c r="I26" i="9"/>
  <c r="E26" i="9"/>
  <c r="N34" i="9"/>
  <c r="C34" i="9"/>
  <c r="I34" i="9"/>
  <c r="L34" i="9"/>
  <c r="F34" i="9"/>
  <c r="E34" i="9"/>
  <c r="H34" i="9"/>
  <c r="E36" i="9"/>
  <c r="D36" i="9"/>
  <c r="J36" i="9"/>
  <c r="N36" i="9"/>
  <c r="F42" i="9"/>
  <c r="E42" i="9"/>
  <c r="D42" i="9"/>
  <c r="H42" i="9"/>
  <c r="L9" i="6"/>
  <c r="M9" i="6"/>
  <c r="N9" i="6"/>
  <c r="E9" i="6"/>
  <c r="G9" i="6"/>
  <c r="D9" i="6"/>
  <c r="H9" i="6"/>
  <c r="L20" i="6"/>
  <c r="N20" i="6"/>
  <c r="H46" i="6"/>
  <c r="N46" i="6"/>
  <c r="F46" i="6"/>
  <c r="E46" i="6"/>
  <c r="M46" i="6"/>
  <c r="J46" i="6"/>
  <c r="J49" i="6"/>
  <c r="N49" i="6"/>
  <c r="H60" i="6"/>
  <c r="G60" i="6"/>
  <c r="D60" i="6"/>
  <c r="G49" i="6"/>
  <c r="L42" i="9"/>
  <c r="H36" i="9"/>
  <c r="I20" i="6"/>
  <c r="C65" i="9"/>
  <c r="L65" i="9"/>
  <c r="F16" i="6"/>
  <c r="K16" i="6"/>
  <c r="B7" i="9"/>
  <c r="J26" i="9"/>
  <c r="D39" i="9"/>
  <c r="E50" i="9"/>
  <c r="C39" i="9"/>
  <c r="F49" i="6"/>
  <c r="E20" i="6"/>
  <c r="D20" i="6"/>
  <c r="K58" i="6"/>
  <c r="I55" i="6"/>
  <c r="E55" i="6"/>
  <c r="D28" i="6"/>
  <c r="M28" i="6"/>
  <c r="D58" i="6"/>
  <c r="L46" i="6"/>
  <c r="N60" i="6"/>
  <c r="J67" i="6"/>
  <c r="E32" i="9"/>
  <c r="F28" i="6"/>
  <c r="H36" i="6"/>
  <c r="K49" i="6"/>
  <c r="G34" i="9"/>
  <c r="L39" i="9"/>
  <c r="N32" i="9"/>
  <c r="L36" i="9"/>
  <c r="I36" i="9"/>
  <c r="E58" i="9"/>
  <c r="J9" i="6"/>
  <c r="H58" i="9"/>
  <c r="F26" i="9"/>
  <c r="L17" i="9"/>
  <c r="I17" i="9"/>
  <c r="G58" i="9"/>
  <c r="D34" i="9"/>
  <c r="D36" i="6"/>
  <c r="N36" i="6"/>
  <c r="D62" i="9"/>
  <c r="D18" i="9"/>
  <c r="H18" i="9"/>
  <c r="L18" i="9"/>
  <c r="E18" i="9"/>
  <c r="G43" i="9"/>
  <c r="L43" i="9"/>
  <c r="D43" i="9"/>
  <c r="E43" i="9"/>
  <c r="I43" i="9"/>
  <c r="M43" i="9"/>
  <c r="L45" i="9"/>
  <c r="F45" i="9"/>
  <c r="K50" i="9"/>
  <c r="E57" i="9"/>
  <c r="M57" i="9"/>
  <c r="I57" i="9"/>
  <c r="C61" i="9"/>
  <c r="N61" i="9"/>
  <c r="E61" i="9"/>
  <c r="F61" i="9"/>
  <c r="H66" i="9"/>
  <c r="G66" i="9"/>
  <c r="G21" i="6"/>
  <c r="M21" i="6"/>
  <c r="N21" i="6"/>
  <c r="E21" i="6"/>
  <c r="E28" i="6"/>
  <c r="F50" i="6"/>
  <c r="D50" i="6"/>
  <c r="L50" i="6"/>
  <c r="F61" i="6"/>
  <c r="N61" i="6"/>
  <c r="E61" i="6"/>
  <c r="F6" i="5" l="1"/>
  <c r="G7" i="6"/>
  <c r="M7" i="6"/>
  <c r="L7" i="6"/>
  <c r="E7" i="6"/>
  <c r="K7" i="6"/>
  <c r="N7" i="6"/>
  <c r="D7" i="6"/>
  <c r="J7" i="6"/>
  <c r="H7" i="6"/>
  <c r="F7" i="6"/>
  <c r="I7" i="6"/>
  <c r="G7" i="9"/>
  <c r="E7" i="9"/>
  <c r="F7" i="9"/>
  <c r="K7" i="9"/>
  <c r="H7" i="9"/>
  <c r="I7" i="9"/>
  <c r="N7" i="9"/>
  <c r="C7" i="9"/>
  <c r="J7" i="9"/>
  <c r="D7" i="9"/>
  <c r="M7" i="9"/>
  <c r="L7" i="9"/>
</calcChain>
</file>

<file path=xl/sharedStrings.xml><?xml version="1.0" encoding="utf-8"?>
<sst xmlns="http://schemas.openxmlformats.org/spreadsheetml/2006/main" count="830" uniqueCount="144">
  <si>
    <t>STATE</t>
  </si>
  <si>
    <t>13 - 24</t>
  </si>
  <si>
    <t>25 - 36</t>
  </si>
  <si>
    <t>37 - 48</t>
  </si>
  <si>
    <t>01 - 12</t>
  </si>
  <si>
    <t xml:space="preserve"> </t>
  </si>
  <si>
    <t>49 - 54</t>
  </si>
  <si>
    <t>55 - 57</t>
  </si>
  <si>
    <t>United States</t>
  </si>
  <si>
    <t>Alabama</t>
  </si>
  <si>
    <t>Alaska</t>
  </si>
  <si>
    <t>Arizona</t>
  </si>
  <si>
    <t>Arkansas</t>
  </si>
  <si>
    <t>California</t>
  </si>
  <si>
    <t>Colorado</t>
  </si>
  <si>
    <t xml:space="preserve">Connecticut </t>
  </si>
  <si>
    <t>Delaware</t>
  </si>
  <si>
    <t>District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</si>
  <si>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</si>
  <si>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</si>
  <si>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</si>
  <si>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</si>
  <si>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</si>
  <si>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</si>
  <si>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</si>
  <si>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</si>
  <si>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</si>
  <si>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</si>
  <si>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</si>
  <si>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</si>
  <si>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</si>
  <si>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</si>
  <si>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</si>
  <si>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</si>
  <si>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</si>
  <si>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</si>
  <si>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</si>
  <si>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</si>
  <si>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</si>
  <si>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</si>
  <si>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</si>
  <si>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</si>
  <si>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</si>
  <si>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</si>
  <si>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</si>
  <si>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</si>
  <si>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</si>
  <si>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</si>
  <si>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</si>
  <si>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</si>
  <si>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</si>
  <si>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</si>
  <si>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</si>
  <si>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</si>
  <si>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</si>
  <si>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</si>
  <si>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</si>
  <si>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</si>
  <si>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</si>
  <si>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</si>
  <si>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</si>
  <si>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</si>
  <si>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</si>
  <si>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 xml:space="preserve">Average Monthly Number of </t>
  </si>
  <si>
    <t>Zero</t>
  </si>
  <si>
    <t>Percent of Families by Number of Months Countable towards the Federal Five-Year Time Limit</t>
  </si>
  <si>
    <t>Total</t>
  </si>
  <si>
    <t>Living in Indian Country</t>
  </si>
  <si>
    <t>Hardship Exemption</t>
  </si>
  <si>
    <t>Domestic Violence Waiver</t>
  </si>
  <si>
    <t>Domestic  Violence Waiver</t>
  </si>
  <si>
    <t>STAE</t>
  </si>
  <si>
    <t>Average Monthly Number of 
Families 1/</t>
  </si>
  <si>
    <t>Average Monthly  Number of TANF Families that Received  Assistance more than 60 Countable Months Due to Hardship or DV Waiver</t>
  </si>
  <si>
    <t>Percent of TANF Families that Received Assistance for more than 60 Countable Months Due to Hardship or DV Waiver</t>
  </si>
  <si>
    <t>Average Monthly Number of Families by Number of Months Countable towards the Federal Five-Year Time Limit</t>
  </si>
  <si>
    <t>Average Monthly Families with HOH* Receiving
Assistance</t>
  </si>
  <si>
    <t>Percent of Families by Number of Months Countable toward the Federal Five-Year Time Limit</t>
  </si>
  <si>
    <t>Number of Families with less than 60 Countable Months</t>
  </si>
  <si>
    <t>Number of Non- Exempt Families</t>
  </si>
  <si>
    <t>Non-Exempt Families</t>
  </si>
  <si>
    <t>Exempt from Termination of Assistance</t>
  </si>
  <si>
    <t>&lt;1 year</t>
  </si>
  <si>
    <t>4-5 years</t>
  </si>
  <si>
    <t>&gt;5 years</t>
  </si>
  <si>
    <t>1-&lt;4 years</t>
  </si>
  <si>
    <t xml:space="preserve">Hardship Exemption </t>
  </si>
  <si>
    <t>Exempt from Accrual of Months</t>
  </si>
  <si>
    <t>Table 3A</t>
  </si>
  <si>
    <t>Table 3B</t>
  </si>
  <si>
    <t>Table 4A</t>
  </si>
  <si>
    <t>Table 4B</t>
  </si>
  <si>
    <t>TABLE 1</t>
  </si>
  <si>
    <t>TABLE 2A</t>
  </si>
  <si>
    <t>TANF Federal Five-Year Time Limit</t>
  </si>
  <si>
    <t>TABLE 2B</t>
  </si>
  <si>
    <t>TABLE 2C</t>
  </si>
  <si>
    <t>TABLE 3A</t>
  </si>
  <si>
    <t>TABLE 3B</t>
  </si>
  <si>
    <t>TABLE 4A</t>
  </si>
  <si>
    <t>TABLE 4B</t>
  </si>
  <si>
    <t>TABLE 5</t>
  </si>
  <si>
    <t>Table 1</t>
  </si>
  <si>
    <t>Table 2A</t>
  </si>
  <si>
    <t>Table 2B</t>
  </si>
  <si>
    <t>Table 2C</t>
  </si>
  <si>
    <t>Table 5</t>
  </si>
  <si>
    <t>Fiscal Year 2017</t>
  </si>
  <si>
    <t>Temporary Assistance for Needy Families (TANF) 
Federal Five Year Time Limit, Fiscal Year (FY) 2017</t>
  </si>
  <si>
    <t>List of Tables</t>
  </si>
  <si>
    <t>Temporary Assistance for Needy Families (TANF) Federal Five-Year Time Limit
Fiscal Year (FY) 2017</t>
  </si>
  <si>
    <t xml:space="preserve">
Adherence to the Federal Five-Year Time Limit</t>
  </si>
  <si>
    <t>Number of Families with Months Countable Toward the Federal Five-Year Time Limit</t>
  </si>
  <si>
    <t>Families with Countable Months as a Percent of Families with a Heads-Of-Household Receiving Assistance</t>
  </si>
  <si>
    <t>Families with Countable Months as a Percent of All Families Receiving Assistance</t>
  </si>
  <si>
    <t>Number of Families Exempt from Accrual of Months</t>
  </si>
  <si>
    <t>Families Exempt from Accrual of Months 
as a Percent of Families with Less Than 60 Countable Months</t>
  </si>
  <si>
    <t>Number of Families Exempt from Termination of Assistance by Type of Exemption</t>
  </si>
  <si>
    <t>Percent of Families Exempt from Termination of Assistance by Type of Exemption</t>
  </si>
  <si>
    <t>Average Monthly Number of Countable Months</t>
  </si>
  <si>
    <t>State Funded**</t>
  </si>
  <si>
    <t>Temporary Assistance for Needy Families</t>
  </si>
  <si>
    <t>OVER 60</t>
  </si>
  <si>
    <t>Average Monthly Number of Families*</t>
  </si>
  <si>
    <t xml:space="preserve">Average Monthly Families with HOH** Receiving
Assistance </t>
  </si>
  <si>
    <t>Average Monthly Caseload FY2016*</t>
  </si>
  <si>
    <t>Average Monthly Caseload     FY 2017*</t>
  </si>
  <si>
    <t>Average Monthly Caseload Data Used for Federal Five-Year Time Limit**</t>
  </si>
  <si>
    <t>Average Monthly Number of 
Families*</t>
  </si>
  <si>
    <t>Total Number of Families*</t>
  </si>
  <si>
    <t>No HOH**</t>
  </si>
  <si>
    <t>State Funded***</t>
  </si>
  <si>
    <t xml:space="preserve">Total Number of Families*  </t>
  </si>
  <si>
    <t>Total Families*</t>
  </si>
  <si>
    <t>Families with HOH** Receiving Assistance</t>
  </si>
  <si>
    <t>Average Countable Months for Families with HOH** Receiving Assistance</t>
  </si>
  <si>
    <t>Notes: Data include families that are funded with segregated state funds (and does not include cases funded under separate state programs)
*Caseload estimated from TDR-Section One, disaggregated data.
**HOH means Head of Household
ACF/OFA: 07-12-2018</t>
  </si>
  <si>
    <t>Families with Countable Months as a Percent of Families with HOH** Receiving Assistance</t>
  </si>
  <si>
    <t>Notes: Data include families that are funded with segregated state funds (and does not include cases funded under separate state programs)
* Caseload as reported on TDR-Section Three (aggregated data).
**The larger of FY 2016 and FY 2017 caseloads for each state.
ACF/OFA: 07-12-2018</t>
  </si>
  <si>
    <t>Notes: Data include families that are funded with segregated state funds (and does not include cases funded under separate state programs)
* Caseload estimated from TDR-Section One, disaggregated data. 
**HOH means Head of Household
ACF/OFA: 07-12-2018</t>
  </si>
  <si>
    <r>
      <t>Notes: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Data include families that are funded with segregated state funds (and does not include cases funded under separate state programs)
*Caseload estimated from TDR-Section One, disaggregated data.
**HOH means Head of Household
ACF/OFA: 07-12-2018</t>
    </r>
  </si>
  <si>
    <t>Notes: Data include families that are funded with segregated state funds (and does not include cases funded under separate state programs)
* Caseload estimated from TDR-Section One, disaggregated data.
**No HOH means No head of household receiving federally funded assistance
***State Funded means funded using segregated state funds
ACF/OFA: 07-12-2018</t>
  </si>
  <si>
    <r>
      <t>Notes: Data include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families that are funded with segregated state funds (and does not include cases funded under separate state programs)
* Caseload estimated from TDR-Section One, disaggregated data.
**No HOH means No head of household receiving federally funded assistance
***State Funded means funded using segregated state funds
ACF/OFA: 07-12-2018</t>
    </r>
  </si>
  <si>
    <t>Notes: Data include families that are funded with segregated state funds (and does not include cases funded under separate state programs)
* Caseload estimated from TDR-Section One, disaggregated data.
**State Funded means funded using segregated state funds
ACF/OFA: 07-12-2018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</si>
</sst>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12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28"/>
      <name val="Cambria"/>
      <family val="1"/>
      <scheme val="major"/>
    </font>
    <font>
      <b/>
      <sz val="36"/>
      <name val="Cambria"/>
      <family val="1"/>
      <scheme val="major"/>
    </font>
    <font>
      <i/>
      <sz val="12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4" fillId="0" borderId="0" xfId="0" applyFont="1"/>
    <xf numFmtId="165" fontId="3" fillId="0" borderId="3" xfId="2" applyNumberFormat="1" applyFont="1" applyFill="1" applyBorder="1" applyAlignment="1">
      <alignment horizontal="left"/>
    </xf>
    <xf numFmtId="164" fontId="6" fillId="0" borderId="4" xfId="1" applyNumberFormat="1" applyFont="1" applyBorder="1"/>
    <xf numFmtId="165" fontId="6" fillId="0" borderId="4" xfId="2" applyNumberFormat="1" applyFont="1" applyBorder="1"/>
    <xf numFmtId="0" fontId="3" fillId="2" borderId="3" xfId="0" applyFont="1" applyFill="1" applyBorder="1"/>
    <xf numFmtId="0" fontId="6" fillId="2" borderId="3" xfId="0" applyFont="1" applyFill="1" applyBorder="1"/>
    <xf numFmtId="0" fontId="3" fillId="0" borderId="3" xfId="0" applyFont="1" applyFill="1" applyBorder="1"/>
    <xf numFmtId="164" fontId="6" fillId="0" borderId="3" xfId="1" applyNumberFormat="1" applyFont="1" applyBorder="1"/>
    <xf numFmtId="165" fontId="6" fillId="0" borderId="3" xfId="2" applyNumberFormat="1" applyFont="1" applyBorder="1"/>
    <xf numFmtId="37" fontId="6" fillId="0" borderId="3" xfId="1" applyNumberFormat="1" applyFont="1" applyBorder="1"/>
    <xf numFmtId="164" fontId="6" fillId="2" borderId="3" xfId="1" applyNumberFormat="1" applyFont="1" applyFill="1" applyBorder="1"/>
    <xf numFmtId="0" fontId="3" fillId="0" borderId="5" xfId="0" applyFont="1" applyFill="1" applyBorder="1"/>
    <xf numFmtId="164" fontId="6" fillId="0" borderId="5" xfId="1" applyNumberFormat="1" applyFont="1" applyBorder="1"/>
    <xf numFmtId="37" fontId="6" fillId="0" borderId="5" xfId="1" applyNumberFormat="1" applyFont="1" applyBorder="1"/>
    <xf numFmtId="165" fontId="6" fillId="0" borderId="5" xfId="2" applyNumberFormat="1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6" fillId="0" borderId="10" xfId="1" applyNumberFormat="1" applyFont="1" applyBorder="1"/>
    <xf numFmtId="37" fontId="6" fillId="2" borderId="3" xfId="0" applyNumberFormat="1" applyFont="1" applyFill="1" applyBorder="1"/>
    <xf numFmtId="165" fontId="6" fillId="2" borderId="3" xfId="0" applyNumberFormat="1" applyFont="1" applyFill="1" applyBorder="1"/>
    <xf numFmtId="165" fontId="6" fillId="2" borderId="3" xfId="2" applyNumberFormat="1" applyFont="1" applyFill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" fontId="6" fillId="0" borderId="3" xfId="1" applyNumberFormat="1" applyFont="1" applyBorder="1"/>
    <xf numFmtId="1" fontId="6" fillId="0" borderId="10" xfId="1" applyNumberFormat="1" applyFont="1" applyBorder="1"/>
    <xf numFmtId="0" fontId="3" fillId="0" borderId="1" xfId="0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37" fontId="6" fillId="0" borderId="10" xfId="1" applyNumberFormat="1" applyFont="1" applyBorder="1"/>
    <xf numFmtId="165" fontId="3" fillId="0" borderId="12" xfId="2" applyNumberFormat="1" applyFont="1" applyFill="1" applyBorder="1" applyAlignment="1">
      <alignment horizontal="left"/>
    </xf>
    <xf numFmtId="0" fontId="3" fillId="2" borderId="12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164" fontId="6" fillId="3" borderId="3" xfId="1" applyNumberFormat="1" applyFont="1" applyFill="1" applyBorder="1"/>
    <xf numFmtId="0" fontId="6" fillId="0" borderId="3" xfId="1" applyNumberFormat="1" applyFont="1" applyBorder="1"/>
    <xf numFmtId="165" fontId="7" fillId="3" borderId="3" xfId="2" applyNumberFormat="1" applyFont="1" applyFill="1" applyBorder="1"/>
    <xf numFmtId="165" fontId="6" fillId="0" borderId="3" xfId="2" applyNumberFormat="1" applyFont="1" applyFill="1" applyBorder="1"/>
    <xf numFmtId="0" fontId="3" fillId="0" borderId="9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166" fontId="6" fillId="0" borderId="4" xfId="2" applyNumberFormat="1" applyFont="1" applyBorder="1"/>
    <xf numFmtId="166" fontId="6" fillId="2" borderId="3" xfId="2" applyNumberFormat="1" applyFont="1" applyFill="1" applyBorder="1"/>
    <xf numFmtId="166" fontId="6" fillId="0" borderId="3" xfId="2" applyNumberFormat="1" applyFont="1" applyBorder="1"/>
    <xf numFmtId="166" fontId="6" fillId="0" borderId="5" xfId="2" applyNumberFormat="1" applyFont="1" applyBorder="1"/>
    <xf numFmtId="0" fontId="0" fillId="0" borderId="0" xfId="0" applyAlignment="1">
      <alignment vertical="top"/>
    </xf>
    <xf numFmtId="0" fontId="11" fillId="0" borderId="0" xfId="5"/>
    <xf numFmtId="49" fontId="4" fillId="3" borderId="0" xfId="0" quotePrefix="1" applyNumberFormat="1" applyFont="1" applyFill="1" applyBorder="1" applyAlignment="1" applyProtection="1">
      <alignment wrapText="1"/>
    </xf>
    <xf numFmtId="0" fontId="4" fillId="4" borderId="0" xfId="0" applyNumberFormat="1" applyFont="1" applyFill="1" applyBorder="1" applyAlignment="1">
      <alignment wrapText="1"/>
    </xf>
    <xf numFmtId="0" fontId="4" fillId="3" borderId="0" xfId="0" applyNumberFormat="1" applyFont="1" applyFill="1" applyBorder="1" applyAlignment="1">
      <alignment wrapText="1"/>
    </xf>
    <xf numFmtId="0" fontId="11" fillId="4" borderId="0" xfId="5" applyFill="1"/>
    <xf numFmtId="0" fontId="11" fillId="0" borderId="14" xfId="5" applyBorder="1"/>
    <xf numFmtId="0" fontId="4" fillId="3" borderId="14" xfId="0" applyNumberFormat="1" applyFont="1" applyFill="1" applyBorder="1" applyAlignment="1">
      <alignment wrapText="1"/>
    </xf>
    <xf numFmtId="165" fontId="0" fillId="0" borderId="0" xfId="0" applyNumberFormat="1"/>
    <xf numFmtId="165" fontId="2" fillId="0" borderId="3" xfId="2" applyNumberFormat="1" applyFont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49" fontId="10" fillId="3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6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6">
    <cellStyle name="Comma" xfId="1" builtinId="3"/>
    <cellStyle name="Comma 2" xfId="4"/>
    <cellStyle name="Hyperlink" xfId="5" builtinId="8"/>
    <cellStyle name="Normal" xfId="0" builtinId="0"/>
    <cellStyle name="Normal 2" xfId="3"/>
    <cellStyle name="Percent" xfId="2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sqref="A1:H46"/>
    </sheetView>
  </sheetViews>
  <sheetFormatPr defaultRowHeight="15" x14ac:dyDescent="0.2"/>
  <sheetData>
    <row r="1" spans="1:8" x14ac:dyDescent="0.2">
      <c r="A1" s="58" t="s">
        <v>110</v>
      </c>
      <c r="B1" s="59"/>
      <c r="C1" s="59"/>
      <c r="D1" s="59"/>
      <c r="E1" s="59"/>
      <c r="F1" s="59"/>
      <c r="G1" s="59"/>
      <c r="H1" s="59"/>
    </row>
    <row r="2" spans="1:8" x14ac:dyDescent="0.2">
      <c r="A2" s="59"/>
      <c r="B2" s="59"/>
      <c r="C2" s="59"/>
      <c r="D2" s="59"/>
      <c r="E2" s="59"/>
      <c r="F2" s="59"/>
      <c r="G2" s="59"/>
      <c r="H2" s="59"/>
    </row>
    <row r="3" spans="1:8" x14ac:dyDescent="0.2">
      <c r="A3" s="59"/>
      <c r="B3" s="59"/>
      <c r="C3" s="59"/>
      <c r="D3" s="59"/>
      <c r="E3" s="59"/>
      <c r="F3" s="59"/>
      <c r="G3" s="59"/>
      <c r="H3" s="59"/>
    </row>
    <row r="4" spans="1:8" x14ac:dyDescent="0.2">
      <c r="A4" s="59"/>
      <c r="B4" s="59"/>
      <c r="C4" s="59"/>
      <c r="D4" s="59"/>
      <c r="E4" s="59"/>
      <c r="F4" s="59"/>
      <c r="G4" s="59"/>
      <c r="H4" s="59"/>
    </row>
    <row r="5" spans="1:8" x14ac:dyDescent="0.2">
      <c r="A5" s="59"/>
      <c r="B5" s="59"/>
      <c r="C5" s="59"/>
      <c r="D5" s="59"/>
      <c r="E5" s="59"/>
      <c r="F5" s="59"/>
      <c r="G5" s="59"/>
      <c r="H5" s="59"/>
    </row>
    <row r="6" spans="1:8" x14ac:dyDescent="0.2">
      <c r="A6" s="59"/>
      <c r="B6" s="59"/>
      <c r="C6" s="59"/>
      <c r="D6" s="59"/>
      <c r="E6" s="59"/>
      <c r="F6" s="59"/>
      <c r="G6" s="59"/>
      <c r="H6" s="59"/>
    </row>
    <row r="7" spans="1:8" x14ac:dyDescent="0.2">
      <c r="A7" s="59"/>
      <c r="B7" s="59"/>
      <c r="C7" s="59"/>
      <c r="D7" s="59"/>
      <c r="E7" s="59"/>
      <c r="F7" s="59"/>
      <c r="G7" s="59"/>
      <c r="H7" s="59"/>
    </row>
    <row r="8" spans="1:8" x14ac:dyDescent="0.2">
      <c r="A8" s="59"/>
      <c r="B8" s="59"/>
      <c r="C8" s="59"/>
      <c r="D8" s="59"/>
      <c r="E8" s="59"/>
      <c r="F8" s="59"/>
      <c r="G8" s="59"/>
      <c r="H8" s="59"/>
    </row>
    <row r="9" spans="1:8" x14ac:dyDescent="0.2">
      <c r="A9" s="59"/>
      <c r="B9" s="59"/>
      <c r="C9" s="59"/>
      <c r="D9" s="59"/>
      <c r="E9" s="59"/>
      <c r="F9" s="59"/>
      <c r="G9" s="59"/>
      <c r="H9" s="59"/>
    </row>
    <row r="10" spans="1:8" x14ac:dyDescent="0.2">
      <c r="A10" s="59"/>
      <c r="B10" s="59"/>
      <c r="C10" s="59"/>
      <c r="D10" s="59"/>
      <c r="E10" s="59"/>
      <c r="F10" s="59"/>
      <c r="G10" s="59"/>
      <c r="H10" s="59"/>
    </row>
    <row r="11" spans="1:8" x14ac:dyDescent="0.2">
      <c r="A11" s="59"/>
      <c r="B11" s="59"/>
      <c r="C11" s="59"/>
      <c r="D11" s="59"/>
      <c r="E11" s="59"/>
      <c r="F11" s="59"/>
      <c r="G11" s="59"/>
      <c r="H11" s="59"/>
    </row>
    <row r="12" spans="1:8" x14ac:dyDescent="0.2">
      <c r="A12" s="59"/>
      <c r="B12" s="59"/>
      <c r="C12" s="59"/>
      <c r="D12" s="59"/>
      <c r="E12" s="59"/>
      <c r="F12" s="59"/>
      <c r="G12" s="59"/>
      <c r="H12" s="59"/>
    </row>
    <row r="13" spans="1:8" x14ac:dyDescent="0.2">
      <c r="A13" s="59"/>
      <c r="B13" s="59"/>
      <c r="C13" s="59"/>
      <c r="D13" s="59"/>
      <c r="E13" s="59"/>
      <c r="F13" s="59"/>
      <c r="G13" s="59"/>
      <c r="H13" s="59"/>
    </row>
    <row r="14" spans="1:8" x14ac:dyDescent="0.2">
      <c r="A14" s="59"/>
      <c r="B14" s="59"/>
      <c r="C14" s="59"/>
      <c r="D14" s="59"/>
      <c r="E14" s="59"/>
      <c r="F14" s="59"/>
      <c r="G14" s="59"/>
      <c r="H14" s="59"/>
    </row>
    <row r="15" spans="1:8" x14ac:dyDescent="0.2">
      <c r="A15" s="59"/>
      <c r="B15" s="59"/>
      <c r="C15" s="59"/>
      <c r="D15" s="59"/>
      <c r="E15" s="59"/>
      <c r="F15" s="59"/>
      <c r="G15" s="59"/>
      <c r="H15" s="59"/>
    </row>
    <row r="16" spans="1:8" x14ac:dyDescent="0.2">
      <c r="A16" s="59"/>
      <c r="B16" s="59"/>
      <c r="C16" s="59"/>
      <c r="D16" s="59"/>
      <c r="E16" s="59"/>
      <c r="F16" s="59"/>
      <c r="G16" s="59"/>
      <c r="H16" s="59"/>
    </row>
    <row r="17" spans="1:8" x14ac:dyDescent="0.2">
      <c r="A17" s="59"/>
      <c r="B17" s="59"/>
      <c r="C17" s="59"/>
      <c r="D17" s="59"/>
      <c r="E17" s="59"/>
      <c r="F17" s="59"/>
      <c r="G17" s="59"/>
      <c r="H17" s="59"/>
    </row>
    <row r="18" spans="1:8" x14ac:dyDescent="0.2">
      <c r="A18" s="59"/>
      <c r="B18" s="59"/>
      <c r="C18" s="59"/>
      <c r="D18" s="59"/>
      <c r="E18" s="59"/>
      <c r="F18" s="59"/>
      <c r="G18" s="59"/>
      <c r="H18" s="59"/>
    </row>
    <row r="19" spans="1:8" x14ac:dyDescent="0.2">
      <c r="A19" s="59"/>
      <c r="B19" s="59"/>
      <c r="C19" s="59"/>
      <c r="D19" s="59"/>
      <c r="E19" s="59"/>
      <c r="F19" s="59"/>
      <c r="G19" s="59"/>
      <c r="H19" s="59"/>
    </row>
    <row r="20" spans="1:8" x14ac:dyDescent="0.2">
      <c r="A20" s="59"/>
      <c r="B20" s="59"/>
      <c r="C20" s="59"/>
      <c r="D20" s="59"/>
      <c r="E20" s="59"/>
      <c r="F20" s="59"/>
      <c r="G20" s="59"/>
      <c r="H20" s="59"/>
    </row>
    <row r="21" spans="1:8" x14ac:dyDescent="0.2">
      <c r="A21" s="59"/>
      <c r="B21" s="59"/>
      <c r="C21" s="59"/>
      <c r="D21" s="59"/>
      <c r="E21" s="59"/>
      <c r="F21" s="59"/>
      <c r="G21" s="59"/>
      <c r="H21" s="59"/>
    </row>
    <row r="22" spans="1:8" x14ac:dyDescent="0.2">
      <c r="A22" s="59"/>
      <c r="B22" s="59"/>
      <c r="C22" s="59"/>
      <c r="D22" s="59"/>
      <c r="E22" s="59"/>
      <c r="F22" s="59"/>
      <c r="G22" s="59"/>
      <c r="H22" s="59"/>
    </row>
    <row r="23" spans="1:8" x14ac:dyDescent="0.2">
      <c r="A23" s="59"/>
      <c r="B23" s="59"/>
      <c r="C23" s="59"/>
      <c r="D23" s="59"/>
      <c r="E23" s="59"/>
      <c r="F23" s="59"/>
      <c r="G23" s="59"/>
      <c r="H23" s="59"/>
    </row>
    <row r="24" spans="1:8" x14ac:dyDescent="0.2">
      <c r="A24" s="59"/>
      <c r="B24" s="59"/>
      <c r="C24" s="59"/>
      <c r="D24" s="59"/>
      <c r="E24" s="59"/>
      <c r="F24" s="59"/>
      <c r="G24" s="59"/>
      <c r="H24" s="59"/>
    </row>
    <row r="25" spans="1:8" x14ac:dyDescent="0.2">
      <c r="A25" s="59"/>
      <c r="B25" s="59"/>
      <c r="C25" s="59"/>
      <c r="D25" s="59"/>
      <c r="E25" s="59"/>
      <c r="F25" s="59"/>
      <c r="G25" s="59"/>
      <c r="H25" s="59"/>
    </row>
    <row r="26" spans="1:8" x14ac:dyDescent="0.2">
      <c r="A26" s="59"/>
      <c r="B26" s="59"/>
      <c r="C26" s="59"/>
      <c r="D26" s="59"/>
      <c r="E26" s="59"/>
      <c r="F26" s="59"/>
      <c r="G26" s="59"/>
      <c r="H26" s="59"/>
    </row>
    <row r="27" spans="1:8" x14ac:dyDescent="0.2">
      <c r="A27" s="59"/>
      <c r="B27" s="59"/>
      <c r="C27" s="59"/>
      <c r="D27" s="59"/>
      <c r="E27" s="59"/>
      <c r="F27" s="59"/>
      <c r="G27" s="59"/>
      <c r="H27" s="59"/>
    </row>
    <row r="28" spans="1:8" x14ac:dyDescent="0.2">
      <c r="A28" s="59"/>
      <c r="B28" s="59"/>
      <c r="C28" s="59"/>
      <c r="D28" s="59"/>
      <c r="E28" s="59"/>
      <c r="F28" s="59"/>
      <c r="G28" s="59"/>
      <c r="H28" s="59"/>
    </row>
    <row r="29" spans="1:8" x14ac:dyDescent="0.2">
      <c r="A29" s="59"/>
      <c r="B29" s="59"/>
      <c r="C29" s="59"/>
      <c r="D29" s="59"/>
      <c r="E29" s="59"/>
      <c r="F29" s="59"/>
      <c r="G29" s="59"/>
      <c r="H29" s="59"/>
    </row>
    <row r="30" spans="1:8" x14ac:dyDescent="0.2">
      <c r="A30" s="59"/>
      <c r="B30" s="59"/>
      <c r="C30" s="59"/>
      <c r="D30" s="59"/>
      <c r="E30" s="59"/>
      <c r="F30" s="59"/>
      <c r="G30" s="59"/>
      <c r="H30" s="59"/>
    </row>
    <row r="31" spans="1:8" x14ac:dyDescent="0.2">
      <c r="A31" s="59"/>
      <c r="B31" s="59"/>
      <c r="C31" s="59"/>
      <c r="D31" s="59"/>
      <c r="E31" s="59"/>
      <c r="F31" s="59"/>
      <c r="G31" s="59"/>
      <c r="H31" s="59"/>
    </row>
    <row r="32" spans="1:8" x14ac:dyDescent="0.2">
      <c r="A32" s="59"/>
      <c r="B32" s="59"/>
      <c r="C32" s="59"/>
      <c r="D32" s="59"/>
      <c r="E32" s="59"/>
      <c r="F32" s="59"/>
      <c r="G32" s="59"/>
      <c r="H32" s="59"/>
    </row>
    <row r="33" spans="1:8" x14ac:dyDescent="0.2">
      <c r="A33" s="59"/>
      <c r="B33" s="59"/>
      <c r="C33" s="59"/>
      <c r="D33" s="59"/>
      <c r="E33" s="59"/>
      <c r="F33" s="59"/>
      <c r="G33" s="59"/>
      <c r="H33" s="59"/>
    </row>
    <row r="34" spans="1:8" x14ac:dyDescent="0.2">
      <c r="A34" s="59"/>
      <c r="B34" s="59"/>
      <c r="C34" s="59"/>
      <c r="D34" s="59"/>
      <c r="E34" s="59"/>
      <c r="F34" s="59"/>
      <c r="G34" s="59"/>
      <c r="H34" s="59"/>
    </row>
    <row r="35" spans="1:8" x14ac:dyDescent="0.2">
      <c r="A35" s="59"/>
      <c r="B35" s="59"/>
      <c r="C35" s="59"/>
      <c r="D35" s="59"/>
      <c r="E35" s="59"/>
      <c r="F35" s="59"/>
      <c r="G35" s="59"/>
      <c r="H35" s="59"/>
    </row>
    <row r="36" spans="1:8" x14ac:dyDescent="0.2">
      <c r="A36" s="59"/>
      <c r="B36" s="59"/>
      <c r="C36" s="59"/>
      <c r="D36" s="59"/>
      <c r="E36" s="59"/>
      <c r="F36" s="59"/>
      <c r="G36" s="59"/>
      <c r="H36" s="59"/>
    </row>
    <row r="37" spans="1:8" x14ac:dyDescent="0.2">
      <c r="A37" s="59"/>
      <c r="B37" s="59"/>
      <c r="C37" s="59"/>
      <c r="D37" s="59"/>
      <c r="E37" s="59"/>
      <c r="F37" s="59"/>
      <c r="G37" s="59"/>
      <c r="H37" s="59"/>
    </row>
    <row r="38" spans="1:8" x14ac:dyDescent="0.2">
      <c r="A38" s="59"/>
      <c r="B38" s="59"/>
      <c r="C38" s="59"/>
      <c r="D38" s="59"/>
      <c r="E38" s="59"/>
      <c r="F38" s="59"/>
      <c r="G38" s="59"/>
      <c r="H38" s="59"/>
    </row>
    <row r="39" spans="1:8" x14ac:dyDescent="0.2">
      <c r="A39" s="59"/>
      <c r="B39" s="59"/>
      <c r="C39" s="59"/>
      <c r="D39" s="59"/>
      <c r="E39" s="59"/>
      <c r="F39" s="59"/>
      <c r="G39" s="59"/>
      <c r="H39" s="59"/>
    </row>
    <row r="40" spans="1:8" x14ac:dyDescent="0.2">
      <c r="A40" s="59"/>
      <c r="B40" s="59"/>
      <c r="C40" s="59"/>
      <c r="D40" s="59"/>
      <c r="E40" s="59"/>
      <c r="F40" s="59"/>
      <c r="G40" s="59"/>
      <c r="H40" s="59"/>
    </row>
    <row r="41" spans="1:8" x14ac:dyDescent="0.2">
      <c r="A41" s="59"/>
      <c r="B41" s="59"/>
      <c r="C41" s="59"/>
      <c r="D41" s="59"/>
      <c r="E41" s="59"/>
      <c r="F41" s="59"/>
      <c r="G41" s="59"/>
      <c r="H41" s="59"/>
    </row>
    <row r="42" spans="1:8" x14ac:dyDescent="0.2">
      <c r="A42" s="59"/>
      <c r="B42" s="59"/>
      <c r="C42" s="59"/>
      <c r="D42" s="59"/>
      <c r="E42" s="59"/>
      <c r="F42" s="59"/>
      <c r="G42" s="59"/>
      <c r="H42" s="59"/>
    </row>
    <row r="43" spans="1:8" x14ac:dyDescent="0.2">
      <c r="A43" s="59"/>
      <c r="B43" s="59"/>
      <c r="C43" s="59"/>
      <c r="D43" s="59"/>
      <c r="E43" s="59"/>
      <c r="F43" s="59"/>
      <c r="G43" s="59"/>
      <c r="H43" s="59"/>
    </row>
    <row r="44" spans="1:8" x14ac:dyDescent="0.2">
      <c r="A44" s="59"/>
      <c r="B44" s="59"/>
      <c r="C44" s="59"/>
      <c r="D44" s="59"/>
      <c r="E44" s="59"/>
      <c r="F44" s="59"/>
      <c r="G44" s="59"/>
      <c r="H44" s="59"/>
    </row>
    <row r="45" spans="1:8" x14ac:dyDescent="0.2">
      <c r="A45" s="59"/>
      <c r="B45" s="59"/>
      <c r="C45" s="59"/>
      <c r="D45" s="59"/>
      <c r="E45" s="59"/>
      <c r="F45" s="59"/>
      <c r="G45" s="59"/>
      <c r="H45" s="59"/>
    </row>
    <row r="46" spans="1:8" x14ac:dyDescent="0.2">
      <c r="A46" s="59"/>
      <c r="B46" s="59"/>
      <c r="C46" s="59"/>
      <c r="D46" s="59"/>
      <c r="E46" s="59"/>
      <c r="F46" s="59"/>
      <c r="G46" s="59"/>
      <c r="H46" s="59"/>
    </row>
  </sheetData>
  <mergeCells count="1">
    <mergeCell ref="A1:H46"/>
  </mergeCells>
  <printOptions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opLeftCell="A28" zoomScale="85" zoomScaleNormal="85" workbookViewId="0">
      <selection activeCell="A68" sqref="A68:G68"/>
    </sheetView>
  </sheetViews>
  <sheetFormatPr defaultRowHeight="12.75" x14ac:dyDescent="0.2"/>
  <cols>
    <col min="1" max="1" width="16.6640625" style="3" customWidth="1"/>
    <col min="2" max="2" width="12" style="3" customWidth="1"/>
    <col min="3" max="3" width="10" style="3" bestFit="1" customWidth="1"/>
    <col min="4" max="4" width="9.33203125" style="3" customWidth="1"/>
    <col min="5" max="5" width="11.5546875" style="3" customWidth="1"/>
    <col min="6" max="6" width="11.21875" style="3" customWidth="1"/>
    <col min="7" max="7" width="11.5546875" style="3" customWidth="1"/>
    <col min="8" max="16384" width="8.88671875" style="3"/>
  </cols>
  <sheetData>
    <row r="1" spans="1:7" ht="15.75" x14ac:dyDescent="0.2">
      <c r="A1" s="84" t="s">
        <v>100</v>
      </c>
      <c r="B1" s="84"/>
      <c r="C1" s="84"/>
      <c r="D1" s="84"/>
      <c r="E1" s="84"/>
      <c r="F1" s="84"/>
      <c r="G1" s="84"/>
    </row>
    <row r="2" spans="1:7" ht="15.75" x14ac:dyDescent="0.25">
      <c r="A2" s="66" t="str">
        <f>'Table 2A'!A2:N2</f>
        <v>TANF Federal Five-Year Time Limit</v>
      </c>
      <c r="B2" s="66"/>
      <c r="C2" s="66"/>
      <c r="D2" s="66"/>
      <c r="E2" s="66"/>
      <c r="F2" s="66"/>
      <c r="G2" s="66"/>
    </row>
    <row r="3" spans="1:7" ht="15.75" x14ac:dyDescent="0.25">
      <c r="A3" s="66" t="s">
        <v>118</v>
      </c>
      <c r="B3" s="66"/>
      <c r="C3" s="66"/>
      <c r="D3" s="66"/>
      <c r="E3" s="66"/>
      <c r="F3" s="66"/>
      <c r="G3" s="66"/>
    </row>
    <row r="4" spans="1:7" ht="16.5" thickBot="1" x14ac:dyDescent="0.25">
      <c r="A4" s="76" t="str">
        <f>'Table 1'!A4:F4</f>
        <v>Fiscal Year 2017</v>
      </c>
      <c r="B4" s="76"/>
      <c r="C4" s="76"/>
      <c r="D4" s="76"/>
      <c r="E4" s="76"/>
      <c r="F4" s="76"/>
      <c r="G4" s="76"/>
    </row>
    <row r="5" spans="1:7" ht="15.75" customHeight="1" thickBot="1" x14ac:dyDescent="0.3">
      <c r="A5" s="82" t="s">
        <v>0</v>
      </c>
      <c r="B5" s="74" t="s">
        <v>129</v>
      </c>
      <c r="C5" s="69" t="s">
        <v>81</v>
      </c>
      <c r="D5" s="78"/>
      <c r="E5" s="78"/>
      <c r="F5" s="78"/>
      <c r="G5" s="79"/>
    </row>
    <row r="6" spans="1:7" ht="48" thickBot="1" x14ac:dyDescent="0.3">
      <c r="A6" s="83"/>
      <c r="B6" s="75"/>
      <c r="C6" s="19" t="s">
        <v>66</v>
      </c>
      <c r="D6" s="30" t="s">
        <v>120</v>
      </c>
      <c r="E6" s="30" t="s">
        <v>86</v>
      </c>
      <c r="F6" s="30" t="s">
        <v>70</v>
      </c>
      <c r="G6" s="30" t="s">
        <v>67</v>
      </c>
    </row>
    <row r="7" spans="1:7" ht="15.75" x14ac:dyDescent="0.25">
      <c r="A7" s="33" t="s">
        <v>8</v>
      </c>
      <c r="B7" s="5">
        <f>'Table 4A'!B7</f>
        <v>1098880</v>
      </c>
      <c r="C7" s="5">
        <f>'Table 4A'!C7</f>
        <v>37274</v>
      </c>
      <c r="D7" s="6">
        <f>'Table 4A'!D7/$C7</f>
        <v>0.32341578580243602</v>
      </c>
      <c r="E7" s="6">
        <f>'Table 4A'!E7/$C7</f>
        <v>0.66848205183237641</v>
      </c>
      <c r="F7" s="6">
        <f>'Table 4A'!F7/$C7</f>
        <v>6.0095508933841286E-3</v>
      </c>
      <c r="G7" s="6">
        <f>'Table 4A'!G7/$C7</f>
        <v>2.1999248806138325E-3</v>
      </c>
    </row>
    <row r="8" spans="1:7" ht="15.75" x14ac:dyDescent="0.25">
      <c r="A8" s="34"/>
      <c r="B8" s="13"/>
      <c r="C8" s="13"/>
      <c r="D8" s="24" t="s">
        <v>5</v>
      </c>
      <c r="E8" s="24" t="s">
        <v>5</v>
      </c>
      <c r="F8" s="24" t="s">
        <v>5</v>
      </c>
      <c r="G8" s="24" t="s">
        <v>5</v>
      </c>
    </row>
    <row r="9" spans="1:7" ht="15.75" x14ac:dyDescent="0.25">
      <c r="A9" s="35" t="s">
        <v>9</v>
      </c>
      <c r="B9" s="10">
        <f>'Table 4A'!B9</f>
        <v>9749</v>
      </c>
      <c r="C9" s="10">
        <f>'Table 4A'!C9</f>
        <v>51</v>
      </c>
      <c r="D9" s="11">
        <f>'Table 4A'!D9/$C9</f>
        <v>0</v>
      </c>
      <c r="E9" s="11">
        <f>'Table 4A'!E9/$C9</f>
        <v>1</v>
      </c>
      <c r="F9" s="11">
        <f>'Table 4A'!F9/$C9</f>
        <v>0</v>
      </c>
      <c r="G9" s="11">
        <f>'Table 4A'!G9/$C9</f>
        <v>0</v>
      </c>
    </row>
    <row r="10" spans="1:7" ht="15.75" x14ac:dyDescent="0.25">
      <c r="A10" s="35" t="s">
        <v>10</v>
      </c>
      <c r="B10" s="10">
        <f>'Table 4A'!B10</f>
        <v>3152</v>
      </c>
      <c r="C10" s="10">
        <f>'Table 4A'!C10</f>
        <v>144</v>
      </c>
      <c r="D10" s="11">
        <f>'Table 4A'!D10/$C10</f>
        <v>0</v>
      </c>
      <c r="E10" s="11">
        <f>'Table 4A'!E10/$C10</f>
        <v>1</v>
      </c>
      <c r="F10" s="11">
        <f>'Table 4A'!F10/$C10</f>
        <v>0</v>
      </c>
      <c r="G10" s="11">
        <f>'Table 4A'!G10/$C10</f>
        <v>0</v>
      </c>
    </row>
    <row r="11" spans="1:7" ht="15.75" x14ac:dyDescent="0.25">
      <c r="A11" s="35" t="s">
        <v>11</v>
      </c>
      <c r="B11" s="10">
        <f>'Table 4A'!B11</f>
        <v>8715</v>
      </c>
      <c r="C11" s="10">
        <f>'Table 4A'!C11</f>
        <v>124</v>
      </c>
      <c r="D11" s="11">
        <f>'Table 4A'!D11/$C11</f>
        <v>0</v>
      </c>
      <c r="E11" s="11">
        <f>'Table 4A'!E11/$C11</f>
        <v>0.95161290322580649</v>
      </c>
      <c r="F11" s="11">
        <f>'Table 4A'!F11/$C11</f>
        <v>5.6451612903225805E-2</v>
      </c>
      <c r="G11" s="11">
        <f>'Table 4A'!G11/$C11</f>
        <v>0</v>
      </c>
    </row>
    <row r="12" spans="1:7" ht="15.75" x14ac:dyDescent="0.25">
      <c r="A12" s="35" t="s">
        <v>12</v>
      </c>
      <c r="B12" s="10">
        <f>'Table 4A'!B12</f>
        <v>3201</v>
      </c>
      <c r="C12" s="10">
        <f>'Table 4A'!C12</f>
        <v>4</v>
      </c>
      <c r="D12" s="11">
        <f>'Table 4A'!D12/$C12</f>
        <v>0</v>
      </c>
      <c r="E12" s="11">
        <f>'Table 4A'!E12/$C12</f>
        <v>1</v>
      </c>
      <c r="F12" s="11">
        <f>'Table 4A'!F12/$C12</f>
        <v>0</v>
      </c>
      <c r="G12" s="11">
        <f>'Table 4A'!G12/$C12</f>
        <v>0</v>
      </c>
    </row>
    <row r="13" spans="1:7" ht="15.75" x14ac:dyDescent="0.25">
      <c r="A13" s="35" t="s">
        <v>13</v>
      </c>
      <c r="B13" s="10">
        <f>'Table 4A'!B13</f>
        <v>358609</v>
      </c>
      <c r="C13" s="10">
        <f>'Table 4A'!C13</f>
        <v>10754</v>
      </c>
      <c r="D13" s="11">
        <f>'Table 4A'!D13/$C13</f>
        <v>0.78129068253673051</v>
      </c>
      <c r="E13" s="11">
        <f>'Table 4A'!E13/$C13</f>
        <v>0.20401710991259067</v>
      </c>
      <c r="F13" s="11">
        <f>'Table 4A'!F13/$C13</f>
        <v>1.4692207550678817E-2</v>
      </c>
      <c r="G13" s="11">
        <f>'Table 4A'!G13/$C13</f>
        <v>0</v>
      </c>
    </row>
    <row r="14" spans="1:7" ht="15.75" x14ac:dyDescent="0.25">
      <c r="A14" s="35" t="s">
        <v>14</v>
      </c>
      <c r="B14" s="10">
        <f>'Table 4A'!B14</f>
        <v>16329</v>
      </c>
      <c r="C14" s="10">
        <f>'Table 4A'!C14</f>
        <v>76</v>
      </c>
      <c r="D14" s="11">
        <f>'Table 4A'!D14/$C14</f>
        <v>0</v>
      </c>
      <c r="E14" s="11">
        <f>'Table 4A'!E14/$C14</f>
        <v>1</v>
      </c>
      <c r="F14" s="11">
        <f>'Table 4A'!F14/$C14</f>
        <v>0</v>
      </c>
      <c r="G14" s="11">
        <f>'Table 4A'!G14/$C14</f>
        <v>0</v>
      </c>
    </row>
    <row r="15" spans="1:7" ht="15.75" x14ac:dyDescent="0.25">
      <c r="A15" s="35" t="s">
        <v>15</v>
      </c>
      <c r="B15" s="10">
        <f>'Table 4A'!B15</f>
        <v>9973</v>
      </c>
      <c r="C15" s="10">
        <f>'Table 4A'!C15</f>
        <v>203</v>
      </c>
      <c r="D15" s="11">
        <f>'Table 4A'!D15/$C15</f>
        <v>2.4630541871921183E-2</v>
      </c>
      <c r="E15" s="11">
        <f>'Table 4A'!E15/$C15</f>
        <v>0.98029556650246308</v>
      </c>
      <c r="F15" s="11">
        <f>'Table 4A'!F15/$C15</f>
        <v>0</v>
      </c>
      <c r="G15" s="11">
        <f>'Table 4A'!G15/$C15</f>
        <v>0</v>
      </c>
    </row>
    <row r="16" spans="1:7" ht="15.75" x14ac:dyDescent="0.25">
      <c r="A16" s="35" t="s">
        <v>16</v>
      </c>
      <c r="B16" s="10">
        <f>'Table 4A'!B16</f>
        <v>4016</v>
      </c>
      <c r="C16" s="12">
        <f>'Table 4A'!C16</f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ht="15.75" x14ac:dyDescent="0.25">
      <c r="A17" s="35" t="s">
        <v>17</v>
      </c>
      <c r="B17" s="10">
        <f>'Table 4A'!B17</f>
        <v>4294</v>
      </c>
      <c r="C17" s="12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ht="15.75" x14ac:dyDescent="0.25">
      <c r="A18" s="35" t="s">
        <v>18</v>
      </c>
      <c r="B18" s="10">
        <f>'Table 4A'!B18</f>
        <v>45734</v>
      </c>
      <c r="C18" s="10">
        <f>'Table 4A'!C18</f>
        <v>539</v>
      </c>
      <c r="D18" s="11">
        <f>'Table 4A'!D18/$C18</f>
        <v>0</v>
      </c>
      <c r="E18" s="11">
        <f>'Table 4A'!E18/$C18</f>
        <v>1</v>
      </c>
      <c r="F18" s="11">
        <f>'Table 4A'!F18/$C18</f>
        <v>0</v>
      </c>
      <c r="G18" s="11">
        <f>'Table 4A'!G18/$C18</f>
        <v>0</v>
      </c>
    </row>
    <row r="19" spans="1:7" ht="15.75" x14ac:dyDescent="0.25">
      <c r="A19" s="34"/>
      <c r="B19" s="13"/>
      <c r="C19" s="13"/>
      <c r="D19" s="24" t="s">
        <v>5</v>
      </c>
      <c r="E19" s="24" t="s">
        <v>5</v>
      </c>
      <c r="F19" s="24" t="s">
        <v>5</v>
      </c>
      <c r="G19" s="24" t="s">
        <v>5</v>
      </c>
    </row>
    <row r="20" spans="1:7" ht="15.75" x14ac:dyDescent="0.25">
      <c r="A20" s="35" t="s">
        <v>19</v>
      </c>
      <c r="B20" s="10">
        <f>'Table 4A'!B20</f>
        <v>12410</v>
      </c>
      <c r="C20" s="10">
        <f>'Table 4A'!C20</f>
        <v>4</v>
      </c>
      <c r="D20" s="11">
        <f>'Table 4A'!D20/$C20</f>
        <v>0</v>
      </c>
      <c r="E20" s="11">
        <f>'Table 4A'!E20/$C20</f>
        <v>1</v>
      </c>
      <c r="F20" s="11">
        <f>'Table 4A'!F20/$C20</f>
        <v>0</v>
      </c>
      <c r="G20" s="11">
        <f>'Table 4A'!G20/$C20</f>
        <v>0</v>
      </c>
    </row>
    <row r="21" spans="1:7" ht="15.75" x14ac:dyDescent="0.25">
      <c r="A21" s="35" t="s">
        <v>20</v>
      </c>
      <c r="B21" s="10">
        <f>'Table 4A'!B21</f>
        <v>619</v>
      </c>
      <c r="C21" s="12">
        <f>'Table 4A'!C21</f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ht="15.75" x14ac:dyDescent="0.25">
      <c r="A22" s="35" t="s">
        <v>21</v>
      </c>
      <c r="B22" s="10">
        <f>'Table 4A'!B22</f>
        <v>5325</v>
      </c>
      <c r="C22" s="10">
        <f>'Table 4A'!C22</f>
        <v>826</v>
      </c>
      <c r="D22" s="11">
        <f>'Table 4A'!D22/$C22</f>
        <v>0</v>
      </c>
      <c r="E22" s="11">
        <f>'Table 4A'!E22/$C22</f>
        <v>0.95883777239709445</v>
      </c>
      <c r="F22" s="11">
        <f>'Table 4A'!F22/$C22</f>
        <v>4.1162227602905568E-2</v>
      </c>
      <c r="G22" s="11">
        <f>'Table 4A'!G22/$C22</f>
        <v>0</v>
      </c>
    </row>
    <row r="23" spans="1:7" ht="15.75" x14ac:dyDescent="0.25">
      <c r="A23" s="35" t="s">
        <v>22</v>
      </c>
      <c r="B23" s="10">
        <f>'Table 4A'!B23</f>
        <v>1929</v>
      </c>
      <c r="C23" s="12">
        <f>'Table 4A'!C23</f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ht="15.75" x14ac:dyDescent="0.25">
      <c r="A24" s="35" t="s">
        <v>23</v>
      </c>
      <c r="B24" s="10">
        <f>'Table 4A'!B24</f>
        <v>13461</v>
      </c>
      <c r="C24" s="12">
        <f>'Table 4A'!C24</f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ht="15.75" x14ac:dyDescent="0.25">
      <c r="A25" s="35" t="s">
        <v>24</v>
      </c>
      <c r="B25" s="10">
        <f>'Table 4A'!B25</f>
        <v>7230</v>
      </c>
      <c r="C25" s="12">
        <f>'Table 4A'!C25</f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ht="15.75" x14ac:dyDescent="0.25">
      <c r="A26" s="35" t="s">
        <v>25</v>
      </c>
      <c r="B26" s="10">
        <f>'Table 4A'!B26</f>
        <v>9767</v>
      </c>
      <c r="C26" s="10">
        <f>'Table 4A'!C26</f>
        <v>191</v>
      </c>
      <c r="D26" s="11">
        <f>'Table 4A'!D26/$C26</f>
        <v>0</v>
      </c>
      <c r="E26" s="11">
        <f>'Table 4A'!E26/$C26</f>
        <v>0.94240837696335078</v>
      </c>
      <c r="F26" s="11">
        <f>'Table 4A'!F26/$C26</f>
        <v>5.7591623036649213E-2</v>
      </c>
      <c r="G26" s="11">
        <f>'Table 4A'!G26/$C26</f>
        <v>0</v>
      </c>
    </row>
    <row r="27" spans="1:7" ht="15.75" x14ac:dyDescent="0.25">
      <c r="A27" s="35" t="s">
        <v>26</v>
      </c>
      <c r="B27" s="10">
        <f>'Table 4A'!B27</f>
        <v>4623</v>
      </c>
      <c r="C27" s="12">
        <f>'Table 4A'!C27</f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ht="15.75" x14ac:dyDescent="0.25">
      <c r="A28" s="35" t="s">
        <v>27</v>
      </c>
      <c r="B28" s="10">
        <f>'Table 4A'!B28</f>
        <v>21828</v>
      </c>
      <c r="C28" s="10">
        <f>'Table 4A'!C28</f>
        <v>93</v>
      </c>
      <c r="D28" s="11">
        <f>'Table 4A'!D28/$C28</f>
        <v>0</v>
      </c>
      <c r="E28" s="11">
        <f>'Table 4A'!E28/$C28</f>
        <v>1</v>
      </c>
      <c r="F28" s="11">
        <f>'Table 4A'!F28/$C28</f>
        <v>0</v>
      </c>
      <c r="G28" s="11">
        <f>'Table 4A'!G28/$C28</f>
        <v>0</v>
      </c>
    </row>
    <row r="29" spans="1:7" ht="15.75" x14ac:dyDescent="0.25">
      <c r="A29" s="35" t="s">
        <v>28</v>
      </c>
      <c r="B29" s="10">
        <f>'Table 4A'!B29</f>
        <v>5550</v>
      </c>
      <c r="C29" s="10">
        <f>'Table 4A'!C29</f>
        <v>11</v>
      </c>
      <c r="D29" s="11">
        <f>'Table 4A'!D29/$C29</f>
        <v>0</v>
      </c>
      <c r="E29" s="11">
        <f>'Table 4A'!E29/$C29</f>
        <v>1</v>
      </c>
      <c r="F29" s="11">
        <f>'Table 4A'!F29/$C29</f>
        <v>0</v>
      </c>
      <c r="G29" s="11">
        <f>'Table 4A'!G29/$C29</f>
        <v>0</v>
      </c>
    </row>
    <row r="30" spans="1:7" ht="15.75" x14ac:dyDescent="0.25">
      <c r="A30" s="34"/>
      <c r="B30" s="13"/>
      <c r="C30" s="13"/>
      <c r="D30" s="24" t="s">
        <v>5</v>
      </c>
      <c r="E30" s="24" t="s">
        <v>5</v>
      </c>
      <c r="F30" s="24" t="s">
        <v>5</v>
      </c>
      <c r="G30" s="24" t="s">
        <v>5</v>
      </c>
    </row>
    <row r="31" spans="1:7" ht="15.75" x14ac:dyDescent="0.25">
      <c r="A31" s="35" t="s">
        <v>29</v>
      </c>
      <c r="B31" s="10">
        <f>'Table 4A'!B31</f>
        <v>3356</v>
      </c>
      <c r="C31" s="10">
        <f>'Table 4A'!C31</f>
        <v>97</v>
      </c>
      <c r="D31" s="11">
        <f>'Table 4A'!D31/$C31</f>
        <v>0</v>
      </c>
      <c r="E31" s="11">
        <f>'Table 4A'!E31/$C31</f>
        <v>1</v>
      </c>
      <c r="F31" s="11">
        <f>'Table 4A'!F31/$C31</f>
        <v>0</v>
      </c>
      <c r="G31" s="11">
        <f>'Table 4A'!G31/$C31</f>
        <v>0</v>
      </c>
    </row>
    <row r="32" spans="1:7" ht="15.75" x14ac:dyDescent="0.25">
      <c r="A32" s="35" t="s">
        <v>30</v>
      </c>
      <c r="B32" s="10">
        <f>'Table 4A'!B32</f>
        <v>19245</v>
      </c>
      <c r="C32" s="10">
        <f>'Table 4A'!C32</f>
        <v>2214</v>
      </c>
      <c r="D32" s="11">
        <f>'Table 4A'!D32/$C32</f>
        <v>5.7362240289069555E-2</v>
      </c>
      <c r="E32" s="11">
        <f>'Table 4A'!E32/$C32</f>
        <v>0.94263775971093045</v>
      </c>
      <c r="F32" s="11">
        <f>'Table 4A'!F32/$C32</f>
        <v>0</v>
      </c>
      <c r="G32" s="11">
        <f>'Table 4A'!G32/$C32</f>
        <v>0</v>
      </c>
    </row>
    <row r="33" spans="1:7" ht="15.75" x14ac:dyDescent="0.25">
      <c r="A33" s="35" t="s">
        <v>31</v>
      </c>
      <c r="B33" s="10">
        <f>'Table 4A'!B33</f>
        <v>29130</v>
      </c>
      <c r="C33" s="10">
        <f>'Table 4A'!C33</f>
        <v>2970</v>
      </c>
      <c r="D33" s="11">
        <f>'Table 4A'!D33/$C33</f>
        <v>0.99124579124579126</v>
      </c>
      <c r="E33" s="11">
        <f>'Table 4A'!E33/$C33</f>
        <v>8.7542087542087539E-3</v>
      </c>
      <c r="F33" s="11">
        <f>'Table 4A'!F33/$C33</f>
        <v>0</v>
      </c>
      <c r="G33" s="11">
        <f>'Table 4A'!G33/$C33</f>
        <v>0</v>
      </c>
    </row>
    <row r="34" spans="1:7" ht="15.75" x14ac:dyDescent="0.25">
      <c r="A34" s="35" t="s">
        <v>32</v>
      </c>
      <c r="B34" s="10">
        <f>'Table 4A'!B34</f>
        <v>14454</v>
      </c>
      <c r="C34" s="12">
        <f>'Table 4A'!C34</f>
        <v>11</v>
      </c>
      <c r="D34" s="11">
        <f>'Table 4A'!D34/$C34</f>
        <v>0</v>
      </c>
      <c r="E34" s="11">
        <f>'Table 4A'!E34/$C34</f>
        <v>1</v>
      </c>
      <c r="F34" s="11">
        <f>'Table 4A'!F34/$C34</f>
        <v>0</v>
      </c>
      <c r="G34" s="11">
        <f>'Table 4A'!G34/$C34</f>
        <v>0</v>
      </c>
    </row>
    <row r="35" spans="1:7" ht="15.75" x14ac:dyDescent="0.25">
      <c r="A35" s="35" t="s">
        <v>33</v>
      </c>
      <c r="B35" s="10">
        <f>'Table 4A'!B35</f>
        <v>18887</v>
      </c>
      <c r="C35" s="10">
        <f>'Table 4A'!C35</f>
        <v>174</v>
      </c>
      <c r="D35" s="11">
        <f>'Table 4A'!D35/$C35</f>
        <v>1.1494252873563218E-2</v>
      </c>
      <c r="E35" s="11">
        <f>'Table 4A'!E35/$C35</f>
        <v>0.97701149425287359</v>
      </c>
      <c r="F35" s="11">
        <f>'Table 4A'!F35/$C35</f>
        <v>5.7471264367816091E-3</v>
      </c>
      <c r="G35" s="11">
        <f>'Table 4A'!G35/$C35</f>
        <v>0</v>
      </c>
    </row>
    <row r="36" spans="1:7" ht="15.75" x14ac:dyDescent="0.25">
      <c r="A36" s="35" t="s">
        <v>34</v>
      </c>
      <c r="B36" s="10">
        <f>'Table 4A'!B36</f>
        <v>5682</v>
      </c>
      <c r="C36" s="12">
        <f>'Table 4A'!C36</f>
        <v>4</v>
      </c>
      <c r="D36" s="39">
        <f>'Table 4A'!D36/'Table 4A'!C36</f>
        <v>0</v>
      </c>
      <c r="E36" s="39">
        <f>'Table 4A'!E36/'Table 4A'!C36</f>
        <v>1</v>
      </c>
      <c r="F36" s="39">
        <f>'Table 4A'!F36/'Table 4A'!C36</f>
        <v>0</v>
      </c>
      <c r="G36" s="39">
        <f>'Table 4A'!G36/'Table 4A'!B36</f>
        <v>0</v>
      </c>
    </row>
    <row r="37" spans="1:7" ht="15.75" x14ac:dyDescent="0.25">
      <c r="A37" s="35" t="s">
        <v>35</v>
      </c>
      <c r="B37" s="10">
        <f>'Table 4A'!B37</f>
        <v>11524</v>
      </c>
      <c r="C37" s="10">
        <f>'Table 4A'!C37</f>
        <v>20</v>
      </c>
      <c r="D37" s="11">
        <f>'Table 4A'!D37/$C37</f>
        <v>0.25</v>
      </c>
      <c r="E37" s="11">
        <f>'Table 4A'!E37/$C37</f>
        <v>0.75</v>
      </c>
      <c r="F37" s="11">
        <f>'Table 4A'!F37/$C37</f>
        <v>0</v>
      </c>
      <c r="G37" s="11">
        <f>'Table 4A'!G37/$C37</f>
        <v>0</v>
      </c>
    </row>
    <row r="38" spans="1:7" ht="15.75" x14ac:dyDescent="0.25">
      <c r="A38" s="35" t="s">
        <v>36</v>
      </c>
      <c r="B38" s="10">
        <f>'Table 4A'!B38</f>
        <v>4056</v>
      </c>
      <c r="C38" s="10">
        <f>'Table 4A'!C38</f>
        <v>14</v>
      </c>
      <c r="D38" s="11">
        <f>'Table 4A'!D38/$C38</f>
        <v>0</v>
      </c>
      <c r="E38" s="11">
        <f>'Table 4A'!E38/$C38</f>
        <v>1</v>
      </c>
      <c r="F38" s="11">
        <f>'Table 4A'!F38/$C38</f>
        <v>0</v>
      </c>
      <c r="G38" s="11">
        <f>'Table 4A'!G38/$C38</f>
        <v>0</v>
      </c>
    </row>
    <row r="39" spans="1:7" ht="15.75" x14ac:dyDescent="0.25">
      <c r="A39" s="35" t="s">
        <v>37</v>
      </c>
      <c r="B39" s="10">
        <f>'Table 4A'!B39</f>
        <v>4503</v>
      </c>
      <c r="C39" s="10">
        <f>'Table 4A'!C39</f>
        <v>25</v>
      </c>
      <c r="D39" s="11">
        <f>'Table 4A'!D39/$C39</f>
        <v>0</v>
      </c>
      <c r="E39" s="11">
        <f>'Table 4A'!E39/$C39</f>
        <v>1</v>
      </c>
      <c r="F39" s="11">
        <f>'Table 4A'!F39/$C39</f>
        <v>0</v>
      </c>
      <c r="G39" s="11">
        <f>'Table 4A'!G39/$C39</f>
        <v>0</v>
      </c>
    </row>
    <row r="40" spans="1:7" ht="15.75" x14ac:dyDescent="0.25">
      <c r="A40" s="35" t="s">
        <v>38</v>
      </c>
      <c r="B40" s="10">
        <f>'Table 4A'!B40</f>
        <v>10191</v>
      </c>
      <c r="C40" s="10">
        <f>'Table 4A'!C40</f>
        <v>3</v>
      </c>
      <c r="D40" s="11">
        <f>'Table 4A'!D40/$C40</f>
        <v>0</v>
      </c>
      <c r="E40" s="11">
        <f>'Table 4A'!E40/$C40</f>
        <v>1</v>
      </c>
      <c r="F40" s="11">
        <f>'Table 4A'!F40/$C40</f>
        <v>0</v>
      </c>
      <c r="G40" s="11">
        <f>'Table 4A'!G40/$C40</f>
        <v>0</v>
      </c>
    </row>
    <row r="41" spans="1:7" ht="15.75" x14ac:dyDescent="0.25">
      <c r="A41" s="34"/>
      <c r="B41" s="13"/>
      <c r="C41" s="13"/>
      <c r="D41" s="24" t="s">
        <v>5</v>
      </c>
      <c r="E41" s="24" t="s">
        <v>5</v>
      </c>
      <c r="F41" s="24" t="s">
        <v>5</v>
      </c>
      <c r="G41" s="24" t="s">
        <v>5</v>
      </c>
    </row>
    <row r="42" spans="1:7" ht="15.75" x14ac:dyDescent="0.25">
      <c r="A42" s="35" t="s">
        <v>39</v>
      </c>
      <c r="B42" s="10">
        <f>'Table 4A'!B42</f>
        <v>2462</v>
      </c>
      <c r="C42" s="10">
        <f>'Table 4A'!C42</f>
        <v>39</v>
      </c>
      <c r="D42" s="11">
        <f>'Table 4A'!D42/$C42</f>
        <v>0</v>
      </c>
      <c r="E42" s="11">
        <f>'Table 4A'!E42/$C42</f>
        <v>0.82051282051282048</v>
      </c>
      <c r="F42" s="11">
        <f>'Table 4A'!F42/$C42</f>
        <v>0.20512820512820512</v>
      </c>
      <c r="G42" s="11">
        <f>'Table 4A'!G42/$C42</f>
        <v>0</v>
      </c>
    </row>
    <row r="43" spans="1:7" ht="15.75" x14ac:dyDescent="0.25">
      <c r="A43" s="35" t="s">
        <v>40</v>
      </c>
      <c r="B43" s="10">
        <f>'Table 4A'!B43</f>
        <v>13890</v>
      </c>
      <c r="C43" s="10">
        <f>'Table 4A'!C43</f>
        <v>582</v>
      </c>
      <c r="D43" s="11">
        <f>'Table 4A'!D43/$C43</f>
        <v>0</v>
      </c>
      <c r="E43" s="11">
        <f>'Table 4A'!E43/$C43</f>
        <v>1</v>
      </c>
      <c r="F43" s="11">
        <f>'Table 4A'!F43/$C43</f>
        <v>0</v>
      </c>
      <c r="G43" s="11">
        <f>'Table 4A'!G43/$C43</f>
        <v>0</v>
      </c>
    </row>
    <row r="44" spans="1:7" ht="15.75" x14ac:dyDescent="0.25">
      <c r="A44" s="35" t="s">
        <v>41</v>
      </c>
      <c r="B44" s="10">
        <f>'Table 4A'!B44</f>
        <v>11055</v>
      </c>
      <c r="C44" s="10">
        <f>'Table 4A'!C44</f>
        <v>116</v>
      </c>
      <c r="D44" s="11">
        <f>'Table 4A'!D44/$C44</f>
        <v>0</v>
      </c>
      <c r="E44" s="11">
        <f>'Table 4A'!E44/$C44</f>
        <v>1</v>
      </c>
      <c r="F44" s="11">
        <f>'Table 4A'!F44/$C44</f>
        <v>0</v>
      </c>
      <c r="G44" s="11">
        <f>'Table 4A'!G44/$C44</f>
        <v>0</v>
      </c>
    </row>
    <row r="45" spans="1:7" ht="15.75" x14ac:dyDescent="0.25">
      <c r="A45" s="35" t="s">
        <v>42</v>
      </c>
      <c r="B45" s="10">
        <f>'Table 4A'!B45</f>
        <v>99398</v>
      </c>
      <c r="C45" s="10">
        <f>'Table 4A'!C45</f>
        <v>5184</v>
      </c>
      <c r="D45" s="11">
        <f>'Table 4A'!D45/$C45</f>
        <v>0</v>
      </c>
      <c r="E45" s="11">
        <f>'Table 4A'!E45/$C45</f>
        <v>1</v>
      </c>
      <c r="F45" s="11">
        <f>'Table 4A'!F45/$C45</f>
        <v>0</v>
      </c>
      <c r="G45" s="11">
        <f>'Table 4A'!G45/$C45</f>
        <v>0</v>
      </c>
    </row>
    <row r="46" spans="1:7" ht="15.75" x14ac:dyDescent="0.25">
      <c r="A46" s="35" t="s">
        <v>43</v>
      </c>
      <c r="B46" s="10">
        <f>'Table 4A'!B46</f>
        <v>16859</v>
      </c>
      <c r="C46" s="10">
        <f>'Table 4A'!C46</f>
        <v>7</v>
      </c>
      <c r="D46" s="40">
        <f>'Table 4A'!D46/$C46</f>
        <v>0</v>
      </c>
      <c r="E46" s="40">
        <f>'Table 4A'!E46/$C46</f>
        <v>1</v>
      </c>
      <c r="F46" s="40">
        <f>'Table 4A'!F46/$C46</f>
        <v>0</v>
      </c>
      <c r="G46" s="40">
        <f>'Table 4A'!G46/$C46</f>
        <v>0</v>
      </c>
    </row>
    <row r="47" spans="1:7" ht="15.75" x14ac:dyDescent="0.25">
      <c r="A47" s="35" t="s">
        <v>44</v>
      </c>
      <c r="B47" s="10">
        <f>'Table 4A'!B47</f>
        <v>1097</v>
      </c>
      <c r="C47" s="12">
        <f>'Table 4A'!C47</f>
        <v>0</v>
      </c>
      <c r="D47" s="57">
        <v>0</v>
      </c>
      <c r="E47" s="57">
        <v>0</v>
      </c>
      <c r="F47" s="57">
        <v>0</v>
      </c>
      <c r="G47" s="57">
        <v>0</v>
      </c>
    </row>
    <row r="48" spans="1:7" ht="15.75" x14ac:dyDescent="0.25">
      <c r="A48" s="35" t="s">
        <v>45</v>
      </c>
      <c r="B48" s="10">
        <f>'Table 4A'!B48</f>
        <v>55473</v>
      </c>
      <c r="C48" s="10">
        <f>'Table 4A'!C48</f>
        <v>119</v>
      </c>
      <c r="D48" s="40">
        <f>'Table 4A'!D48/$C48</f>
        <v>0</v>
      </c>
      <c r="E48" s="40">
        <f>'Table 4A'!E48/$C48</f>
        <v>1</v>
      </c>
      <c r="F48" s="40">
        <f>'Table 4A'!F48/$C48</f>
        <v>0</v>
      </c>
      <c r="G48" s="40">
        <f>'Table 4A'!G48/$C48</f>
        <v>0</v>
      </c>
    </row>
    <row r="49" spans="1:7" ht="15.75" x14ac:dyDescent="0.25">
      <c r="A49" s="35" t="s">
        <v>46</v>
      </c>
      <c r="B49" s="10">
        <f>'Table 4A'!B49</f>
        <v>6895</v>
      </c>
      <c r="C49" s="10">
        <f>'Table 4A'!C49</f>
        <v>57</v>
      </c>
      <c r="D49" s="11">
        <f>'Table 4A'!D49/$C49</f>
        <v>0</v>
      </c>
      <c r="E49" s="11">
        <f>'Table 4A'!E49/$C49</f>
        <v>1</v>
      </c>
      <c r="F49" s="11">
        <f>'Table 4A'!F49/$C49</f>
        <v>0</v>
      </c>
      <c r="G49" s="11">
        <f>'Table 4A'!G49/$C49</f>
        <v>0</v>
      </c>
    </row>
    <row r="50" spans="1:7" ht="15.75" x14ac:dyDescent="0.25">
      <c r="A50" s="35" t="s">
        <v>47</v>
      </c>
      <c r="B50" s="10">
        <f>'Table 4A'!B50</f>
        <v>15980</v>
      </c>
      <c r="C50" s="10">
        <f>'Table 4A'!C50</f>
        <v>41</v>
      </c>
      <c r="D50" s="11">
        <f>'Table 4A'!D50/$C50</f>
        <v>0</v>
      </c>
      <c r="E50" s="11">
        <f>'Table 4A'!E50/$C50</f>
        <v>0.26829268292682928</v>
      </c>
      <c r="F50" s="11">
        <f>'Table 4A'!F50/$C50</f>
        <v>0</v>
      </c>
      <c r="G50" s="11">
        <f>'Table 4A'!G50/$C50</f>
        <v>0.73170731707317072</v>
      </c>
    </row>
    <row r="51" spans="1:7" ht="15.75" x14ac:dyDescent="0.25">
      <c r="A51" s="35" t="s">
        <v>48</v>
      </c>
      <c r="B51" s="10">
        <f>'Table 4A'!B51</f>
        <v>52459</v>
      </c>
      <c r="C51" s="10">
        <f>'Table 4A'!C51</f>
        <v>8992</v>
      </c>
      <c r="D51" s="11">
        <f>'Table 4A'!D51/$C51</f>
        <v>6.283362989323843E-2</v>
      </c>
      <c r="E51" s="11">
        <f>'Table 4A'!E51/$C51</f>
        <v>0.93727758007117434</v>
      </c>
      <c r="F51" s="11">
        <f>'Table 4A'!F51/$C51</f>
        <v>0</v>
      </c>
      <c r="G51" s="11">
        <f>'Table 4A'!G51/$C51</f>
        <v>0</v>
      </c>
    </row>
    <row r="52" spans="1:7" ht="15.75" x14ac:dyDescent="0.25">
      <c r="A52" s="34"/>
      <c r="B52" s="13"/>
      <c r="C52" s="13"/>
      <c r="D52" s="24" t="s">
        <v>5</v>
      </c>
      <c r="E52" s="24" t="s">
        <v>5</v>
      </c>
      <c r="F52" s="24" t="s">
        <v>5</v>
      </c>
      <c r="G52" s="24" t="s">
        <v>5</v>
      </c>
    </row>
    <row r="53" spans="1:7" ht="15.75" x14ac:dyDescent="0.25">
      <c r="A53" s="35" t="s">
        <v>49</v>
      </c>
      <c r="B53" s="10">
        <f>'Table 4A'!B53</f>
        <v>7467</v>
      </c>
      <c r="C53" s="12">
        <f>'Table 4A'!C53</f>
        <v>7</v>
      </c>
      <c r="D53" s="11">
        <f>'Table 4A'!D53/$C53</f>
        <v>0</v>
      </c>
      <c r="E53" s="11">
        <f>'Table 4A'!E53/$C53</f>
        <v>1</v>
      </c>
      <c r="F53" s="11">
        <f>'Table 4A'!F53/$C53</f>
        <v>0</v>
      </c>
      <c r="G53" s="11">
        <f>'Table 4A'!G53/$C53</f>
        <v>0</v>
      </c>
    </row>
    <row r="54" spans="1:7" ht="15.75" x14ac:dyDescent="0.25">
      <c r="A54" s="35" t="s">
        <v>50</v>
      </c>
      <c r="B54" s="10">
        <f>'Table 4A'!B54</f>
        <v>4619</v>
      </c>
      <c r="C54" s="10">
        <f>'Table 4A'!C54</f>
        <v>538</v>
      </c>
      <c r="D54" s="11">
        <f>'Table 4A'!D54/$C54</f>
        <v>0</v>
      </c>
      <c r="E54" s="11">
        <f>'Table 4A'!E54/$C54</f>
        <v>1</v>
      </c>
      <c r="F54" s="11">
        <f>'Table 4A'!F54/$C54</f>
        <v>0</v>
      </c>
      <c r="G54" s="11">
        <f>'Table 4A'!G54/$C54</f>
        <v>0</v>
      </c>
    </row>
    <row r="55" spans="1:7" ht="15.75" x14ac:dyDescent="0.25">
      <c r="A55" s="35" t="s">
        <v>51</v>
      </c>
      <c r="B55" s="10">
        <f>'Table 4A'!B55</f>
        <v>8819</v>
      </c>
      <c r="C55" s="12">
        <f>'Table 4A'!C55</f>
        <v>3</v>
      </c>
      <c r="D55" s="11">
        <f>'Table 4A'!D55/'Table 4A'!C55</f>
        <v>0</v>
      </c>
      <c r="E55" s="11">
        <f>'Table 4A'!E55/'Table 4A'!C55</f>
        <v>1</v>
      </c>
      <c r="F55" s="11">
        <f>'Table 4A'!F55/$C55</f>
        <v>0</v>
      </c>
      <c r="G55" s="11">
        <f>'Table 4A'!G55/$C55</f>
        <v>0</v>
      </c>
    </row>
    <row r="56" spans="1:7" ht="15.75" x14ac:dyDescent="0.25">
      <c r="A56" s="35" t="s">
        <v>52</v>
      </c>
      <c r="B56" s="10">
        <f>'Table 4A'!B56</f>
        <v>3040</v>
      </c>
      <c r="C56" s="12">
        <f>'Table 4A'!C56</f>
        <v>0</v>
      </c>
      <c r="D56" s="57">
        <v>0</v>
      </c>
      <c r="E56" s="57">
        <v>0</v>
      </c>
      <c r="F56" s="57">
        <v>0</v>
      </c>
      <c r="G56" s="57">
        <v>0</v>
      </c>
    </row>
    <row r="57" spans="1:7" ht="15.75" x14ac:dyDescent="0.25">
      <c r="A57" s="35" t="s">
        <v>53</v>
      </c>
      <c r="B57" s="10">
        <f>'Table 4A'!B57</f>
        <v>26622</v>
      </c>
      <c r="C57" s="10">
        <f>'Table 4A'!C57</f>
        <v>661</v>
      </c>
      <c r="D57" s="11">
        <f>'Table 4A'!D57/$C57</f>
        <v>0</v>
      </c>
      <c r="E57" s="11">
        <f>'Table 4A'!E57/$C57</f>
        <v>1</v>
      </c>
      <c r="F57" s="11">
        <f>'Table 4A'!F57/$C57</f>
        <v>0</v>
      </c>
      <c r="G57" s="11">
        <f>'Table 4A'!G57/$C57</f>
        <v>0</v>
      </c>
    </row>
    <row r="58" spans="1:7" ht="15.75" x14ac:dyDescent="0.25">
      <c r="A58" s="35" t="s">
        <v>54</v>
      </c>
      <c r="B58" s="10">
        <f>'Table 4A'!B58</f>
        <v>28476</v>
      </c>
      <c r="C58" s="10">
        <f>'Table 4A'!C58</f>
        <v>12</v>
      </c>
      <c r="D58" s="11">
        <f>'Table 4A'!D58/$C58</f>
        <v>0</v>
      </c>
      <c r="E58" s="11">
        <f>'Table 4A'!E58/$C58</f>
        <v>1</v>
      </c>
      <c r="F58" s="11">
        <f>'Table 4A'!F58/$C58</f>
        <v>0</v>
      </c>
      <c r="G58" s="11">
        <f>'Table 4A'!G58/$C58</f>
        <v>0</v>
      </c>
    </row>
    <row r="59" spans="1:7" ht="15.75" x14ac:dyDescent="0.25">
      <c r="A59" s="35" t="s">
        <v>55</v>
      </c>
      <c r="B59" s="10">
        <f>'Table 4A'!B59</f>
        <v>3729</v>
      </c>
      <c r="C59" s="10">
        <f>'Table 4A'!C59</f>
        <v>39</v>
      </c>
      <c r="D59" s="11">
        <f>'Table 4A'!D59/$C59</f>
        <v>0</v>
      </c>
      <c r="E59" s="11">
        <f>'Table 4A'!E59/$C59</f>
        <v>1</v>
      </c>
      <c r="F59" s="11">
        <f>'Table 4A'!F59/$C59</f>
        <v>0</v>
      </c>
      <c r="G59" s="11">
        <f>'Table 4A'!G59/$C59</f>
        <v>0</v>
      </c>
    </row>
    <row r="60" spans="1:7" ht="15.75" x14ac:dyDescent="0.25">
      <c r="A60" s="35" t="s">
        <v>56</v>
      </c>
      <c r="B60" s="10">
        <f>'Table 4A'!B60</f>
        <v>2806</v>
      </c>
      <c r="C60" s="10">
        <f>'Table 4A'!C60</f>
        <v>71</v>
      </c>
      <c r="D60" s="11">
        <f>'Table 4A'!D60/$C60</f>
        <v>0</v>
      </c>
      <c r="E60" s="11">
        <f>'Table 4A'!E60/$C60</f>
        <v>1</v>
      </c>
      <c r="F60" s="11">
        <f>'Table 4A'!F60/$C60</f>
        <v>0</v>
      </c>
      <c r="G60" s="11">
        <f>'Table 4A'!G60/$C60</f>
        <v>0</v>
      </c>
    </row>
    <row r="61" spans="1:7" ht="15.75" x14ac:dyDescent="0.25">
      <c r="A61" s="35" t="s">
        <v>57</v>
      </c>
      <c r="B61" s="10">
        <f>'Table 4A'!B61</f>
        <v>222</v>
      </c>
      <c r="C61" s="12">
        <f>'Table 4A'!C61</f>
        <v>0</v>
      </c>
      <c r="D61" s="57">
        <v>0</v>
      </c>
      <c r="E61" s="57">
        <v>0</v>
      </c>
      <c r="F61" s="57">
        <v>0</v>
      </c>
      <c r="G61" s="57">
        <v>0</v>
      </c>
    </row>
    <row r="62" spans="1:7" ht="15.75" x14ac:dyDescent="0.25">
      <c r="A62" s="35" t="s">
        <v>58</v>
      </c>
      <c r="B62" s="10">
        <f>'Table 4A'!B62</f>
        <v>18328</v>
      </c>
      <c r="C62" s="12">
        <f>'Table 4A'!C62</f>
        <v>102</v>
      </c>
      <c r="D62" s="11">
        <f>'Table 4A'!D62/$C62</f>
        <v>0</v>
      </c>
      <c r="E62" s="11">
        <f>'Table 4A'!E62/$C62</f>
        <v>1</v>
      </c>
      <c r="F62" s="11">
        <f>'Table 4A'!F62/$C62</f>
        <v>0</v>
      </c>
      <c r="G62" s="11">
        <f>'Table 4A'!G62/$C62</f>
        <v>0</v>
      </c>
    </row>
    <row r="63" spans="1:7" ht="15.75" x14ac:dyDescent="0.25">
      <c r="A63" s="34"/>
      <c r="B63" s="13"/>
      <c r="C63" s="13"/>
      <c r="D63" s="24" t="s">
        <v>5</v>
      </c>
      <c r="E63" s="24" t="s">
        <v>5</v>
      </c>
      <c r="F63" s="24" t="s">
        <v>5</v>
      </c>
      <c r="G63" s="24" t="s">
        <v>5</v>
      </c>
    </row>
    <row r="64" spans="1:7" ht="15.75" x14ac:dyDescent="0.25">
      <c r="A64" s="35" t="s">
        <v>59</v>
      </c>
      <c r="B64" s="10">
        <f>'Table 4A'!B64</f>
        <v>27543</v>
      </c>
      <c r="C64" s="10">
        <f>'Table 4A'!C64</f>
        <v>1412</v>
      </c>
      <c r="D64" s="11">
        <f>'Table 4A'!D64/$C64</f>
        <v>3.5410764872521247E-3</v>
      </c>
      <c r="E64" s="11">
        <f>'Table 4A'!E64/$C64</f>
        <v>0.96033994334277617</v>
      </c>
      <c r="F64" s="11">
        <f>'Table 4A'!F64/$C64</f>
        <v>0</v>
      </c>
      <c r="G64" s="11">
        <f>'Table 4A'!G64/$C64</f>
        <v>3.6827195467422094E-2</v>
      </c>
    </row>
    <row r="65" spans="1:7" ht="15.75" x14ac:dyDescent="0.25">
      <c r="A65" s="35" t="s">
        <v>60</v>
      </c>
      <c r="B65" s="10">
        <f>'Table 4A'!B65</f>
        <v>7134</v>
      </c>
      <c r="C65" s="12">
        <f>'Table 4A'!C65</f>
        <v>0</v>
      </c>
      <c r="D65" s="57">
        <v>0</v>
      </c>
      <c r="E65" s="57">
        <v>0</v>
      </c>
      <c r="F65" s="57">
        <v>0</v>
      </c>
      <c r="G65" s="57">
        <v>0</v>
      </c>
    </row>
    <row r="66" spans="1:7" ht="15.75" x14ac:dyDescent="0.25">
      <c r="A66" s="35" t="s">
        <v>61</v>
      </c>
      <c r="B66" s="10">
        <f>'Table 4A'!B66</f>
        <v>16436</v>
      </c>
      <c r="C66" s="10">
        <f>'Table 4A'!C66</f>
        <v>738</v>
      </c>
      <c r="D66" s="11">
        <f>'Table 4A'!D66/$C66</f>
        <v>0</v>
      </c>
      <c r="E66" s="11">
        <f>'Table 4A'!E66/$C66</f>
        <v>0.99322493224932251</v>
      </c>
      <c r="F66" s="11">
        <f>'Table 4A'!F66/$C66</f>
        <v>6.7750677506775072E-3</v>
      </c>
      <c r="G66" s="11">
        <f>'Table 4A'!G66/$C66</f>
        <v>0</v>
      </c>
    </row>
    <row r="67" spans="1:7" ht="16.5" thickBot="1" x14ac:dyDescent="0.3">
      <c r="A67" s="36" t="s">
        <v>62</v>
      </c>
      <c r="B67" s="15">
        <f>'Table 4A'!B67</f>
        <v>529</v>
      </c>
      <c r="C67" s="16">
        <f>'Table 4A'!C67</f>
        <v>2</v>
      </c>
      <c r="D67" s="17">
        <f>'Table 4A'!D67/$C67</f>
        <v>0</v>
      </c>
      <c r="E67" s="17">
        <f>'Table 4A'!E67/$C67</f>
        <v>1</v>
      </c>
      <c r="F67" s="17">
        <f>'Table 4A'!F67/$C67</f>
        <v>0</v>
      </c>
      <c r="G67" s="17">
        <f>'Table 4A'!G67/$C67</f>
        <v>0</v>
      </c>
    </row>
    <row r="68" spans="1:7" ht="93" customHeight="1" x14ac:dyDescent="0.2">
      <c r="A68" s="67" t="s">
        <v>143</v>
      </c>
      <c r="B68" s="77"/>
      <c r="C68" s="77"/>
      <c r="D68" s="77"/>
      <c r="E68" s="77"/>
      <c r="F68" s="77"/>
      <c r="G68" s="77"/>
    </row>
    <row r="75" spans="1:7" x14ac:dyDescent="0.2">
      <c r="A75" s="43"/>
    </row>
  </sheetData>
  <mergeCells count="8">
    <mergeCell ref="A68:G68"/>
    <mergeCell ref="A5:A6"/>
    <mergeCell ref="B5:B6"/>
    <mergeCell ref="A1:G1"/>
    <mergeCell ref="A2:G2"/>
    <mergeCell ref="A3:G3"/>
    <mergeCell ref="A4:G4"/>
    <mergeCell ref="C5:G5"/>
  </mergeCells>
  <phoneticPr fontId="0" type="noConversion"/>
  <printOptions horizontalCentered="1"/>
  <pageMargins left="0.75" right="0.75" top="1" bottom="1" header="0.5" footer="0.5"/>
  <pageSetup scale="5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="85" zoomScaleNormal="85" workbookViewId="0">
      <selection activeCell="J6" sqref="J6"/>
    </sheetView>
  </sheetViews>
  <sheetFormatPr defaultRowHeight="12.75" x14ac:dyDescent="0.2"/>
  <cols>
    <col min="1" max="1" width="17.21875" style="3" customWidth="1"/>
    <col min="2" max="2" width="15" style="3" customWidth="1"/>
    <col min="3" max="3" width="16.21875" style="3" customWidth="1"/>
    <col min="4" max="4" width="18.5546875" style="3" customWidth="1"/>
    <col min="5" max="5" width="9.6640625" style="3" customWidth="1"/>
    <col min="6" max="7" width="11" style="3" customWidth="1"/>
    <col min="8" max="8" width="9.6640625" style="3" customWidth="1"/>
    <col min="9" max="16384" width="8.88671875" style="3"/>
  </cols>
  <sheetData>
    <row r="1" spans="1:8" ht="15.75" x14ac:dyDescent="0.25">
      <c r="A1" s="66" t="s">
        <v>101</v>
      </c>
      <c r="B1" s="66"/>
      <c r="C1" s="66"/>
      <c r="D1" s="66"/>
      <c r="E1" s="66"/>
      <c r="F1" s="66"/>
      <c r="G1" s="66"/>
      <c r="H1" s="66"/>
    </row>
    <row r="2" spans="1:8" ht="15.75" x14ac:dyDescent="0.25">
      <c r="A2" s="66" t="str">
        <f>'Table 2A'!A2:N2</f>
        <v>TANF Federal Five-Year Time Limit</v>
      </c>
      <c r="B2" s="66"/>
      <c r="C2" s="66"/>
      <c r="D2" s="66"/>
      <c r="E2" s="66"/>
      <c r="F2" s="66"/>
      <c r="G2" s="66"/>
      <c r="H2" s="66"/>
    </row>
    <row r="3" spans="1:8" ht="15.75" x14ac:dyDescent="0.25">
      <c r="A3" s="66" t="s">
        <v>119</v>
      </c>
      <c r="B3" s="66"/>
      <c r="C3" s="66"/>
      <c r="D3" s="66"/>
      <c r="E3" s="66"/>
      <c r="F3" s="66"/>
      <c r="G3" s="66"/>
      <c r="H3" s="66"/>
    </row>
    <row r="4" spans="1:8" ht="16.5" thickBot="1" x14ac:dyDescent="0.25">
      <c r="A4" s="76" t="str">
        <f>'Table 1'!A4:F4</f>
        <v>Fiscal Year 2017</v>
      </c>
      <c r="B4" s="76"/>
      <c r="C4" s="76"/>
      <c r="D4" s="76"/>
      <c r="E4" s="76"/>
      <c r="F4" s="76"/>
      <c r="G4" s="76"/>
      <c r="H4" s="76"/>
    </row>
    <row r="5" spans="1:8" ht="47.25" customHeight="1" thickBot="1" x14ac:dyDescent="0.3">
      <c r="A5" s="82" t="s">
        <v>0</v>
      </c>
      <c r="B5" s="78" t="s">
        <v>63</v>
      </c>
      <c r="C5" s="78"/>
      <c r="D5" s="74" t="s">
        <v>135</v>
      </c>
      <c r="E5" s="85" t="s">
        <v>137</v>
      </c>
      <c r="F5" s="86"/>
      <c r="G5" s="86"/>
      <c r="H5" s="87"/>
    </row>
    <row r="6" spans="1:8" ht="48" customHeight="1" thickBot="1" x14ac:dyDescent="0.3">
      <c r="A6" s="83"/>
      <c r="B6" s="27" t="s">
        <v>133</v>
      </c>
      <c r="C6" s="31" t="s">
        <v>134</v>
      </c>
      <c r="D6" s="75"/>
      <c r="E6" s="41" t="s">
        <v>82</v>
      </c>
      <c r="F6" s="41" t="s">
        <v>85</v>
      </c>
      <c r="G6" s="42" t="s">
        <v>83</v>
      </c>
      <c r="H6" s="42" t="s">
        <v>84</v>
      </c>
    </row>
    <row r="7" spans="1:8" ht="15.75" x14ac:dyDescent="0.25">
      <c r="A7" s="4" t="s">
        <v>8</v>
      </c>
      <c r="B7" s="5">
        <v>1098877</v>
      </c>
      <c r="C7" s="5">
        <v>512770</v>
      </c>
      <c r="D7" s="44">
        <v>27.5</v>
      </c>
      <c r="E7" s="6">
        <v>0.34899999999999998</v>
      </c>
      <c r="F7" s="6">
        <v>0.46300000000000002</v>
      </c>
      <c r="G7" s="6">
        <v>0.115</v>
      </c>
      <c r="H7" s="6">
        <v>7.2999999999999995E-2</v>
      </c>
    </row>
    <row r="8" spans="1:8" ht="7.5" customHeight="1" x14ac:dyDescent="0.25">
      <c r="A8" s="7"/>
      <c r="B8" s="13"/>
      <c r="C8" s="13"/>
      <c r="D8" s="45"/>
      <c r="E8" s="24"/>
      <c r="F8" s="24"/>
      <c r="G8" s="24"/>
      <c r="H8" s="24"/>
    </row>
    <row r="9" spans="1:8" ht="15.75" x14ac:dyDescent="0.25">
      <c r="A9" s="9" t="s">
        <v>9</v>
      </c>
      <c r="B9" s="10">
        <v>9749</v>
      </c>
      <c r="C9" s="10">
        <v>4402</v>
      </c>
      <c r="D9" s="46">
        <v>22</v>
      </c>
      <c r="E9" s="11">
        <v>0.39100000000000001</v>
      </c>
      <c r="F9" s="11">
        <v>0.52099999999999991</v>
      </c>
      <c r="G9" s="11">
        <v>8.3000000000000004E-2</v>
      </c>
      <c r="H9" s="11">
        <v>5.0000000000000001E-3</v>
      </c>
    </row>
    <row r="10" spans="1:8" ht="15.75" x14ac:dyDescent="0.25">
      <c r="A10" s="9" t="s">
        <v>10</v>
      </c>
      <c r="B10" s="10">
        <v>3152</v>
      </c>
      <c r="C10" s="10">
        <v>2356</v>
      </c>
      <c r="D10" s="46">
        <v>23</v>
      </c>
      <c r="E10" s="11">
        <v>0.439</v>
      </c>
      <c r="F10" s="11">
        <v>0.44400000000000001</v>
      </c>
      <c r="G10" s="11">
        <v>7.0999999999999994E-2</v>
      </c>
      <c r="H10" s="11">
        <v>4.5999999999999999E-2</v>
      </c>
    </row>
    <row r="11" spans="1:8" ht="15.75" x14ac:dyDescent="0.25">
      <c r="A11" s="9" t="s">
        <v>11</v>
      </c>
      <c r="B11" s="10">
        <v>8715</v>
      </c>
      <c r="C11" s="10">
        <v>2992</v>
      </c>
      <c r="D11" s="46">
        <v>14.5</v>
      </c>
      <c r="E11" s="11">
        <v>0.66599999999999993</v>
      </c>
      <c r="F11" s="11">
        <v>0.29300000000000009</v>
      </c>
      <c r="G11" s="11">
        <v>2.7000000000000003E-2</v>
      </c>
      <c r="H11" s="11">
        <v>1.3999999999999999E-2</v>
      </c>
    </row>
    <row r="12" spans="1:8" ht="15.75" x14ac:dyDescent="0.25">
      <c r="A12" s="9" t="s">
        <v>12</v>
      </c>
      <c r="B12" s="10">
        <v>3201</v>
      </c>
      <c r="C12" s="10">
        <v>1655</v>
      </c>
      <c r="D12" s="46">
        <v>11.4</v>
      </c>
      <c r="E12" s="11">
        <v>0.65599999999999992</v>
      </c>
      <c r="F12" s="11">
        <v>0.33000000000000007</v>
      </c>
      <c r="G12" s="11">
        <v>1.3000000000000001E-2</v>
      </c>
      <c r="H12" s="11">
        <v>1E-3</v>
      </c>
    </row>
    <row r="13" spans="1:8" ht="15.75" x14ac:dyDescent="0.25">
      <c r="A13" s="9" t="s">
        <v>13</v>
      </c>
      <c r="B13" s="10">
        <v>358609</v>
      </c>
      <c r="C13" s="10">
        <v>184593</v>
      </c>
      <c r="D13" s="46">
        <v>29.9</v>
      </c>
      <c r="E13" s="11">
        <v>0.26899999999999996</v>
      </c>
      <c r="F13" s="11">
        <v>0.51800000000000002</v>
      </c>
      <c r="G13" s="11">
        <v>0.183</v>
      </c>
      <c r="H13" s="11">
        <v>0.03</v>
      </c>
    </row>
    <row r="14" spans="1:8" ht="15.75" x14ac:dyDescent="0.25">
      <c r="A14" s="9" t="s">
        <v>14</v>
      </c>
      <c r="B14" s="10">
        <v>16329</v>
      </c>
      <c r="C14" s="10">
        <v>10756</v>
      </c>
      <c r="D14" s="46">
        <v>21.1</v>
      </c>
      <c r="E14" s="11">
        <v>0.42100000000000004</v>
      </c>
      <c r="F14" s="11">
        <v>0.48799999999999999</v>
      </c>
      <c r="G14" s="11">
        <v>8.5999999999999993E-2</v>
      </c>
      <c r="H14" s="11">
        <v>5.0000000000000001E-3</v>
      </c>
    </row>
    <row r="15" spans="1:8" ht="15.75" x14ac:dyDescent="0.25">
      <c r="A15" s="9" t="s">
        <v>15</v>
      </c>
      <c r="B15" s="10">
        <v>9973</v>
      </c>
      <c r="C15" s="10">
        <v>5253</v>
      </c>
      <c r="D15" s="46">
        <v>23.5</v>
      </c>
      <c r="E15" s="11">
        <v>0.32899999999999996</v>
      </c>
      <c r="F15" s="11">
        <v>0.59099999999999997</v>
      </c>
      <c r="G15" s="11">
        <v>0.06</v>
      </c>
      <c r="H15" s="11">
        <v>0.02</v>
      </c>
    </row>
    <row r="16" spans="1:8" ht="15.75" x14ac:dyDescent="0.25">
      <c r="A16" s="9" t="s">
        <v>16</v>
      </c>
      <c r="B16" s="10">
        <v>4016</v>
      </c>
      <c r="C16" s="10">
        <v>1101</v>
      </c>
      <c r="D16" s="46">
        <v>10.5</v>
      </c>
      <c r="E16" s="11">
        <v>0.67799999999999994</v>
      </c>
      <c r="F16" s="11">
        <v>0.31900000000000001</v>
      </c>
      <c r="G16" s="11">
        <v>3.0000000000000001E-3</v>
      </c>
      <c r="H16" s="11">
        <v>0</v>
      </c>
    </row>
    <row r="17" spans="1:8" ht="15.75" x14ac:dyDescent="0.25">
      <c r="A17" s="9" t="s">
        <v>17</v>
      </c>
      <c r="B17" s="10">
        <v>4294</v>
      </c>
      <c r="C17" s="10">
        <v>2697</v>
      </c>
      <c r="D17" s="46">
        <v>28.9</v>
      </c>
      <c r="E17" s="11">
        <v>0.23899999999999999</v>
      </c>
      <c r="F17" s="11">
        <v>0.55699999999999994</v>
      </c>
      <c r="G17" s="11">
        <v>0.20399999999999999</v>
      </c>
      <c r="H17" s="11">
        <v>0</v>
      </c>
    </row>
    <row r="18" spans="1:8" ht="15.75" x14ac:dyDescent="0.25">
      <c r="A18" s="9" t="s">
        <v>18</v>
      </c>
      <c r="B18" s="10">
        <v>45734</v>
      </c>
      <c r="C18" s="10">
        <v>10133</v>
      </c>
      <c r="D18" s="46">
        <v>18.7</v>
      </c>
      <c r="E18" s="11">
        <v>0.52600000000000002</v>
      </c>
      <c r="F18" s="11">
        <v>0.42399999999999999</v>
      </c>
      <c r="G18" s="11">
        <v>3.7999999999999999E-2</v>
      </c>
      <c r="H18" s="11">
        <v>1.2E-2</v>
      </c>
    </row>
    <row r="19" spans="1:8" ht="8.25" customHeight="1" x14ac:dyDescent="0.25">
      <c r="A19" s="7"/>
      <c r="B19" s="13"/>
      <c r="C19" s="13"/>
      <c r="D19" s="45"/>
      <c r="E19" s="24"/>
      <c r="F19" s="24"/>
      <c r="G19" s="24"/>
      <c r="H19" s="24"/>
    </row>
    <row r="20" spans="1:8" ht="15.75" x14ac:dyDescent="0.25">
      <c r="A20" s="9" t="s">
        <v>19</v>
      </c>
      <c r="B20" s="10">
        <v>12410</v>
      </c>
      <c r="C20" s="10">
        <v>2021</v>
      </c>
      <c r="D20" s="46">
        <v>13.9</v>
      </c>
      <c r="E20" s="11">
        <v>0.59399999999999997</v>
      </c>
      <c r="F20" s="11">
        <v>0.39800000000000002</v>
      </c>
      <c r="G20" s="11">
        <v>8.0000000000000002E-3</v>
      </c>
      <c r="H20" s="11">
        <v>0</v>
      </c>
    </row>
    <row r="21" spans="1:8" ht="15.75" x14ac:dyDescent="0.25">
      <c r="A21" s="9" t="s">
        <v>20</v>
      </c>
      <c r="B21" s="10">
        <v>619</v>
      </c>
      <c r="C21" s="10">
        <v>186</v>
      </c>
      <c r="D21" s="46">
        <v>1.9</v>
      </c>
      <c r="E21" s="11">
        <v>0.98</v>
      </c>
      <c r="F21" s="11">
        <v>0.02</v>
      </c>
      <c r="G21" s="11">
        <v>0</v>
      </c>
      <c r="H21" s="11">
        <v>0</v>
      </c>
    </row>
    <row r="22" spans="1:8" ht="15.75" x14ac:dyDescent="0.25">
      <c r="A22" s="9" t="s">
        <v>21</v>
      </c>
      <c r="B22" s="10">
        <v>5325</v>
      </c>
      <c r="C22" s="10">
        <v>3633</v>
      </c>
      <c r="D22" s="46">
        <v>37.9</v>
      </c>
      <c r="E22" s="11">
        <v>0.35399999999999998</v>
      </c>
      <c r="F22" s="11">
        <v>0.40999999999999992</v>
      </c>
      <c r="G22" s="11">
        <v>8.1000000000000003E-2</v>
      </c>
      <c r="H22" s="11">
        <v>0.155</v>
      </c>
    </row>
    <row r="23" spans="1:8" ht="15.75" x14ac:dyDescent="0.25">
      <c r="A23" s="9" t="s">
        <v>22</v>
      </c>
      <c r="B23" s="10">
        <v>1929</v>
      </c>
      <c r="C23" s="10">
        <v>47</v>
      </c>
      <c r="D23" s="46">
        <v>4.7</v>
      </c>
      <c r="E23" s="11">
        <v>0.92099999999999993</v>
      </c>
      <c r="F23" s="11">
        <v>7.9000000000000056E-2</v>
      </c>
      <c r="G23" s="11">
        <v>0</v>
      </c>
      <c r="H23" s="11">
        <v>0</v>
      </c>
    </row>
    <row r="24" spans="1:8" ht="15.75" x14ac:dyDescent="0.25">
      <c r="A24" s="9" t="s">
        <v>23</v>
      </c>
      <c r="B24" s="10">
        <v>13461</v>
      </c>
      <c r="C24" s="10">
        <v>3947</v>
      </c>
      <c r="D24" s="46">
        <v>24.8</v>
      </c>
      <c r="E24" s="11">
        <v>0.27600000000000002</v>
      </c>
      <c r="F24" s="11">
        <v>0.62100000000000011</v>
      </c>
      <c r="G24" s="11">
        <v>0.10300000000000001</v>
      </c>
      <c r="H24" s="11">
        <v>0</v>
      </c>
    </row>
    <row r="25" spans="1:8" ht="15.75" x14ac:dyDescent="0.25">
      <c r="A25" s="9" t="s">
        <v>24</v>
      </c>
      <c r="B25" s="10">
        <v>7230</v>
      </c>
      <c r="C25" s="10">
        <v>1296</v>
      </c>
      <c r="D25" s="46">
        <v>9.9</v>
      </c>
      <c r="E25" s="11">
        <v>0.7340000000000001</v>
      </c>
      <c r="F25" s="11">
        <v>0.24599999999999994</v>
      </c>
      <c r="G25" s="11">
        <v>0.02</v>
      </c>
      <c r="H25" s="11">
        <v>0</v>
      </c>
    </row>
    <row r="26" spans="1:8" ht="15.75" x14ac:dyDescent="0.25">
      <c r="A26" s="9" t="s">
        <v>25</v>
      </c>
      <c r="B26" s="10">
        <v>9767</v>
      </c>
      <c r="C26" s="10">
        <v>5241</v>
      </c>
      <c r="D26" s="46">
        <v>21.9</v>
      </c>
      <c r="E26" s="11">
        <v>0.42599999999999999</v>
      </c>
      <c r="F26" s="11">
        <v>0.47799999999999998</v>
      </c>
      <c r="G26" s="11">
        <v>7.5999999999999998E-2</v>
      </c>
      <c r="H26" s="11">
        <v>0.02</v>
      </c>
    </row>
    <row r="27" spans="1:8" ht="15.75" x14ac:dyDescent="0.25">
      <c r="A27" s="9" t="s">
        <v>26</v>
      </c>
      <c r="B27" s="10">
        <v>4623</v>
      </c>
      <c r="C27" s="10">
        <v>2158</v>
      </c>
      <c r="D27" s="46">
        <v>9.9</v>
      </c>
      <c r="E27" s="11">
        <v>0.69299999999999995</v>
      </c>
      <c r="F27" s="11">
        <v>0.30700000000000005</v>
      </c>
      <c r="G27" s="11">
        <v>0</v>
      </c>
      <c r="H27" s="11">
        <v>0</v>
      </c>
    </row>
    <row r="28" spans="1:8" ht="15.75" x14ac:dyDescent="0.25">
      <c r="A28" s="9" t="s">
        <v>27</v>
      </c>
      <c r="B28" s="10">
        <v>21828</v>
      </c>
      <c r="C28" s="10">
        <v>6353</v>
      </c>
      <c r="D28" s="46">
        <v>21.1</v>
      </c>
      <c r="E28" s="11">
        <v>0.42499999999999999</v>
      </c>
      <c r="F28" s="11">
        <v>0.496</v>
      </c>
      <c r="G28" s="11">
        <v>7.4999999999999997E-2</v>
      </c>
      <c r="H28" s="11">
        <v>4.0000000000000001E-3</v>
      </c>
    </row>
    <row r="29" spans="1:8" ht="15.75" x14ac:dyDescent="0.25">
      <c r="A29" s="9" t="s">
        <v>28</v>
      </c>
      <c r="B29" s="10">
        <v>5550</v>
      </c>
      <c r="C29" s="10">
        <v>2178</v>
      </c>
      <c r="D29" s="46">
        <v>17.8</v>
      </c>
      <c r="E29" s="11">
        <v>0.47399999999999998</v>
      </c>
      <c r="F29" s="11">
        <v>0.47499999999999998</v>
      </c>
      <c r="G29" s="11">
        <v>4.9000000000000002E-2</v>
      </c>
      <c r="H29" s="11">
        <v>2E-3</v>
      </c>
    </row>
    <row r="30" spans="1:8" ht="7.5" customHeight="1" x14ac:dyDescent="0.25">
      <c r="A30" s="7"/>
      <c r="B30" s="13"/>
      <c r="C30" s="13"/>
      <c r="D30" s="45"/>
      <c r="E30" s="24"/>
      <c r="F30" s="24"/>
      <c r="G30" s="24"/>
      <c r="H30" s="24"/>
    </row>
    <row r="31" spans="1:8" ht="15.75" x14ac:dyDescent="0.25">
      <c r="A31" s="9" t="s">
        <v>29</v>
      </c>
      <c r="B31" s="10">
        <v>3356</v>
      </c>
      <c r="C31" s="10">
        <v>1898</v>
      </c>
      <c r="D31" s="46">
        <v>26.7</v>
      </c>
      <c r="E31" s="11">
        <v>0.317</v>
      </c>
      <c r="F31" s="11">
        <v>0.57199999999999995</v>
      </c>
      <c r="G31" s="11">
        <v>8.199999999999999E-2</v>
      </c>
      <c r="H31" s="11">
        <v>2.8999999999999998E-2</v>
      </c>
    </row>
    <row r="32" spans="1:8" ht="15.75" x14ac:dyDescent="0.25">
      <c r="A32" s="9" t="s">
        <v>30</v>
      </c>
      <c r="B32" s="10">
        <v>19245</v>
      </c>
      <c r="C32" s="10">
        <v>11514</v>
      </c>
      <c r="D32" s="46">
        <v>36.1</v>
      </c>
      <c r="E32" s="11">
        <v>0.29699999999999999</v>
      </c>
      <c r="F32" s="11">
        <v>0.50900000000000001</v>
      </c>
      <c r="G32" s="11">
        <v>7.9000000000000001E-2</v>
      </c>
      <c r="H32" s="11">
        <v>0.115</v>
      </c>
    </row>
    <row r="33" spans="1:8" ht="15.75" x14ac:dyDescent="0.25">
      <c r="A33" s="9" t="s">
        <v>31</v>
      </c>
      <c r="B33" s="10">
        <v>29130</v>
      </c>
      <c r="C33" s="10">
        <v>16380</v>
      </c>
      <c r="D33" s="46">
        <v>30.8</v>
      </c>
      <c r="E33" s="11">
        <v>0.36599999999999999</v>
      </c>
      <c r="F33" s="11">
        <v>0.45500000000000002</v>
      </c>
      <c r="G33" s="11">
        <v>7.6999999999999999E-2</v>
      </c>
      <c r="H33" s="11">
        <v>0.10199999999999999</v>
      </c>
    </row>
    <row r="34" spans="1:8" ht="15.75" x14ac:dyDescent="0.25">
      <c r="A34" s="9" t="s">
        <v>32</v>
      </c>
      <c r="B34" s="10">
        <v>14454</v>
      </c>
      <c r="C34" s="10">
        <v>5811</v>
      </c>
      <c r="D34" s="46">
        <v>18.600000000000001</v>
      </c>
      <c r="E34" s="11">
        <v>0.45299999999999996</v>
      </c>
      <c r="F34" s="11">
        <v>0.504</v>
      </c>
      <c r="G34" s="11">
        <v>4.2000000000000003E-2</v>
      </c>
      <c r="H34" s="11">
        <v>1E-3</v>
      </c>
    </row>
    <row r="35" spans="1:8" ht="15.75" x14ac:dyDescent="0.25">
      <c r="A35" s="9" t="s">
        <v>33</v>
      </c>
      <c r="B35" s="10">
        <v>18887</v>
      </c>
      <c r="C35" s="10">
        <v>9960</v>
      </c>
      <c r="D35" s="46">
        <v>19.5</v>
      </c>
      <c r="E35" s="11">
        <v>0.44500000000000001</v>
      </c>
      <c r="F35" s="11">
        <v>0.49300000000000005</v>
      </c>
      <c r="G35" s="11">
        <v>5.2999999999999999E-2</v>
      </c>
      <c r="H35" s="11">
        <v>9.0000000000000011E-3</v>
      </c>
    </row>
    <row r="36" spans="1:8" ht="15.75" x14ac:dyDescent="0.25">
      <c r="A36" s="9" t="s">
        <v>34</v>
      </c>
      <c r="B36" s="10">
        <v>5682</v>
      </c>
      <c r="C36" s="10">
        <v>2646</v>
      </c>
      <c r="D36" s="46">
        <v>12.8</v>
      </c>
      <c r="E36" s="11">
        <v>0.624</v>
      </c>
      <c r="F36" s="11">
        <v>0.35</v>
      </c>
      <c r="G36" s="11">
        <v>2.5000000000000001E-2</v>
      </c>
      <c r="H36" s="11">
        <v>1E-3</v>
      </c>
    </row>
    <row r="37" spans="1:8" ht="15.75" x14ac:dyDescent="0.25">
      <c r="A37" s="9" t="s">
        <v>35</v>
      </c>
      <c r="B37" s="10">
        <v>11524</v>
      </c>
      <c r="C37" s="10">
        <v>5705</v>
      </c>
      <c r="D37" s="46">
        <v>17.2</v>
      </c>
      <c r="E37" s="11">
        <v>0.46</v>
      </c>
      <c r="F37" s="11">
        <v>0.53400000000000003</v>
      </c>
      <c r="G37" s="11">
        <v>4.0000000000000001E-3</v>
      </c>
      <c r="H37" s="11">
        <v>2E-3</v>
      </c>
    </row>
    <row r="38" spans="1:8" ht="15.75" x14ac:dyDescent="0.25">
      <c r="A38" s="9" t="s">
        <v>36</v>
      </c>
      <c r="B38" s="10">
        <v>4056</v>
      </c>
      <c r="C38" s="10">
        <v>2181</v>
      </c>
      <c r="D38" s="46">
        <v>12.8</v>
      </c>
      <c r="E38" s="11">
        <v>0.65799999999999992</v>
      </c>
      <c r="F38" s="11">
        <v>0.30400000000000005</v>
      </c>
      <c r="G38" s="11">
        <v>3.5000000000000003E-2</v>
      </c>
      <c r="H38" s="11">
        <v>3.0000000000000001E-3</v>
      </c>
    </row>
    <row r="39" spans="1:8" ht="15.75" x14ac:dyDescent="0.25">
      <c r="A39" s="9" t="s">
        <v>37</v>
      </c>
      <c r="B39" s="10">
        <v>4503</v>
      </c>
      <c r="C39" s="10">
        <v>1555</v>
      </c>
      <c r="D39" s="46">
        <v>15.3</v>
      </c>
      <c r="E39" s="11">
        <v>0.56600000000000006</v>
      </c>
      <c r="F39" s="11">
        <v>0.40099999999999997</v>
      </c>
      <c r="G39" s="11">
        <v>2.7000000000000003E-2</v>
      </c>
      <c r="H39" s="11">
        <v>6.0000000000000001E-3</v>
      </c>
    </row>
    <row r="40" spans="1:8" ht="15.75" x14ac:dyDescent="0.25">
      <c r="A40" s="9" t="s">
        <v>38</v>
      </c>
      <c r="B40" s="10">
        <v>10191</v>
      </c>
      <c r="C40" s="10">
        <v>5003</v>
      </c>
      <c r="D40" s="46">
        <v>18.8</v>
      </c>
      <c r="E40" s="11">
        <v>0.48799999999999999</v>
      </c>
      <c r="F40" s="11">
        <v>0.42900000000000005</v>
      </c>
      <c r="G40" s="11">
        <v>8.3000000000000004E-2</v>
      </c>
      <c r="H40" s="11">
        <v>0</v>
      </c>
    </row>
    <row r="41" spans="1:8" ht="8.25" customHeight="1" x14ac:dyDescent="0.25">
      <c r="A41" s="7"/>
      <c r="B41" s="13"/>
      <c r="C41" s="13"/>
      <c r="D41" s="45"/>
      <c r="E41" s="24"/>
      <c r="F41" s="24"/>
      <c r="G41" s="24"/>
      <c r="H41" s="24"/>
    </row>
    <row r="42" spans="1:8" ht="15.75" x14ac:dyDescent="0.25">
      <c r="A42" s="9" t="s">
        <v>39</v>
      </c>
      <c r="B42" s="10">
        <v>2462</v>
      </c>
      <c r="C42" s="10">
        <v>1031</v>
      </c>
      <c r="D42" s="46">
        <v>18.5</v>
      </c>
      <c r="E42" s="11">
        <v>0.52400000000000002</v>
      </c>
      <c r="F42" s="11">
        <v>0.41899999999999998</v>
      </c>
      <c r="G42" s="11">
        <v>4.0999999999999995E-2</v>
      </c>
      <c r="H42" s="11">
        <v>1.6E-2</v>
      </c>
    </row>
    <row r="43" spans="1:8" ht="15.75" x14ac:dyDescent="0.25">
      <c r="A43" s="9" t="s">
        <v>40</v>
      </c>
      <c r="B43" s="10">
        <v>13890</v>
      </c>
      <c r="C43" s="10">
        <v>7269</v>
      </c>
      <c r="D43" s="46">
        <v>24.3</v>
      </c>
      <c r="E43" s="11">
        <v>0.42200000000000004</v>
      </c>
      <c r="F43" s="11">
        <v>0.46999999999999992</v>
      </c>
      <c r="G43" s="11">
        <v>6.6000000000000003E-2</v>
      </c>
      <c r="H43" s="11">
        <v>4.2000000000000003E-2</v>
      </c>
    </row>
    <row r="44" spans="1:8" ht="15.75" x14ac:dyDescent="0.25">
      <c r="A44" s="9" t="s">
        <v>41</v>
      </c>
      <c r="B44" s="10">
        <v>11055</v>
      </c>
      <c r="C44" s="10">
        <v>6041</v>
      </c>
      <c r="D44" s="46">
        <v>21.1</v>
      </c>
      <c r="E44" s="11">
        <v>0.41899999999999998</v>
      </c>
      <c r="F44" s="11">
        <v>0.49700000000000005</v>
      </c>
      <c r="G44" s="11">
        <v>7.400000000000001E-2</v>
      </c>
      <c r="H44" s="11">
        <v>0.01</v>
      </c>
    </row>
    <row r="45" spans="1:8" ht="15.75" x14ac:dyDescent="0.25">
      <c r="A45" s="9" t="s">
        <v>42</v>
      </c>
      <c r="B45" s="10">
        <v>99398</v>
      </c>
      <c r="C45" s="10">
        <v>52951</v>
      </c>
      <c r="D45" s="46">
        <v>30.9</v>
      </c>
      <c r="E45" s="11">
        <v>0.29100000000000004</v>
      </c>
      <c r="F45" s="11">
        <v>0.54</v>
      </c>
      <c r="G45" s="11">
        <v>0.11699999999999999</v>
      </c>
      <c r="H45" s="11">
        <v>5.2000000000000005E-2</v>
      </c>
    </row>
    <row r="46" spans="1:8" ht="15.75" x14ac:dyDescent="0.25">
      <c r="A46" s="9" t="s">
        <v>43</v>
      </c>
      <c r="B46" s="10">
        <v>16859</v>
      </c>
      <c r="C46" s="10">
        <v>4865</v>
      </c>
      <c r="D46" s="46">
        <v>11.1</v>
      </c>
      <c r="E46" s="11">
        <v>0.68400000000000005</v>
      </c>
      <c r="F46" s="11">
        <v>0.30999999999999994</v>
      </c>
      <c r="G46" s="11">
        <v>6.0000000000000001E-3</v>
      </c>
      <c r="H46" s="11">
        <v>0</v>
      </c>
    </row>
    <row r="47" spans="1:8" ht="15.75" x14ac:dyDescent="0.25">
      <c r="A47" s="9" t="s">
        <v>44</v>
      </c>
      <c r="B47" s="10">
        <v>1097</v>
      </c>
      <c r="C47" s="10">
        <v>442</v>
      </c>
      <c r="D47" s="46">
        <v>12.8</v>
      </c>
      <c r="E47" s="11">
        <v>0.64500000000000002</v>
      </c>
      <c r="F47" s="11">
        <v>0.32</v>
      </c>
      <c r="G47" s="11">
        <v>3.5000000000000003E-2</v>
      </c>
      <c r="H47" s="11">
        <v>0</v>
      </c>
    </row>
    <row r="48" spans="1:8" ht="15.75" x14ac:dyDescent="0.25">
      <c r="A48" s="9" t="s">
        <v>45</v>
      </c>
      <c r="B48" s="10">
        <v>55473</v>
      </c>
      <c r="C48" s="10">
        <v>11074</v>
      </c>
      <c r="D48" s="46">
        <v>16.8</v>
      </c>
      <c r="E48" s="11">
        <v>0.47499999999999998</v>
      </c>
      <c r="F48" s="11">
        <v>0.504</v>
      </c>
      <c r="G48" s="11">
        <v>1.9E-2</v>
      </c>
      <c r="H48" s="11">
        <v>2E-3</v>
      </c>
    </row>
    <row r="49" spans="1:8" ht="15.75" x14ac:dyDescent="0.25">
      <c r="A49" s="9" t="s">
        <v>46</v>
      </c>
      <c r="B49" s="10">
        <v>6895</v>
      </c>
      <c r="C49" s="10">
        <v>2151</v>
      </c>
      <c r="D49" s="46">
        <v>18.399999999999999</v>
      </c>
      <c r="E49" s="11">
        <v>0.49700000000000005</v>
      </c>
      <c r="F49" s="11">
        <v>0.44900000000000001</v>
      </c>
      <c r="G49" s="11">
        <v>4.5999999999999999E-2</v>
      </c>
      <c r="H49" s="11">
        <v>8.0000000000000002E-3</v>
      </c>
    </row>
    <row r="50" spans="1:8" ht="15.75" x14ac:dyDescent="0.25">
      <c r="A50" s="9" t="s">
        <v>47</v>
      </c>
      <c r="B50" s="10">
        <v>15980</v>
      </c>
      <c r="C50" s="10">
        <v>9817</v>
      </c>
      <c r="D50" s="46">
        <v>21.3</v>
      </c>
      <c r="E50" s="11">
        <v>0.41299999999999998</v>
      </c>
      <c r="F50" s="11">
        <v>0.4860000000000001</v>
      </c>
      <c r="G50" s="11">
        <v>9.8000000000000004E-2</v>
      </c>
      <c r="H50" s="11">
        <v>3.0000000000000001E-3</v>
      </c>
    </row>
    <row r="51" spans="1:8" ht="15.75" x14ac:dyDescent="0.25">
      <c r="A51" s="9" t="s">
        <v>48</v>
      </c>
      <c r="B51" s="10">
        <v>52459</v>
      </c>
      <c r="C51" s="10">
        <v>33184</v>
      </c>
      <c r="D51" s="46">
        <v>45</v>
      </c>
      <c r="E51" s="11">
        <v>0.28699999999999998</v>
      </c>
      <c r="F51" s="11">
        <v>0.45399999999999996</v>
      </c>
      <c r="G51" s="11">
        <v>8.8000000000000009E-2</v>
      </c>
      <c r="H51" s="11">
        <v>0.17100000000000001</v>
      </c>
    </row>
    <row r="52" spans="1:8" ht="8.25" customHeight="1" x14ac:dyDescent="0.25">
      <c r="A52" s="7"/>
      <c r="B52" s="13"/>
      <c r="C52" s="13"/>
      <c r="D52" s="45"/>
      <c r="E52" s="24"/>
      <c r="F52" s="24"/>
      <c r="G52" s="24"/>
      <c r="H52" s="24"/>
    </row>
    <row r="53" spans="1:8" ht="15.75" x14ac:dyDescent="0.25">
      <c r="A53" s="9" t="s">
        <v>49</v>
      </c>
      <c r="B53" s="10">
        <v>7467</v>
      </c>
      <c r="C53" s="10">
        <v>6521</v>
      </c>
      <c r="D53" s="46">
        <v>27.1</v>
      </c>
      <c r="E53" s="11">
        <v>0.249</v>
      </c>
      <c r="F53" s="11">
        <v>0.61199999999999999</v>
      </c>
      <c r="G53" s="11">
        <v>0.13800000000000001</v>
      </c>
      <c r="H53" s="11">
        <v>1E-3</v>
      </c>
    </row>
    <row r="54" spans="1:8" ht="15.75" x14ac:dyDescent="0.25">
      <c r="A54" s="9" t="s">
        <v>50</v>
      </c>
      <c r="B54" s="10">
        <v>4619</v>
      </c>
      <c r="C54" s="10">
        <v>2798</v>
      </c>
      <c r="D54" s="46">
        <v>34</v>
      </c>
      <c r="E54" s="11">
        <v>0.35399999999999998</v>
      </c>
      <c r="F54" s="11">
        <v>0.46599999999999997</v>
      </c>
      <c r="G54" s="11">
        <v>6.3E-2</v>
      </c>
      <c r="H54" s="11">
        <v>0.11699999999999999</v>
      </c>
    </row>
    <row r="55" spans="1:8" ht="15.75" x14ac:dyDescent="0.25">
      <c r="A55" s="9" t="s">
        <v>51</v>
      </c>
      <c r="B55" s="10">
        <v>8819</v>
      </c>
      <c r="C55" s="10">
        <v>2695</v>
      </c>
      <c r="D55" s="46">
        <v>14.6</v>
      </c>
      <c r="E55" s="11">
        <v>0.52800000000000002</v>
      </c>
      <c r="F55" s="11">
        <v>0.44500000000000001</v>
      </c>
      <c r="G55" s="11">
        <v>2.7000000000000003E-2</v>
      </c>
      <c r="H55" s="11">
        <v>0</v>
      </c>
    </row>
    <row r="56" spans="1:8" ht="15.75" x14ac:dyDescent="0.25">
      <c r="A56" s="9" t="s">
        <v>52</v>
      </c>
      <c r="B56" s="10">
        <v>3040</v>
      </c>
      <c r="C56" s="10">
        <v>515</v>
      </c>
      <c r="D56" s="46">
        <v>6.4</v>
      </c>
      <c r="E56" s="11">
        <v>0.82499999999999996</v>
      </c>
      <c r="F56" s="11">
        <v>0.157</v>
      </c>
      <c r="G56" s="11">
        <v>1.8000000000000002E-2</v>
      </c>
      <c r="H56" s="11">
        <v>0</v>
      </c>
    </row>
    <row r="57" spans="1:8" ht="15.75" x14ac:dyDescent="0.25">
      <c r="A57" s="9" t="s">
        <v>53</v>
      </c>
      <c r="B57" s="10">
        <v>26622</v>
      </c>
      <c r="C57" s="10">
        <v>13293</v>
      </c>
      <c r="D57" s="46">
        <v>27.2</v>
      </c>
      <c r="E57" s="11">
        <v>0.3</v>
      </c>
      <c r="F57" s="11">
        <v>0.56600000000000006</v>
      </c>
      <c r="G57" s="11">
        <v>0.109</v>
      </c>
      <c r="H57" s="11">
        <v>2.5000000000000001E-2</v>
      </c>
    </row>
    <row r="58" spans="1:8" ht="15.75" x14ac:dyDescent="0.25">
      <c r="A58" s="9" t="s">
        <v>54</v>
      </c>
      <c r="B58" s="10">
        <v>28476</v>
      </c>
      <c r="C58" s="10">
        <v>7938</v>
      </c>
      <c r="D58" s="46">
        <v>12.7</v>
      </c>
      <c r="E58" s="11">
        <v>0.65599999999999992</v>
      </c>
      <c r="F58" s="11">
        <v>0.31200000000000006</v>
      </c>
      <c r="G58" s="11">
        <v>3.2000000000000001E-2</v>
      </c>
      <c r="H58" s="11">
        <v>0</v>
      </c>
    </row>
    <row r="59" spans="1:8" ht="15.75" x14ac:dyDescent="0.25">
      <c r="A59" s="9" t="s">
        <v>55</v>
      </c>
      <c r="B59" s="10">
        <v>3729</v>
      </c>
      <c r="C59" s="10">
        <v>1834</v>
      </c>
      <c r="D59" s="46">
        <v>16</v>
      </c>
      <c r="E59" s="11">
        <v>0.53500000000000003</v>
      </c>
      <c r="F59" s="11">
        <v>0.43199999999999994</v>
      </c>
      <c r="G59" s="11">
        <v>2.2000000000000002E-2</v>
      </c>
      <c r="H59" s="11">
        <v>1.1000000000000001E-2</v>
      </c>
    </row>
    <row r="60" spans="1:8" ht="15.75" x14ac:dyDescent="0.25">
      <c r="A60" s="9" t="s">
        <v>56</v>
      </c>
      <c r="B60" s="10">
        <v>2806</v>
      </c>
      <c r="C60" s="10">
        <v>1399</v>
      </c>
      <c r="D60" s="46">
        <v>19.600000000000001</v>
      </c>
      <c r="E60" s="11">
        <v>0.47499999999999998</v>
      </c>
      <c r="F60" s="11">
        <v>0.47499999999999998</v>
      </c>
      <c r="G60" s="11">
        <v>2.5000000000000001E-2</v>
      </c>
      <c r="H60" s="11">
        <v>2.5000000000000001E-2</v>
      </c>
    </row>
    <row r="61" spans="1:8" ht="15.75" x14ac:dyDescent="0.25">
      <c r="A61" s="9" t="s">
        <v>57</v>
      </c>
      <c r="B61" s="10">
        <v>222</v>
      </c>
      <c r="C61" s="10">
        <v>177</v>
      </c>
      <c r="D61" s="46">
        <v>27.1</v>
      </c>
      <c r="E61" s="11">
        <v>0.253</v>
      </c>
      <c r="F61" s="11">
        <v>0.61499999999999999</v>
      </c>
      <c r="G61" s="11">
        <v>0.13200000000000001</v>
      </c>
      <c r="H61" s="11">
        <v>0</v>
      </c>
    </row>
    <row r="62" spans="1:8" ht="15.75" x14ac:dyDescent="0.25">
      <c r="A62" s="9" t="s">
        <v>58</v>
      </c>
      <c r="B62" s="10">
        <v>18328</v>
      </c>
      <c r="C62" s="10">
        <v>8582</v>
      </c>
      <c r="D62" s="46">
        <v>23.8</v>
      </c>
      <c r="E62" s="11">
        <v>0.35200000000000004</v>
      </c>
      <c r="F62" s="11">
        <v>0.53099999999999992</v>
      </c>
      <c r="G62" s="11">
        <v>0.111</v>
      </c>
      <c r="H62" s="11">
        <v>6.0000000000000001E-3</v>
      </c>
    </row>
    <row r="63" spans="1:8" ht="9" customHeight="1" x14ac:dyDescent="0.25">
      <c r="A63" s="7"/>
      <c r="B63" s="13"/>
      <c r="C63" s="13"/>
      <c r="D63" s="45"/>
      <c r="E63" s="24"/>
      <c r="F63" s="24"/>
      <c r="G63" s="24"/>
      <c r="H63" s="24"/>
    </row>
    <row r="64" spans="1:8" ht="15.75" x14ac:dyDescent="0.25">
      <c r="A64" s="9" t="s">
        <v>59</v>
      </c>
      <c r="B64" s="10">
        <v>27543</v>
      </c>
      <c r="C64" s="10">
        <v>14372</v>
      </c>
      <c r="D64" s="46">
        <v>28.1</v>
      </c>
      <c r="E64" s="11">
        <v>0.38</v>
      </c>
      <c r="F64" s="11">
        <v>0.48599999999999999</v>
      </c>
      <c r="G64" s="11">
        <v>8.3000000000000004E-2</v>
      </c>
      <c r="H64" s="11">
        <v>5.0999999999999997E-2</v>
      </c>
    </row>
    <row r="65" spans="1:8" ht="15.75" x14ac:dyDescent="0.25">
      <c r="A65" s="9" t="s">
        <v>60</v>
      </c>
      <c r="B65" s="10">
        <v>7134</v>
      </c>
      <c r="C65" s="10">
        <v>2072</v>
      </c>
      <c r="D65" s="46">
        <v>18.5</v>
      </c>
      <c r="E65" s="11">
        <v>0.45700000000000002</v>
      </c>
      <c r="F65" s="11">
        <v>0.48799999999999999</v>
      </c>
      <c r="G65" s="11">
        <v>5.5E-2</v>
      </c>
      <c r="H65" s="11">
        <v>0</v>
      </c>
    </row>
    <row r="66" spans="1:8" ht="15.75" x14ac:dyDescent="0.25">
      <c r="A66" s="9" t="s">
        <v>61</v>
      </c>
      <c r="B66" s="10">
        <v>16436</v>
      </c>
      <c r="C66" s="10">
        <v>5830</v>
      </c>
      <c r="D66" s="46">
        <v>27.8</v>
      </c>
      <c r="E66" s="11">
        <v>0.40799999999999997</v>
      </c>
      <c r="F66" s="11">
        <v>0.48800000000000004</v>
      </c>
      <c r="G66" s="11">
        <v>5.9000000000000004E-2</v>
      </c>
      <c r="H66" s="11">
        <v>4.4999999999999998E-2</v>
      </c>
    </row>
    <row r="67" spans="1:8" ht="16.5" thickBot="1" x14ac:dyDescent="0.3">
      <c r="A67" s="14" t="s">
        <v>62</v>
      </c>
      <c r="B67" s="15">
        <v>529</v>
      </c>
      <c r="C67" s="15">
        <v>272</v>
      </c>
      <c r="D67" s="47">
        <v>10.9</v>
      </c>
      <c r="E67" s="17">
        <v>0.71</v>
      </c>
      <c r="F67" s="17">
        <v>0.27100000000000002</v>
      </c>
      <c r="G67" s="17">
        <v>1.4999999999999999E-2</v>
      </c>
      <c r="H67" s="17">
        <v>4.0000000000000001E-3</v>
      </c>
    </row>
    <row r="68" spans="1:8" ht="84.75" customHeight="1" x14ac:dyDescent="0.2">
      <c r="A68" s="63" t="s">
        <v>139</v>
      </c>
      <c r="B68" s="64"/>
      <c r="C68" s="64"/>
      <c r="D68" s="64"/>
      <c r="E68" s="64"/>
      <c r="F68" s="64"/>
      <c r="G68" s="64"/>
      <c r="H68" s="64"/>
    </row>
  </sheetData>
  <mergeCells count="9">
    <mergeCell ref="A1:H1"/>
    <mergeCell ref="A2:H2"/>
    <mergeCell ref="A3:H3"/>
    <mergeCell ref="A4:H4"/>
    <mergeCell ref="A68:H68"/>
    <mergeCell ref="B5:C5"/>
    <mergeCell ref="D5:D6"/>
    <mergeCell ref="A5:A6"/>
    <mergeCell ref="E5:H5"/>
  </mergeCells>
  <phoneticPr fontId="0" type="noConversion"/>
  <printOptions horizontalCentered="1" verticalCentered="1"/>
  <pageMargins left="0.75" right="0.75" top="1" bottom="1" header="0.5" footer="0.5"/>
  <pageSetup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110" zoomScaleNormal="110" workbookViewId="0">
      <selection activeCell="B13" sqref="B13"/>
    </sheetView>
  </sheetViews>
  <sheetFormatPr defaultRowHeight="15" x14ac:dyDescent="0.2"/>
  <cols>
    <col min="1" max="1" width="6.44140625" bestFit="1" customWidth="1"/>
    <col min="2" max="2" width="71.6640625" customWidth="1"/>
  </cols>
  <sheetData>
    <row r="1" spans="1:2" ht="38.25" customHeight="1" x14ac:dyDescent="0.25">
      <c r="A1" s="60" t="s">
        <v>108</v>
      </c>
      <c r="B1" s="60"/>
    </row>
    <row r="2" spans="1:2" x14ac:dyDescent="0.2">
      <c r="A2" s="61" t="s">
        <v>109</v>
      </c>
      <c r="B2" s="61"/>
    </row>
    <row r="3" spans="1:2" ht="25.5" x14ac:dyDescent="0.2">
      <c r="A3" s="49" t="s">
        <v>102</v>
      </c>
      <c r="B3" s="50" t="str">
        <f>'Table 1'!$A$3</f>
        <v xml:space="preserve">
Adherence to the Federal Five-Year Time Limit</v>
      </c>
    </row>
    <row r="4" spans="1:2" x14ac:dyDescent="0.2">
      <c r="A4" s="53" t="s">
        <v>103</v>
      </c>
      <c r="B4" s="51" t="str">
        <f>'Table 2A'!$A$3</f>
        <v>Number of Families with Months Countable Toward the Federal Five-Year Time Limit</v>
      </c>
    </row>
    <row r="5" spans="1:2" x14ac:dyDescent="0.2">
      <c r="A5" s="49" t="s">
        <v>104</v>
      </c>
      <c r="B5" s="52" t="str">
        <f>'Table 2B'!$A$3</f>
        <v>Families with Countable Months as a Percent of Families with a Heads-Of-Household Receiving Assistance</v>
      </c>
    </row>
    <row r="6" spans="1:2" x14ac:dyDescent="0.2">
      <c r="A6" s="53" t="s">
        <v>105</v>
      </c>
      <c r="B6" s="51" t="str">
        <f>'Table 2C'!$A$3</f>
        <v>Families with Countable Months as a Percent of All Families Receiving Assistance</v>
      </c>
    </row>
    <row r="7" spans="1:2" x14ac:dyDescent="0.2">
      <c r="A7" s="49" t="s">
        <v>88</v>
      </c>
      <c r="B7" s="52" t="str">
        <f>'Table 3A'!$A$3</f>
        <v>Number of Families Exempt from Accrual of Months</v>
      </c>
    </row>
    <row r="8" spans="1:2" ht="25.5" x14ac:dyDescent="0.2">
      <c r="A8" s="53" t="s">
        <v>89</v>
      </c>
      <c r="B8" s="51" t="str">
        <f>'Table 3B'!$A$3</f>
        <v>Families Exempt from Accrual of Months 
as a Percent of Families with Less Than 60 Countable Months</v>
      </c>
    </row>
    <row r="9" spans="1:2" x14ac:dyDescent="0.2">
      <c r="A9" s="49" t="s">
        <v>90</v>
      </c>
      <c r="B9" s="52" t="str">
        <f>'Table 4A'!$A$3</f>
        <v>Number of Families Exempt from Termination of Assistance by Type of Exemption</v>
      </c>
    </row>
    <row r="10" spans="1:2" x14ac:dyDescent="0.2">
      <c r="A10" s="53" t="s">
        <v>91</v>
      </c>
      <c r="B10" s="51" t="str">
        <f>'Table 4B'!$A$3</f>
        <v>Percent of Families Exempt from Termination of Assistance by Type of Exemption</v>
      </c>
    </row>
    <row r="11" spans="1:2" x14ac:dyDescent="0.2">
      <c r="A11" s="54" t="s">
        <v>106</v>
      </c>
      <c r="B11" s="55" t="str">
        <f>'Table 5'!$A$3</f>
        <v>Average Monthly Number of Countable Months</v>
      </c>
    </row>
  </sheetData>
  <mergeCells count="2">
    <mergeCell ref="A1:B1"/>
    <mergeCell ref="A2:B2"/>
  </mergeCells>
  <hyperlinks>
    <hyperlink ref="A3" location="'Table 1'!A1" display="Table 1"/>
    <hyperlink ref="A4" location="'Table 2A'!A1" display="Table 2A"/>
    <hyperlink ref="A5" location="'Table 2B'!A1" display="Table 2B"/>
    <hyperlink ref="A6" location="'Table 2C'!A1" display="Table 2C"/>
    <hyperlink ref="A7" location="'Table 3A'!A1" display="Table 3A"/>
    <hyperlink ref="A8" location="'Table 3B'!A1" display="Table 3B"/>
    <hyperlink ref="A9" location="'Table 4A'!A1" display="Table 4A"/>
    <hyperlink ref="A10" location="'Table 4B'!A1" display="Table 4B"/>
    <hyperlink ref="A11" location="'Table 5'!A1" display="Table 5"/>
  </hyperlinks>
  <pageMargins left="0.45" right="0.2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zoomScale="85" zoomScaleNormal="85" workbookViewId="0">
      <selection activeCell="D69" sqref="D69"/>
    </sheetView>
  </sheetViews>
  <sheetFormatPr defaultRowHeight="15" x14ac:dyDescent="0.2"/>
  <cols>
    <col min="1" max="1" width="16.88671875" customWidth="1"/>
    <col min="2" max="2" width="11.44140625" customWidth="1"/>
    <col min="3" max="3" width="12.77734375" customWidth="1"/>
    <col min="4" max="4" width="13.44140625" customWidth="1"/>
    <col min="5" max="5" width="17.33203125" customWidth="1"/>
    <col min="6" max="6" width="18.33203125" customWidth="1"/>
  </cols>
  <sheetData>
    <row r="1" spans="1:7" ht="18.75" customHeight="1" x14ac:dyDescent="0.25">
      <c r="A1" s="62" t="s">
        <v>92</v>
      </c>
      <c r="B1" s="62"/>
      <c r="C1" s="62"/>
      <c r="D1" s="62"/>
      <c r="E1" s="62"/>
      <c r="F1" s="62"/>
    </row>
    <row r="2" spans="1:7" ht="18.75" customHeight="1" x14ac:dyDescent="0.25">
      <c r="A2" s="62" t="s">
        <v>121</v>
      </c>
      <c r="B2" s="62"/>
      <c r="C2" s="62"/>
      <c r="D2" s="62"/>
      <c r="E2" s="62"/>
      <c r="F2" s="62"/>
    </row>
    <row r="3" spans="1:7" ht="18" customHeight="1" x14ac:dyDescent="0.25">
      <c r="A3" s="62" t="s">
        <v>111</v>
      </c>
      <c r="B3" s="62"/>
      <c r="C3" s="62"/>
      <c r="D3" s="62"/>
      <c r="E3" s="62"/>
      <c r="F3" s="62"/>
    </row>
    <row r="4" spans="1:7" ht="16.5" thickBot="1" x14ac:dyDescent="0.25">
      <c r="A4" s="65" t="s">
        <v>107</v>
      </c>
      <c r="B4" s="65"/>
      <c r="C4" s="65"/>
      <c r="D4" s="65"/>
      <c r="E4" s="65"/>
      <c r="F4" s="65"/>
      <c r="G4" s="48"/>
    </row>
    <row r="5" spans="1:7" ht="142.5" thickBot="1" x14ac:dyDescent="0.3">
      <c r="A5" s="2" t="s">
        <v>0</v>
      </c>
      <c r="B5" s="1" t="s">
        <v>125</v>
      </c>
      <c r="C5" s="1" t="s">
        <v>126</v>
      </c>
      <c r="D5" s="1" t="s">
        <v>127</v>
      </c>
      <c r="E5" s="1" t="s">
        <v>73</v>
      </c>
      <c r="F5" s="1" t="s">
        <v>74</v>
      </c>
    </row>
    <row r="6" spans="1:7" ht="15.75" x14ac:dyDescent="0.25">
      <c r="A6" s="4" t="s">
        <v>8</v>
      </c>
      <c r="B6" s="5">
        <v>1207276.9169999999</v>
      </c>
      <c r="C6" s="5">
        <v>1093473.25</v>
      </c>
      <c r="D6" s="5">
        <f>SUM(D8:D66)</f>
        <v>1209296.9209999999</v>
      </c>
      <c r="E6" s="5">
        <f>'Table 4A'!E7+'Table 4A'!F7</f>
        <v>25141</v>
      </c>
      <c r="F6" s="6">
        <f>E6/D6</f>
        <v>2.0789765989985519E-2</v>
      </c>
    </row>
    <row r="7" spans="1:7" ht="6.75" customHeight="1" x14ac:dyDescent="0.25">
      <c r="A7" s="7"/>
      <c r="B7" s="8"/>
      <c r="C7" s="8"/>
      <c r="D7" s="8"/>
      <c r="E7" s="8"/>
      <c r="F7" s="8"/>
    </row>
    <row r="8" spans="1:7" ht="15.75" x14ac:dyDescent="0.25">
      <c r="A8" s="9" t="s">
        <v>9</v>
      </c>
      <c r="B8" s="10">
        <v>11238.583000000001</v>
      </c>
      <c r="C8" s="10">
        <v>9749.1669999999995</v>
      </c>
      <c r="D8" s="10">
        <f>IF(B8&gt;=C8,B8,C8)</f>
        <v>11238.583000000001</v>
      </c>
      <c r="E8" s="10">
        <f>'Table 4A'!E9+'Table 4A'!F9</f>
        <v>51</v>
      </c>
      <c r="F8" s="11">
        <f t="shared" ref="F8:F17" si="0">E8/D8</f>
        <v>4.5379386351464416E-3</v>
      </c>
    </row>
    <row r="9" spans="1:7" ht="15.75" x14ac:dyDescent="0.25">
      <c r="A9" s="9" t="s">
        <v>10</v>
      </c>
      <c r="B9" s="10">
        <v>3009.1669999999999</v>
      </c>
      <c r="C9" s="10">
        <v>3152.1669999999999</v>
      </c>
      <c r="D9" s="10">
        <f t="shared" ref="D9:D66" si="1">IF(B9&gt;=C9,B9,C9)</f>
        <v>3152.1669999999999</v>
      </c>
      <c r="E9" s="10">
        <f>'Table 4A'!E10+'Table 4A'!F10</f>
        <v>144</v>
      </c>
      <c r="F9" s="11">
        <f t="shared" si="0"/>
        <v>4.5682858807924838E-2</v>
      </c>
    </row>
    <row r="10" spans="1:7" ht="15.75" x14ac:dyDescent="0.25">
      <c r="A10" s="9" t="s">
        <v>11</v>
      </c>
      <c r="B10" s="10">
        <v>9922.25</v>
      </c>
      <c r="C10" s="10">
        <v>8714.5</v>
      </c>
      <c r="D10" s="10">
        <f t="shared" si="1"/>
        <v>9922.25</v>
      </c>
      <c r="E10" s="10">
        <f>'Table 4A'!E11+'Table 4A'!F11</f>
        <v>125</v>
      </c>
      <c r="F10" s="11">
        <f t="shared" si="0"/>
        <v>1.2597949053894025E-2</v>
      </c>
    </row>
    <row r="11" spans="1:7" ht="15.75" x14ac:dyDescent="0.25">
      <c r="A11" s="9" t="s">
        <v>12</v>
      </c>
      <c r="B11" s="10">
        <v>3824.9169999999999</v>
      </c>
      <c r="C11" s="10">
        <v>3201.1669999999999</v>
      </c>
      <c r="D11" s="10">
        <f t="shared" si="1"/>
        <v>3824.9169999999999</v>
      </c>
      <c r="E11" s="12">
        <f>'Table 4A'!E12+'Table 4A'!F12</f>
        <v>4</v>
      </c>
      <c r="F11" s="11">
        <f t="shared" si="0"/>
        <v>1.0457743266063029E-3</v>
      </c>
    </row>
    <row r="12" spans="1:7" ht="15.75" x14ac:dyDescent="0.25">
      <c r="A12" s="9" t="s">
        <v>13</v>
      </c>
      <c r="B12" s="10">
        <v>402826.5</v>
      </c>
      <c r="C12" s="10">
        <v>358609.41700000002</v>
      </c>
      <c r="D12" s="10">
        <f t="shared" si="1"/>
        <v>402826.5</v>
      </c>
      <c r="E12" s="10">
        <f>'Table 4A'!E13+'Table 4A'!F13</f>
        <v>2352</v>
      </c>
      <c r="F12" s="11">
        <f t="shared" si="0"/>
        <v>5.8387419894172805E-3</v>
      </c>
    </row>
    <row r="13" spans="1:7" ht="15" customHeight="1" x14ac:dyDescent="0.25">
      <c r="A13" s="9" t="s">
        <v>14</v>
      </c>
      <c r="B13" s="10">
        <v>16460.667000000001</v>
      </c>
      <c r="C13" s="10">
        <v>16329.416999999999</v>
      </c>
      <c r="D13" s="10">
        <f t="shared" si="1"/>
        <v>16460.667000000001</v>
      </c>
      <c r="E13" s="10">
        <f>'Table 4A'!E14+'Table 4A'!F14</f>
        <v>76</v>
      </c>
      <c r="F13" s="11">
        <f t="shared" si="0"/>
        <v>4.6170668539737784E-3</v>
      </c>
    </row>
    <row r="14" spans="1:7" ht="15.75" x14ac:dyDescent="0.25">
      <c r="A14" s="9" t="s">
        <v>15</v>
      </c>
      <c r="B14" s="10">
        <v>11400.916999999999</v>
      </c>
      <c r="C14" s="10">
        <v>9972.6669999999995</v>
      </c>
      <c r="D14" s="10">
        <f t="shared" si="1"/>
        <v>11400.916999999999</v>
      </c>
      <c r="E14" s="10">
        <f>'Table 4A'!E15+'Table 4A'!F15</f>
        <v>199</v>
      </c>
      <c r="F14" s="11">
        <f t="shared" si="0"/>
        <v>1.7454736316385781E-2</v>
      </c>
    </row>
    <row r="15" spans="1:7" ht="15.75" x14ac:dyDescent="0.25">
      <c r="A15" s="9" t="s">
        <v>16</v>
      </c>
      <c r="B15" s="10">
        <v>4253.5</v>
      </c>
      <c r="C15" s="10">
        <v>4016.3330000000001</v>
      </c>
      <c r="D15" s="10">
        <f t="shared" si="1"/>
        <v>4253.5</v>
      </c>
      <c r="E15" s="12">
        <f>'Table 4A'!E16+'Table 4A'!F16</f>
        <v>0</v>
      </c>
      <c r="F15" s="11">
        <f t="shared" si="0"/>
        <v>0</v>
      </c>
    </row>
    <row r="16" spans="1:7" ht="15.75" x14ac:dyDescent="0.25">
      <c r="A16" s="9" t="s">
        <v>17</v>
      </c>
      <c r="B16" s="10">
        <v>5471.6670000000004</v>
      </c>
      <c r="C16" s="10">
        <v>4293.5829999999996</v>
      </c>
      <c r="D16" s="10">
        <f t="shared" si="1"/>
        <v>5471.6670000000004</v>
      </c>
      <c r="E16" s="12">
        <f>'Table 4A'!E17+'Table 4A'!F17</f>
        <v>0</v>
      </c>
      <c r="F16" s="11">
        <f t="shared" si="0"/>
        <v>0</v>
      </c>
    </row>
    <row r="17" spans="1:6" ht="15.75" x14ac:dyDescent="0.25">
      <c r="A17" s="9" t="s">
        <v>18</v>
      </c>
      <c r="B17" s="10">
        <v>47591.75</v>
      </c>
      <c r="C17" s="10">
        <v>45734.5</v>
      </c>
      <c r="D17" s="10">
        <f t="shared" si="1"/>
        <v>47591.75</v>
      </c>
      <c r="E17" s="10">
        <f>'Table 4A'!E18+'Table 4A'!F18</f>
        <v>539</v>
      </c>
      <c r="F17" s="11">
        <f t="shared" si="0"/>
        <v>1.1325492338483036E-2</v>
      </c>
    </row>
    <row r="18" spans="1:6" ht="8.25" customHeight="1" x14ac:dyDescent="0.25">
      <c r="A18" s="7"/>
      <c r="B18" s="8"/>
      <c r="C18" s="13"/>
      <c r="D18" s="8"/>
      <c r="E18" s="8" t="s">
        <v>5</v>
      </c>
      <c r="F18" s="8"/>
    </row>
    <row r="19" spans="1:6" ht="15.75" x14ac:dyDescent="0.25">
      <c r="A19" s="9" t="s">
        <v>19</v>
      </c>
      <c r="B19" s="10">
        <v>12806.416999999999</v>
      </c>
      <c r="C19" s="10">
        <v>8348.4169999999995</v>
      </c>
      <c r="D19" s="37">
        <f t="shared" si="1"/>
        <v>12806.416999999999</v>
      </c>
      <c r="E19" s="10">
        <f>'Table 4A'!E20+'Table 4A'!F20</f>
        <v>4</v>
      </c>
      <c r="F19" s="11">
        <f>E19/D19</f>
        <v>3.1234341346217295E-4</v>
      </c>
    </row>
    <row r="20" spans="1:6" ht="15" customHeight="1" x14ac:dyDescent="0.25">
      <c r="A20" s="9" t="s">
        <v>20</v>
      </c>
      <c r="B20" s="10">
        <v>896</v>
      </c>
      <c r="C20" s="10">
        <v>619.25</v>
      </c>
      <c r="D20" s="10">
        <f t="shared" si="1"/>
        <v>896</v>
      </c>
      <c r="E20" s="12">
        <f>'Table 4A'!E21+'Table 4A'!F21</f>
        <v>0</v>
      </c>
      <c r="F20" s="11">
        <f>E20/D20</f>
        <v>0</v>
      </c>
    </row>
    <row r="21" spans="1:6" ht="15.75" customHeight="1" x14ac:dyDescent="0.25">
      <c r="A21" s="9" t="s">
        <v>21</v>
      </c>
      <c r="B21" s="10">
        <v>6411.6670000000004</v>
      </c>
      <c r="C21" s="10">
        <v>5325.1670000000004</v>
      </c>
      <c r="D21" s="10">
        <f t="shared" si="1"/>
        <v>6411.6670000000004</v>
      </c>
      <c r="E21" s="10">
        <f>'Table 4A'!E22+'Table 4A'!F22</f>
        <v>826</v>
      </c>
      <c r="F21" s="11">
        <f t="shared" ref="F21:F28" si="2">E21/D21</f>
        <v>0.12882765121769424</v>
      </c>
    </row>
    <row r="22" spans="1:6" ht="15.75" x14ac:dyDescent="0.25">
      <c r="A22" s="9" t="s">
        <v>22</v>
      </c>
      <c r="B22" s="10">
        <v>1918.8330000000001</v>
      </c>
      <c r="C22" s="10">
        <v>1929.3330000000001</v>
      </c>
      <c r="D22" s="10">
        <f t="shared" si="1"/>
        <v>1929.3330000000001</v>
      </c>
      <c r="E22" s="12">
        <f>'Table 4A'!E23+'Table 4A'!F23</f>
        <v>0</v>
      </c>
      <c r="F22" s="11">
        <f t="shared" si="2"/>
        <v>0</v>
      </c>
    </row>
    <row r="23" spans="1:6" ht="15.75" x14ac:dyDescent="0.25">
      <c r="A23" s="9" t="s">
        <v>23</v>
      </c>
      <c r="B23" s="10">
        <v>15689.666999999999</v>
      </c>
      <c r="C23" s="10">
        <v>13460.666999999999</v>
      </c>
      <c r="D23" s="10">
        <f t="shared" si="1"/>
        <v>15689.666999999999</v>
      </c>
      <c r="E23" s="12">
        <f>'Table 4A'!E24+'Table 4A'!F24</f>
        <v>0</v>
      </c>
      <c r="F23" s="11">
        <f t="shared" si="2"/>
        <v>0</v>
      </c>
    </row>
    <row r="24" spans="1:6" ht="15.75" x14ac:dyDescent="0.25">
      <c r="A24" s="9" t="s">
        <v>24</v>
      </c>
      <c r="B24" s="10">
        <v>8022.8329999999996</v>
      </c>
      <c r="C24" s="10">
        <v>7229.75</v>
      </c>
      <c r="D24" s="10">
        <f t="shared" si="1"/>
        <v>8022.8329999999996</v>
      </c>
      <c r="E24" s="12">
        <f>'Table 4A'!E25+'Table 4A'!F25</f>
        <v>0</v>
      </c>
      <c r="F24" s="11">
        <f t="shared" si="2"/>
        <v>0</v>
      </c>
    </row>
    <row r="25" spans="1:6" ht="15.75" x14ac:dyDescent="0.25">
      <c r="A25" s="9" t="s">
        <v>25</v>
      </c>
      <c r="B25" s="10">
        <v>10667.916999999999</v>
      </c>
      <c r="C25" s="10">
        <v>9766.9169999999995</v>
      </c>
      <c r="D25" s="10">
        <f t="shared" si="1"/>
        <v>10667.916999999999</v>
      </c>
      <c r="E25" s="10">
        <f>'Table 4A'!E26+'Table 4A'!F26</f>
        <v>191</v>
      </c>
      <c r="F25" s="11">
        <f t="shared" si="2"/>
        <v>1.7904151297765066E-2</v>
      </c>
    </row>
    <row r="26" spans="1:6" ht="15.75" x14ac:dyDescent="0.25">
      <c r="A26" s="9" t="s">
        <v>26</v>
      </c>
      <c r="B26" s="10">
        <v>5279</v>
      </c>
      <c r="C26" s="10">
        <v>4623.25</v>
      </c>
      <c r="D26" s="10">
        <f t="shared" si="1"/>
        <v>5279</v>
      </c>
      <c r="E26" s="12">
        <f>'Table 4A'!E27+'Table 4A'!F27</f>
        <v>0</v>
      </c>
      <c r="F26" s="11">
        <f t="shared" si="2"/>
        <v>0</v>
      </c>
    </row>
    <row r="27" spans="1:6" ht="15.75" x14ac:dyDescent="0.25">
      <c r="A27" s="9" t="s">
        <v>27</v>
      </c>
      <c r="B27" s="10">
        <v>22757.832999999999</v>
      </c>
      <c r="C27" s="10">
        <v>21827.832999999999</v>
      </c>
      <c r="D27" s="10">
        <f t="shared" si="1"/>
        <v>22757.832999999999</v>
      </c>
      <c r="E27" s="10">
        <f>'Table 4A'!E28+'Table 4A'!F28</f>
        <v>93</v>
      </c>
      <c r="F27" s="11">
        <f t="shared" si="2"/>
        <v>4.0865050727808749E-3</v>
      </c>
    </row>
    <row r="28" spans="1:6" ht="15.75" x14ac:dyDescent="0.25">
      <c r="A28" s="9" t="s">
        <v>28</v>
      </c>
      <c r="B28" s="10">
        <v>5657.0829999999996</v>
      </c>
      <c r="C28" s="10">
        <v>5550.25</v>
      </c>
      <c r="D28" s="10">
        <f t="shared" si="1"/>
        <v>5657.0829999999996</v>
      </c>
      <c r="E28" s="10">
        <f>'Table 4A'!E29+'Table 4A'!F29</f>
        <v>11</v>
      </c>
      <c r="F28" s="11">
        <f t="shared" si="2"/>
        <v>1.9444650184556247E-3</v>
      </c>
    </row>
    <row r="29" spans="1:6" ht="7.5" customHeight="1" x14ac:dyDescent="0.25">
      <c r="A29" s="7"/>
      <c r="B29" s="8"/>
      <c r="C29" s="13"/>
      <c r="D29" s="8" t="s">
        <v>5</v>
      </c>
      <c r="E29" s="8" t="s">
        <v>5</v>
      </c>
      <c r="F29" s="8"/>
    </row>
    <row r="30" spans="1:6" ht="15.75" x14ac:dyDescent="0.25">
      <c r="A30" s="9" t="s">
        <v>29</v>
      </c>
      <c r="B30" s="10">
        <v>4020.9169999999999</v>
      </c>
      <c r="C30" s="10">
        <v>3355.0830000000001</v>
      </c>
      <c r="D30" s="10">
        <f t="shared" si="1"/>
        <v>4020.9169999999999</v>
      </c>
      <c r="E30" s="10">
        <f>'Table 4A'!E31+'Table 4A'!F31</f>
        <v>97</v>
      </c>
      <c r="F30" s="11">
        <f t="shared" ref="F30:F39" si="3">E30/D30</f>
        <v>2.4123850355528356E-2</v>
      </c>
    </row>
    <row r="31" spans="1:6" ht="15.75" x14ac:dyDescent="0.25">
      <c r="A31" s="9" t="s">
        <v>30</v>
      </c>
      <c r="B31" s="10">
        <v>21240.417000000001</v>
      </c>
      <c r="C31" s="10">
        <v>19245.25</v>
      </c>
      <c r="D31" s="10">
        <f t="shared" si="1"/>
        <v>21240.417000000001</v>
      </c>
      <c r="E31" s="10">
        <f>'Table 4A'!E32+'Table 4A'!F32</f>
        <v>2087</v>
      </c>
      <c r="F31" s="11">
        <f t="shared" si="3"/>
        <v>9.8256074727723089E-2</v>
      </c>
    </row>
    <row r="32" spans="1:6" ht="15.75" x14ac:dyDescent="0.25">
      <c r="A32" s="9" t="s">
        <v>31</v>
      </c>
      <c r="B32" s="10">
        <v>31893.417000000001</v>
      </c>
      <c r="C32" s="10">
        <v>29130.25</v>
      </c>
      <c r="D32" s="10">
        <f t="shared" si="1"/>
        <v>31893.417000000001</v>
      </c>
      <c r="E32" s="12">
        <f>'Table 4A'!E33+'Table 4A'!F33</f>
        <v>26</v>
      </c>
      <c r="F32" s="11">
        <f t="shared" si="3"/>
        <v>8.1521525272754559E-4</v>
      </c>
    </row>
    <row r="33" spans="1:6" ht="15.75" x14ac:dyDescent="0.25">
      <c r="A33" s="9" t="s">
        <v>32</v>
      </c>
      <c r="B33" s="10">
        <v>16941.917000000001</v>
      </c>
      <c r="C33" s="10">
        <v>14454.416999999999</v>
      </c>
      <c r="D33" s="10">
        <f t="shared" si="1"/>
        <v>16941.917000000001</v>
      </c>
      <c r="E33" s="38">
        <f>'Table 4A'!E34+'Table 4A'!F34</f>
        <v>11</v>
      </c>
      <c r="F33" s="11">
        <f t="shared" si="3"/>
        <v>6.4927717447795311E-4</v>
      </c>
    </row>
    <row r="34" spans="1:6" ht="15.75" x14ac:dyDescent="0.25">
      <c r="A34" s="9" t="s">
        <v>33</v>
      </c>
      <c r="B34" s="10">
        <v>19296</v>
      </c>
      <c r="C34" s="10">
        <v>18886.832999999999</v>
      </c>
      <c r="D34" s="10">
        <f t="shared" si="1"/>
        <v>19296</v>
      </c>
      <c r="E34" s="10">
        <f>'Table 4A'!E35+'Table 4A'!F35</f>
        <v>171</v>
      </c>
      <c r="F34" s="11">
        <f t="shared" si="3"/>
        <v>8.8619402985074622E-3</v>
      </c>
    </row>
    <row r="35" spans="1:6" ht="15.75" x14ac:dyDescent="0.25">
      <c r="A35" s="9" t="s">
        <v>34</v>
      </c>
      <c r="B35" s="10">
        <v>5924.1670000000004</v>
      </c>
      <c r="C35" s="10">
        <v>5250</v>
      </c>
      <c r="D35" s="10">
        <f t="shared" si="1"/>
        <v>5924.1670000000004</v>
      </c>
      <c r="E35" s="12">
        <f>'Table 4A'!E36+'Table 4A'!F36</f>
        <v>4</v>
      </c>
      <c r="F35" s="11">
        <f t="shared" si="3"/>
        <v>6.7520041214233148E-4</v>
      </c>
    </row>
    <row r="36" spans="1:6" ht="15.75" x14ac:dyDescent="0.25">
      <c r="A36" s="9" t="s">
        <v>35</v>
      </c>
      <c r="B36" s="10">
        <v>16600.582999999999</v>
      </c>
      <c r="C36" s="10">
        <v>11523.833000000001</v>
      </c>
      <c r="D36" s="10">
        <f t="shared" si="1"/>
        <v>16600.582999999999</v>
      </c>
      <c r="E36" s="10">
        <f>'Table 4A'!E37+'Table 4A'!F37</f>
        <v>15</v>
      </c>
      <c r="F36" s="11">
        <f t="shared" si="3"/>
        <v>9.0358272357061206E-4</v>
      </c>
    </row>
    <row r="37" spans="1:6" ht="15.75" x14ac:dyDescent="0.25">
      <c r="A37" s="9" t="s">
        <v>36</v>
      </c>
      <c r="B37" s="10">
        <v>3110.25</v>
      </c>
      <c r="C37" s="10">
        <v>4055.8330000000001</v>
      </c>
      <c r="D37" s="10">
        <f t="shared" si="1"/>
        <v>4055.8330000000001</v>
      </c>
      <c r="E37" s="10">
        <f>'Table 4A'!E38+'Table 4A'!F38</f>
        <v>14</v>
      </c>
      <c r="F37" s="11">
        <f t="shared" si="3"/>
        <v>3.4518186522965811E-3</v>
      </c>
    </row>
    <row r="38" spans="1:6" ht="15.75" x14ac:dyDescent="0.25">
      <c r="A38" s="9" t="s">
        <v>37</v>
      </c>
      <c r="B38" s="10">
        <v>4549.4170000000004</v>
      </c>
      <c r="C38" s="10">
        <v>4503</v>
      </c>
      <c r="D38" s="10">
        <f t="shared" si="1"/>
        <v>4549.4170000000004</v>
      </c>
      <c r="E38" s="10">
        <f>'Table 4A'!E39+'Table 4A'!F39</f>
        <v>25</v>
      </c>
      <c r="F38" s="11">
        <f t="shared" si="3"/>
        <v>5.4952096059780846E-3</v>
      </c>
    </row>
    <row r="39" spans="1:6" ht="15.75" x14ac:dyDescent="0.25">
      <c r="A39" s="9" t="s">
        <v>38</v>
      </c>
      <c r="B39" s="10">
        <v>9822.3330000000005</v>
      </c>
      <c r="C39" s="10">
        <v>9402.3330000000005</v>
      </c>
      <c r="D39" s="10">
        <f t="shared" si="1"/>
        <v>9822.3330000000005</v>
      </c>
      <c r="E39" s="10">
        <f>'Table 4A'!E40+'Table 4A'!F40</f>
        <v>3</v>
      </c>
      <c r="F39" s="11">
        <f t="shared" si="3"/>
        <v>3.054264195685485E-4</v>
      </c>
    </row>
    <row r="40" spans="1:6" ht="7.5" customHeight="1" x14ac:dyDescent="0.25">
      <c r="A40" s="7"/>
      <c r="B40" s="8"/>
      <c r="C40" s="13"/>
      <c r="D40" s="8" t="s">
        <v>5</v>
      </c>
      <c r="E40" s="8" t="s">
        <v>5</v>
      </c>
      <c r="F40" s="8"/>
    </row>
    <row r="41" spans="1:6" ht="15.75" x14ac:dyDescent="0.25">
      <c r="A41" s="9" t="s">
        <v>39</v>
      </c>
      <c r="B41" s="10">
        <v>2465.9169999999999</v>
      </c>
      <c r="C41" s="10">
        <v>2462.1669999999999</v>
      </c>
      <c r="D41" s="10">
        <f t="shared" si="1"/>
        <v>2465.9169999999999</v>
      </c>
      <c r="E41" s="10">
        <f>'Table 4A'!E42+'Table 4A'!F42</f>
        <v>40</v>
      </c>
      <c r="F41" s="11">
        <f t="shared" ref="F41:F50" si="4">E41/D41</f>
        <v>1.6221146129411494E-2</v>
      </c>
    </row>
    <row r="42" spans="1:6" ht="15.75" x14ac:dyDescent="0.25">
      <c r="A42" s="9" t="s">
        <v>40</v>
      </c>
      <c r="B42" s="10">
        <v>18210</v>
      </c>
      <c r="C42" s="10">
        <v>13889.666999999999</v>
      </c>
      <c r="D42" s="10">
        <f t="shared" si="1"/>
        <v>18210</v>
      </c>
      <c r="E42" s="10">
        <f>'Table 4A'!E43+'Table 4A'!F43</f>
        <v>582</v>
      </c>
      <c r="F42" s="11">
        <f t="shared" si="4"/>
        <v>3.1960461285008235E-2</v>
      </c>
    </row>
    <row r="43" spans="1:6" ht="15.75" x14ac:dyDescent="0.25">
      <c r="A43" s="9" t="s">
        <v>41</v>
      </c>
      <c r="B43" s="10">
        <v>11585.916999999999</v>
      </c>
      <c r="C43" s="10">
        <v>11054.583000000001</v>
      </c>
      <c r="D43" s="10">
        <f t="shared" si="1"/>
        <v>11585.916999999999</v>
      </c>
      <c r="E43" s="10">
        <f>'Table 4A'!E44+'Table 4A'!F44</f>
        <v>116</v>
      </c>
      <c r="F43" s="11">
        <f t="shared" si="4"/>
        <v>1.0012155274373189E-2</v>
      </c>
    </row>
    <row r="44" spans="1:6" ht="15.75" x14ac:dyDescent="0.25">
      <c r="A44" s="9" t="s">
        <v>42</v>
      </c>
      <c r="B44" s="10">
        <v>106517.833</v>
      </c>
      <c r="C44" s="10">
        <v>99397.5</v>
      </c>
      <c r="D44" s="10">
        <f t="shared" si="1"/>
        <v>106517.833</v>
      </c>
      <c r="E44" s="10">
        <f>'Table 4A'!E45+'Table 4A'!F45</f>
        <v>5184</v>
      </c>
      <c r="F44" s="11">
        <f t="shared" si="4"/>
        <v>4.8667907091200398E-2</v>
      </c>
    </row>
    <row r="45" spans="1:6" ht="15.75" x14ac:dyDescent="0.25">
      <c r="A45" s="9" t="s">
        <v>43</v>
      </c>
      <c r="B45" s="10">
        <v>17283.667000000001</v>
      </c>
      <c r="C45" s="10">
        <v>16859.417000000001</v>
      </c>
      <c r="D45" s="10">
        <f t="shared" si="1"/>
        <v>17283.667000000001</v>
      </c>
      <c r="E45" s="10">
        <f>'Table 4A'!E46+'Table 4A'!F46</f>
        <v>7</v>
      </c>
      <c r="F45" s="11">
        <f t="shared" si="4"/>
        <v>4.0500664586976822E-4</v>
      </c>
    </row>
    <row r="46" spans="1:6" ht="15.75" x14ac:dyDescent="0.25">
      <c r="A46" s="9" t="s">
        <v>44</v>
      </c>
      <c r="B46" s="10">
        <v>1105.4169999999999</v>
      </c>
      <c r="C46" s="10">
        <v>1097.4169999999999</v>
      </c>
      <c r="D46" s="10">
        <f t="shared" si="1"/>
        <v>1105.4169999999999</v>
      </c>
      <c r="E46" s="12">
        <f>'Table 4A'!E47+'Table 4A'!F47</f>
        <v>0</v>
      </c>
      <c r="F46" s="11">
        <f t="shared" si="4"/>
        <v>0</v>
      </c>
    </row>
    <row r="47" spans="1:6" ht="15.75" x14ac:dyDescent="0.25">
      <c r="A47" s="9" t="s">
        <v>45</v>
      </c>
      <c r="B47" s="10">
        <v>57644</v>
      </c>
      <c r="C47" s="10">
        <v>55473.082999999999</v>
      </c>
      <c r="D47" s="10">
        <f t="shared" si="1"/>
        <v>57644</v>
      </c>
      <c r="E47" s="10">
        <f>'Table 4A'!E48+'Table 4A'!F48</f>
        <v>119</v>
      </c>
      <c r="F47" s="11">
        <f t="shared" si="4"/>
        <v>2.0643952536257026E-3</v>
      </c>
    </row>
    <row r="48" spans="1:6" ht="15.75" x14ac:dyDescent="0.25">
      <c r="A48" s="9" t="s">
        <v>46</v>
      </c>
      <c r="B48" s="10">
        <v>7160.0829999999996</v>
      </c>
      <c r="C48" s="10">
        <v>6895.1670000000004</v>
      </c>
      <c r="D48" s="10">
        <f t="shared" si="1"/>
        <v>7160.0829999999996</v>
      </c>
      <c r="E48" s="10">
        <f>'Table 4A'!E49+'Table 4A'!F49</f>
        <v>57</v>
      </c>
      <c r="F48" s="11">
        <f t="shared" si="4"/>
        <v>7.9608015717136243E-3</v>
      </c>
    </row>
    <row r="49" spans="1:6" ht="15.75" x14ac:dyDescent="0.25">
      <c r="A49" s="9" t="s">
        <v>47</v>
      </c>
      <c r="B49" s="10">
        <v>17269.167000000001</v>
      </c>
      <c r="C49" s="10">
        <v>15980</v>
      </c>
      <c r="D49" s="10">
        <f t="shared" si="1"/>
        <v>17269.167000000001</v>
      </c>
      <c r="E49" s="10">
        <f>'Table 4A'!E50+'Table 4A'!F50</f>
        <v>11</v>
      </c>
      <c r="F49" s="11">
        <f t="shared" si="4"/>
        <v>6.3697339889063546E-4</v>
      </c>
    </row>
    <row r="50" spans="1:6" ht="15.75" x14ac:dyDescent="0.25">
      <c r="A50" s="9" t="s">
        <v>48</v>
      </c>
      <c r="B50" s="10">
        <v>57897</v>
      </c>
      <c r="C50" s="10">
        <v>52458.917000000001</v>
      </c>
      <c r="D50" s="10">
        <f t="shared" si="1"/>
        <v>57897</v>
      </c>
      <c r="E50" s="10">
        <f>'Table 4A'!E51+'Table 4A'!F51</f>
        <v>8428</v>
      </c>
      <c r="F50" s="11">
        <f t="shared" si="4"/>
        <v>0.1455688550356668</v>
      </c>
    </row>
    <row r="51" spans="1:6" ht="6.75" customHeight="1" x14ac:dyDescent="0.25">
      <c r="A51" s="7"/>
      <c r="B51" s="8"/>
      <c r="C51" s="13"/>
      <c r="D51" s="8" t="s">
        <v>5</v>
      </c>
      <c r="E51" s="8" t="s">
        <v>5</v>
      </c>
      <c r="F51" s="8"/>
    </row>
    <row r="52" spans="1:6" ht="15.75" x14ac:dyDescent="0.25">
      <c r="A52" s="9" t="s">
        <v>49</v>
      </c>
      <c r="B52" s="10">
        <v>8834.25</v>
      </c>
      <c r="C52" s="10">
        <v>7466.3329999999996</v>
      </c>
      <c r="D52" s="10">
        <f t="shared" si="1"/>
        <v>8834.25</v>
      </c>
      <c r="E52" s="12">
        <f>'Table 4A'!E53+'Table 4A'!F53</f>
        <v>7</v>
      </c>
      <c r="F52" s="11">
        <f t="shared" ref="F52:F61" si="5">E52/D52</f>
        <v>7.9237060305062683E-4</v>
      </c>
    </row>
    <row r="53" spans="1:6" ht="15.75" x14ac:dyDescent="0.25">
      <c r="A53" s="9" t="s">
        <v>50</v>
      </c>
      <c r="B53" s="10">
        <v>4046.6669999999999</v>
      </c>
      <c r="C53" s="10">
        <v>4618.9170000000004</v>
      </c>
      <c r="D53" s="10">
        <f t="shared" si="1"/>
        <v>4618.9170000000004</v>
      </c>
      <c r="E53" s="10">
        <f>'Table 4A'!E54+'Table 4A'!F54</f>
        <v>538</v>
      </c>
      <c r="F53" s="11">
        <f t="shared" si="5"/>
        <v>0.11647752059627829</v>
      </c>
    </row>
    <row r="54" spans="1:6" ht="15.75" x14ac:dyDescent="0.25">
      <c r="A54" s="9" t="s">
        <v>51</v>
      </c>
      <c r="B54" s="10">
        <v>9536.4169999999995</v>
      </c>
      <c r="C54" s="10">
        <v>8818.5</v>
      </c>
      <c r="D54" s="10">
        <f t="shared" si="1"/>
        <v>9536.4169999999995</v>
      </c>
      <c r="E54" s="12">
        <f>'Table 4A'!E55+'Table 4A'!F55</f>
        <v>3</v>
      </c>
      <c r="F54" s="11">
        <f t="shared" si="5"/>
        <v>3.1458355900334476E-4</v>
      </c>
    </row>
    <row r="55" spans="1:6" ht="15.75" x14ac:dyDescent="0.25">
      <c r="A55" s="9" t="s">
        <v>52</v>
      </c>
      <c r="B55" s="10">
        <v>3044</v>
      </c>
      <c r="C55" s="10">
        <v>3039.6669999999999</v>
      </c>
      <c r="D55" s="10">
        <f t="shared" si="1"/>
        <v>3044</v>
      </c>
      <c r="E55" s="12">
        <f>'Table 4A'!E56+'Table 4A'!F56</f>
        <v>0</v>
      </c>
      <c r="F55" s="11">
        <f t="shared" si="5"/>
        <v>0</v>
      </c>
    </row>
    <row r="56" spans="1:6" ht="15.75" x14ac:dyDescent="0.25">
      <c r="A56" s="9" t="s">
        <v>53</v>
      </c>
      <c r="B56" s="10">
        <v>30769.082999999999</v>
      </c>
      <c r="C56" s="10">
        <v>26621.5</v>
      </c>
      <c r="D56" s="10">
        <f t="shared" si="1"/>
        <v>30769.082999999999</v>
      </c>
      <c r="E56" s="10">
        <f>'Table 4A'!E57+'Table 4A'!F57</f>
        <v>661</v>
      </c>
      <c r="F56" s="11">
        <f t="shared" si="5"/>
        <v>2.1482603170201727E-2</v>
      </c>
    </row>
    <row r="57" spans="1:6" ht="15.75" x14ac:dyDescent="0.25">
      <c r="A57" s="9" t="s">
        <v>54</v>
      </c>
      <c r="B57" s="10">
        <v>29566.5</v>
      </c>
      <c r="C57" s="10">
        <v>28475.5</v>
      </c>
      <c r="D57" s="10">
        <f t="shared" si="1"/>
        <v>29566.5</v>
      </c>
      <c r="E57" s="10">
        <f>'Table 4A'!E58+'Table 4A'!F58</f>
        <v>12</v>
      </c>
      <c r="F57" s="11">
        <f t="shared" si="5"/>
        <v>4.0586474557353762E-4</v>
      </c>
    </row>
    <row r="58" spans="1:6" ht="15.75" x14ac:dyDescent="0.25">
      <c r="A58" s="9" t="s">
        <v>55</v>
      </c>
      <c r="B58" s="10">
        <v>3624.5</v>
      </c>
      <c r="C58" s="10">
        <v>3728.6669999999999</v>
      </c>
      <c r="D58" s="10">
        <f t="shared" si="1"/>
        <v>3728.6669999999999</v>
      </c>
      <c r="E58" s="10">
        <f>'Table 4A'!E59+'Table 4A'!F59</f>
        <v>39</v>
      </c>
      <c r="F58" s="11">
        <f t="shared" si="5"/>
        <v>1.0459502015063292E-2</v>
      </c>
    </row>
    <row r="59" spans="1:6" ht="15.75" x14ac:dyDescent="0.25">
      <c r="A59" s="9" t="s">
        <v>56</v>
      </c>
      <c r="B59" s="10">
        <v>2662.25</v>
      </c>
      <c r="C59" s="10">
        <v>2805.5830000000001</v>
      </c>
      <c r="D59" s="10">
        <f t="shared" si="1"/>
        <v>2805.5830000000001</v>
      </c>
      <c r="E59" s="10">
        <f>'Table 4A'!E60+'Table 4A'!F60</f>
        <v>71</v>
      </c>
      <c r="F59" s="11">
        <f t="shared" si="5"/>
        <v>2.5306683138584741E-2</v>
      </c>
    </row>
    <row r="60" spans="1:6" ht="15.75" x14ac:dyDescent="0.25">
      <c r="A60" s="9" t="s">
        <v>57</v>
      </c>
      <c r="B60" s="10">
        <v>280</v>
      </c>
      <c r="C60" s="10">
        <v>222.333</v>
      </c>
      <c r="D60" s="10">
        <f t="shared" si="1"/>
        <v>280</v>
      </c>
      <c r="E60" s="28">
        <f>'Table 4A'!E61+'Table 4A'!F61</f>
        <v>0</v>
      </c>
      <c r="F60" s="11">
        <f t="shared" si="5"/>
        <v>0</v>
      </c>
    </row>
    <row r="61" spans="1:6" ht="15.75" x14ac:dyDescent="0.25">
      <c r="A61" s="9" t="s">
        <v>58</v>
      </c>
      <c r="B61" s="10">
        <v>21620.082999999999</v>
      </c>
      <c r="C61" s="10">
        <v>18206.332999999999</v>
      </c>
      <c r="D61" s="10">
        <f t="shared" si="1"/>
        <v>21620.082999999999</v>
      </c>
      <c r="E61" s="12">
        <f>'Table 4A'!E62+'Table 4A'!F62</f>
        <v>102</v>
      </c>
      <c r="F61" s="11">
        <f t="shared" si="5"/>
        <v>4.7178357270876341E-3</v>
      </c>
    </row>
    <row r="62" spans="1:6" ht="6.75" customHeight="1" x14ac:dyDescent="0.25">
      <c r="A62" s="7"/>
      <c r="B62" s="8"/>
      <c r="C62" s="13"/>
      <c r="D62" s="8" t="s">
        <v>5</v>
      </c>
      <c r="E62" s="8" t="s">
        <v>5</v>
      </c>
      <c r="F62" s="8"/>
    </row>
    <row r="63" spans="1:6" ht="15.75" x14ac:dyDescent="0.25">
      <c r="A63" s="9" t="s">
        <v>59</v>
      </c>
      <c r="B63" s="10">
        <v>30301.917000000001</v>
      </c>
      <c r="C63" s="10">
        <v>27542.832999999999</v>
      </c>
      <c r="D63" s="10">
        <f t="shared" si="1"/>
        <v>30301.917000000001</v>
      </c>
      <c r="E63" s="10">
        <f>'Table 4A'!E64+'Table 4A'!F64</f>
        <v>1356</v>
      </c>
      <c r="F63" s="11">
        <f>E63/D63</f>
        <v>4.4749644057173014E-2</v>
      </c>
    </row>
    <row r="64" spans="1:6" ht="15.75" x14ac:dyDescent="0.25">
      <c r="A64" s="9" t="s">
        <v>60</v>
      </c>
      <c r="B64" s="10">
        <v>7249.6670000000004</v>
      </c>
      <c r="C64" s="10">
        <v>7133.9170000000004</v>
      </c>
      <c r="D64" s="10">
        <f t="shared" si="1"/>
        <v>7249.6670000000004</v>
      </c>
      <c r="E64" s="12">
        <f>'Table 4A'!E65+'Table 4A'!F65</f>
        <v>0</v>
      </c>
      <c r="F64" s="11">
        <f>E64/D64</f>
        <v>0</v>
      </c>
    </row>
    <row r="65" spans="1:6" ht="15.75" x14ac:dyDescent="0.25">
      <c r="A65" s="9" t="s">
        <v>61</v>
      </c>
      <c r="B65" s="10">
        <v>18668.5</v>
      </c>
      <c r="C65" s="10">
        <v>16436</v>
      </c>
      <c r="D65" s="10">
        <f t="shared" si="1"/>
        <v>18668.5</v>
      </c>
      <c r="E65" s="10">
        <f>'Table 4A'!E66+'Table 4A'!F66</f>
        <v>738</v>
      </c>
      <c r="F65" s="11">
        <f>E65/D65</f>
        <v>3.9531831695101376E-2</v>
      </c>
    </row>
    <row r="66" spans="1:6" ht="16.5" thickBot="1" x14ac:dyDescent="0.3">
      <c r="A66" s="14" t="s">
        <v>62</v>
      </c>
      <c r="B66" s="15">
        <v>427.5</v>
      </c>
      <c r="C66" s="15">
        <v>528.66700000000003</v>
      </c>
      <c r="D66" s="15">
        <f t="shared" si="1"/>
        <v>528.66700000000003</v>
      </c>
      <c r="E66" s="16">
        <f>'Table 4A'!E67+'Table 4A'!F67</f>
        <v>2</v>
      </c>
      <c r="F66" s="17">
        <f>E66/D66</f>
        <v>3.7830997584490803E-3</v>
      </c>
    </row>
    <row r="67" spans="1:6" ht="81.75" customHeight="1" x14ac:dyDescent="0.2">
      <c r="A67" s="63" t="s">
        <v>138</v>
      </c>
      <c r="B67" s="64"/>
      <c r="C67" s="64"/>
      <c r="D67" s="64"/>
      <c r="E67" s="64"/>
      <c r="F67" s="64"/>
    </row>
  </sheetData>
  <sortState ref="A8:F68">
    <sortCondition sortBy="fontColor" ref="B8" dxfId="0"/>
  </sortState>
  <mergeCells count="5">
    <mergeCell ref="A1:F1"/>
    <mergeCell ref="A67:F67"/>
    <mergeCell ref="A3:F3"/>
    <mergeCell ref="A4:F4"/>
    <mergeCell ref="A2:F2"/>
  </mergeCells>
  <phoneticPr fontId="0" type="noConversion"/>
  <printOptions horizontalCentered="1" verticalCentered="1"/>
  <pageMargins left="0.75" right="0.75" top="1" bottom="1" header="0.5" footer="0.5"/>
  <pageSetup scale="5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zoomScale="85" zoomScaleNormal="85" workbookViewId="0">
      <selection activeCell="A68" sqref="A68:N68"/>
    </sheetView>
  </sheetViews>
  <sheetFormatPr defaultRowHeight="15" x14ac:dyDescent="0.2"/>
  <cols>
    <col min="1" max="1" width="17.5546875" customWidth="1"/>
    <col min="2" max="2" width="11.88671875" customWidth="1"/>
    <col min="3" max="3" width="12.5546875" customWidth="1"/>
    <col min="4" max="4" width="11.21875" customWidth="1"/>
    <col min="5" max="5" width="11.88671875" customWidth="1"/>
    <col min="6" max="6" width="12.109375" customWidth="1"/>
    <col min="7" max="7" width="12.44140625" customWidth="1"/>
    <col min="8" max="8" width="11.109375" bestFit="1" customWidth="1"/>
    <col min="9" max="9" width="10.88671875" customWidth="1"/>
    <col min="10" max="10" width="11.21875" customWidth="1"/>
    <col min="11" max="11" width="9.88671875" customWidth="1"/>
    <col min="12" max="12" width="9" bestFit="1" customWidth="1"/>
    <col min="13" max="13" width="13.6640625" customWidth="1"/>
    <col min="14" max="14" width="10.88671875" customWidth="1"/>
  </cols>
  <sheetData>
    <row r="1" spans="1:14" ht="15.75" x14ac:dyDescent="0.25">
      <c r="A1" s="66" t="s">
        <v>93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5.75" x14ac:dyDescent="0.25">
      <c r="A2" s="66" t="s">
        <v>94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5.75" x14ac:dyDescent="0.25">
      <c r="A3" s="66" t="s">
        <v>112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6.5" thickBot="1" x14ac:dyDescent="0.25">
      <c r="A4" s="65" t="str">
        <f>'Table 1'!A4:F4</f>
        <v>Fiscal Year 2017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64.5" customHeight="1" thickBot="1" x14ac:dyDescent="0.3">
      <c r="A5" s="72" t="s">
        <v>0</v>
      </c>
      <c r="B5" s="74" t="s">
        <v>123</v>
      </c>
      <c r="C5" s="74" t="s">
        <v>124</v>
      </c>
      <c r="D5" s="69" t="s">
        <v>75</v>
      </c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4" ht="37.5" customHeight="1" thickBot="1" x14ac:dyDescent="0.3">
      <c r="A6" s="73"/>
      <c r="B6" s="75"/>
      <c r="C6" s="75"/>
      <c r="D6" s="19" t="s">
        <v>64</v>
      </c>
      <c r="E6" s="20" t="s">
        <v>4</v>
      </c>
      <c r="F6" s="19" t="s">
        <v>1</v>
      </c>
      <c r="G6" s="19" t="s">
        <v>2</v>
      </c>
      <c r="H6" s="19" t="s">
        <v>3</v>
      </c>
      <c r="I6" s="19" t="s">
        <v>6</v>
      </c>
      <c r="J6" s="18" t="s">
        <v>7</v>
      </c>
      <c r="K6" s="18">
        <v>58</v>
      </c>
      <c r="L6" s="18">
        <v>59</v>
      </c>
      <c r="M6" s="18">
        <v>60</v>
      </c>
      <c r="N6" s="19" t="s">
        <v>122</v>
      </c>
    </row>
    <row r="7" spans="1:14" ht="15.75" x14ac:dyDescent="0.25">
      <c r="A7" s="4" t="s">
        <v>8</v>
      </c>
      <c r="B7" s="5">
        <f>SUM(B9:B67)</f>
        <v>1098877.1499999999</v>
      </c>
      <c r="C7" s="5">
        <f t="shared" ref="C7:N7" si="0">SUM(C9:C67)</f>
        <v>512770.19</v>
      </c>
      <c r="D7" s="5">
        <f t="shared" si="0"/>
        <v>7384.2000000000007</v>
      </c>
      <c r="E7" s="5">
        <f t="shared" si="0"/>
        <v>171733.36000000004</v>
      </c>
      <c r="F7" s="5">
        <f t="shared" si="0"/>
        <v>105288.10999999997</v>
      </c>
      <c r="G7" s="5">
        <f t="shared" si="0"/>
        <v>76436.119999999981</v>
      </c>
      <c r="H7" s="5">
        <f t="shared" si="0"/>
        <v>55620.5</v>
      </c>
      <c r="I7" s="5">
        <f t="shared" si="0"/>
        <v>23568.87</v>
      </c>
      <c r="J7" s="5">
        <f t="shared" si="0"/>
        <v>11034.910000000002</v>
      </c>
      <c r="K7" s="5">
        <f t="shared" si="0"/>
        <v>3872.1199999999994</v>
      </c>
      <c r="L7" s="5">
        <f t="shared" si="0"/>
        <v>3171.7200000000003</v>
      </c>
      <c r="M7" s="5">
        <f t="shared" si="0"/>
        <v>17390.440000000002</v>
      </c>
      <c r="N7" s="5">
        <f t="shared" si="0"/>
        <v>37269.78</v>
      </c>
    </row>
    <row r="8" spans="1:14" ht="6" customHeight="1" x14ac:dyDescent="0.25">
      <c r="A8" s="7"/>
      <c r="B8" s="8" t="s">
        <v>5</v>
      </c>
      <c r="C8" s="8" t="s">
        <v>5</v>
      </c>
      <c r="D8" s="8" t="s">
        <v>5</v>
      </c>
      <c r="E8" s="8" t="s">
        <v>5</v>
      </c>
      <c r="F8" s="8" t="s">
        <v>5</v>
      </c>
      <c r="G8" s="8" t="s">
        <v>5</v>
      </c>
      <c r="H8" s="8" t="s">
        <v>5</v>
      </c>
      <c r="I8" s="8" t="s">
        <v>5</v>
      </c>
      <c r="J8" s="8" t="s">
        <v>5</v>
      </c>
      <c r="K8" s="8" t="s">
        <v>5</v>
      </c>
      <c r="L8" s="8" t="s">
        <v>5</v>
      </c>
      <c r="M8" s="8" t="s">
        <v>5</v>
      </c>
      <c r="N8" s="8" t="s">
        <v>5</v>
      </c>
    </row>
    <row r="9" spans="1:14" ht="15.75" x14ac:dyDescent="0.25">
      <c r="A9" s="9" t="s">
        <v>9</v>
      </c>
      <c r="B9" s="10">
        <v>9749.17</v>
      </c>
      <c r="C9" s="10">
        <v>4401.75</v>
      </c>
      <c r="D9" s="12">
        <v>8.67</v>
      </c>
      <c r="E9" s="10">
        <v>1713.08</v>
      </c>
      <c r="F9" s="10">
        <v>1047</v>
      </c>
      <c r="G9" s="10">
        <v>689.83</v>
      </c>
      <c r="H9" s="10">
        <v>526.41999999999996</v>
      </c>
      <c r="I9" s="10">
        <v>207.5</v>
      </c>
      <c r="J9" s="21">
        <v>85.75</v>
      </c>
      <c r="K9" s="21">
        <v>25.5</v>
      </c>
      <c r="L9" s="21">
        <v>24</v>
      </c>
      <c r="M9" s="21">
        <v>22.83</v>
      </c>
      <c r="N9" s="10">
        <v>51.17</v>
      </c>
    </row>
    <row r="10" spans="1:14" ht="15.75" x14ac:dyDescent="0.25">
      <c r="A10" s="9" t="s">
        <v>10</v>
      </c>
      <c r="B10" s="10">
        <v>3152.17</v>
      </c>
      <c r="C10" s="10">
        <v>2356</v>
      </c>
      <c r="D10" s="12">
        <v>215.5</v>
      </c>
      <c r="E10" s="10">
        <v>818.08</v>
      </c>
      <c r="F10" s="10">
        <v>472.67</v>
      </c>
      <c r="G10" s="10">
        <v>312.33</v>
      </c>
      <c r="H10" s="10">
        <v>226.5</v>
      </c>
      <c r="I10" s="10">
        <v>95.25</v>
      </c>
      <c r="J10" s="21">
        <v>41.42</v>
      </c>
      <c r="K10" s="21">
        <v>12.92</v>
      </c>
      <c r="L10" s="21">
        <v>11.67</v>
      </c>
      <c r="M10" s="21">
        <v>5.92</v>
      </c>
      <c r="N10" s="10">
        <v>143.75</v>
      </c>
    </row>
    <row r="11" spans="1:14" ht="15.75" x14ac:dyDescent="0.25">
      <c r="A11" s="9" t="s">
        <v>11</v>
      </c>
      <c r="B11" s="10">
        <v>8714.67</v>
      </c>
      <c r="C11" s="10">
        <v>2992</v>
      </c>
      <c r="D11" s="12">
        <v>94.92</v>
      </c>
      <c r="E11" s="10">
        <v>1898.5</v>
      </c>
      <c r="F11" s="10">
        <v>451.08</v>
      </c>
      <c r="G11" s="10">
        <v>216.42</v>
      </c>
      <c r="H11" s="10">
        <v>127.42</v>
      </c>
      <c r="I11" s="10">
        <v>49.17</v>
      </c>
      <c r="J11" s="21">
        <v>17.75</v>
      </c>
      <c r="K11" s="21">
        <v>5.17</v>
      </c>
      <c r="L11" s="21">
        <v>5</v>
      </c>
      <c r="M11" s="21">
        <v>2.58</v>
      </c>
      <c r="N11" s="10">
        <v>124</v>
      </c>
    </row>
    <row r="12" spans="1:14" ht="15.75" x14ac:dyDescent="0.25">
      <c r="A12" s="9" t="s">
        <v>12</v>
      </c>
      <c r="B12" s="10">
        <v>3201.17</v>
      </c>
      <c r="C12" s="10">
        <v>1655.21</v>
      </c>
      <c r="D12" s="12">
        <v>0</v>
      </c>
      <c r="E12" s="10">
        <v>1086.46</v>
      </c>
      <c r="F12" s="10">
        <v>310.17</v>
      </c>
      <c r="G12" s="10">
        <v>166.5</v>
      </c>
      <c r="H12" s="10">
        <v>66.17</v>
      </c>
      <c r="I12" s="10">
        <v>14.58</v>
      </c>
      <c r="J12" s="21">
        <v>4.17</v>
      </c>
      <c r="K12" s="12">
        <v>1.5</v>
      </c>
      <c r="L12" s="12">
        <v>1.33</v>
      </c>
      <c r="M12" s="12">
        <v>0.75</v>
      </c>
      <c r="N12" s="10">
        <v>3.58</v>
      </c>
    </row>
    <row r="13" spans="1:14" ht="15.75" x14ac:dyDescent="0.25">
      <c r="A13" s="9" t="s">
        <v>13</v>
      </c>
      <c r="B13" s="10">
        <v>358608.7</v>
      </c>
      <c r="C13" s="10">
        <v>184593.3</v>
      </c>
      <c r="D13" s="12">
        <v>2342.5300000000002</v>
      </c>
      <c r="E13" s="10">
        <v>47232.09</v>
      </c>
      <c r="F13" s="10">
        <v>38096.639999999999</v>
      </c>
      <c r="G13" s="10">
        <v>29724.57</v>
      </c>
      <c r="H13" s="10">
        <v>22639.279999999999</v>
      </c>
      <c r="I13" s="10">
        <v>9933.01</v>
      </c>
      <c r="J13" s="21">
        <v>5267.84</v>
      </c>
      <c r="K13" s="21">
        <v>2037.93</v>
      </c>
      <c r="L13" s="21">
        <v>1453.96</v>
      </c>
      <c r="M13" s="21">
        <v>15111.85</v>
      </c>
      <c r="N13" s="10">
        <v>10753.58</v>
      </c>
    </row>
    <row r="14" spans="1:14" ht="15.75" x14ac:dyDescent="0.25">
      <c r="A14" s="9" t="s">
        <v>14</v>
      </c>
      <c r="B14" s="10">
        <v>16329.42</v>
      </c>
      <c r="C14" s="10">
        <v>10756.07</v>
      </c>
      <c r="D14" s="12">
        <v>7.44</v>
      </c>
      <c r="E14" s="10">
        <v>4518.34</v>
      </c>
      <c r="F14" s="10">
        <v>2233.09</v>
      </c>
      <c r="G14" s="10">
        <v>1791.59</v>
      </c>
      <c r="H14" s="10">
        <v>1204.4100000000001</v>
      </c>
      <c r="I14" s="10">
        <v>501.14</v>
      </c>
      <c r="J14" s="21">
        <v>237.66</v>
      </c>
      <c r="K14" s="21">
        <v>82.38</v>
      </c>
      <c r="L14" s="21">
        <v>66.489999999999995</v>
      </c>
      <c r="M14" s="21">
        <v>37.72</v>
      </c>
      <c r="N14" s="10">
        <v>75.83</v>
      </c>
    </row>
    <row r="15" spans="1:14" ht="15.75" x14ac:dyDescent="0.25">
      <c r="A15" s="9" t="s">
        <v>15</v>
      </c>
      <c r="B15" s="10">
        <v>9972.67</v>
      </c>
      <c r="C15" s="10">
        <v>5253.44</v>
      </c>
      <c r="D15" s="12">
        <v>39.39</v>
      </c>
      <c r="E15" s="10">
        <v>1689.37</v>
      </c>
      <c r="F15" s="10">
        <v>1489.38</v>
      </c>
      <c r="G15" s="10">
        <v>999.34</v>
      </c>
      <c r="H15" s="10">
        <v>516.32000000000005</v>
      </c>
      <c r="I15" s="10">
        <v>199.39</v>
      </c>
      <c r="J15" s="21">
        <v>67.709999999999994</v>
      </c>
      <c r="K15" s="21">
        <v>32.770000000000003</v>
      </c>
      <c r="L15" s="21">
        <v>11.81</v>
      </c>
      <c r="M15" s="21">
        <v>4.5999999999999996</v>
      </c>
      <c r="N15" s="10">
        <v>203.36</v>
      </c>
    </row>
    <row r="16" spans="1:14" ht="15.75" x14ac:dyDescent="0.25">
      <c r="A16" s="9" t="s">
        <v>16</v>
      </c>
      <c r="B16" s="10">
        <v>4016.33</v>
      </c>
      <c r="C16" s="10">
        <v>1101.05</v>
      </c>
      <c r="D16" s="12">
        <v>89.84</v>
      </c>
      <c r="E16" s="10">
        <v>656.36</v>
      </c>
      <c r="F16" s="10">
        <v>245.18</v>
      </c>
      <c r="G16" s="10">
        <v>96.42</v>
      </c>
      <c r="H16" s="10">
        <v>10.08</v>
      </c>
      <c r="I16" s="10">
        <v>2</v>
      </c>
      <c r="J16" s="29">
        <v>0.33</v>
      </c>
      <c r="K16" s="12">
        <v>0.25</v>
      </c>
      <c r="L16" s="12">
        <v>0.5</v>
      </c>
      <c r="M16" s="12">
        <v>0.08</v>
      </c>
      <c r="N16" s="12">
        <v>0</v>
      </c>
    </row>
    <row r="17" spans="1:14" ht="15.75" x14ac:dyDescent="0.25">
      <c r="A17" s="9" t="s">
        <v>17</v>
      </c>
      <c r="B17" s="10">
        <v>4293.58</v>
      </c>
      <c r="C17" s="10">
        <v>2696.6</v>
      </c>
      <c r="D17" s="12">
        <v>0.08</v>
      </c>
      <c r="E17" s="10">
        <v>643.62</v>
      </c>
      <c r="F17" s="10">
        <v>648.79999999999995</v>
      </c>
      <c r="G17" s="10">
        <v>519.02</v>
      </c>
      <c r="H17" s="10">
        <v>333.81</v>
      </c>
      <c r="I17" s="10">
        <v>101.43</v>
      </c>
      <c r="J17" s="21">
        <v>39.76</v>
      </c>
      <c r="K17" s="21">
        <v>10.08</v>
      </c>
      <c r="L17" s="21">
        <v>9.42</v>
      </c>
      <c r="M17" s="12">
        <v>390.57</v>
      </c>
      <c r="N17" s="12">
        <v>0</v>
      </c>
    </row>
    <row r="18" spans="1:14" ht="15.75" x14ac:dyDescent="0.25">
      <c r="A18" s="9" t="s">
        <v>18</v>
      </c>
      <c r="B18" s="10">
        <v>45734.25</v>
      </c>
      <c r="C18" s="10">
        <v>10132.65</v>
      </c>
      <c r="D18" s="12">
        <v>8.59</v>
      </c>
      <c r="E18" s="10">
        <v>5323.39</v>
      </c>
      <c r="F18" s="10">
        <v>1954.08</v>
      </c>
      <c r="G18" s="10">
        <v>1247.4100000000001</v>
      </c>
      <c r="H18" s="10">
        <v>676.79</v>
      </c>
      <c r="I18" s="28">
        <v>254.87</v>
      </c>
      <c r="J18" s="21">
        <v>69.03</v>
      </c>
      <c r="K18" s="12">
        <v>20.16</v>
      </c>
      <c r="L18" s="12">
        <v>19.489999999999998</v>
      </c>
      <c r="M18" s="12">
        <v>19.72</v>
      </c>
      <c r="N18" s="10">
        <v>539.11</v>
      </c>
    </row>
    <row r="19" spans="1:14" ht="6.75" customHeight="1" x14ac:dyDescent="0.25">
      <c r="A19" s="7"/>
      <c r="B19" s="8"/>
      <c r="C19" s="8"/>
      <c r="D19" s="22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5.75" x14ac:dyDescent="0.25">
      <c r="A20" s="9" t="s">
        <v>19</v>
      </c>
      <c r="B20" s="10">
        <v>12410.08</v>
      </c>
      <c r="C20" s="10">
        <v>2020.94</v>
      </c>
      <c r="D20" s="12">
        <v>13.38</v>
      </c>
      <c r="E20" s="10">
        <v>1187.73</v>
      </c>
      <c r="F20" s="10">
        <v>432.26</v>
      </c>
      <c r="G20" s="10">
        <v>232.19</v>
      </c>
      <c r="H20" s="10">
        <v>136.65</v>
      </c>
      <c r="I20" s="10">
        <v>11.09</v>
      </c>
      <c r="J20" s="21">
        <v>2.31</v>
      </c>
      <c r="K20" s="32">
        <v>0.61</v>
      </c>
      <c r="L20" s="32">
        <v>0.5</v>
      </c>
      <c r="M20" s="32">
        <v>0.64</v>
      </c>
      <c r="N20" s="10">
        <v>3.57</v>
      </c>
    </row>
    <row r="21" spans="1:14" ht="15.75" x14ac:dyDescent="0.25">
      <c r="A21" s="9" t="s">
        <v>20</v>
      </c>
      <c r="B21" s="10">
        <v>619.25</v>
      </c>
      <c r="C21" s="10">
        <v>185.97</v>
      </c>
      <c r="D21" s="12">
        <v>66.64</v>
      </c>
      <c r="E21" s="10">
        <v>117.4</v>
      </c>
      <c r="F21" s="10">
        <v>1.93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12">
        <v>0</v>
      </c>
    </row>
    <row r="22" spans="1:14" ht="15.75" x14ac:dyDescent="0.25">
      <c r="A22" s="9" t="s">
        <v>21</v>
      </c>
      <c r="B22" s="10">
        <v>5325.17</v>
      </c>
      <c r="C22" s="10">
        <v>3633.08</v>
      </c>
      <c r="D22" s="12">
        <v>634.33000000000004</v>
      </c>
      <c r="E22" s="10">
        <v>650.66999999999996</v>
      </c>
      <c r="F22" s="10">
        <v>484.42</v>
      </c>
      <c r="G22" s="10">
        <v>408.25</v>
      </c>
      <c r="H22" s="10">
        <v>335.5</v>
      </c>
      <c r="I22" s="10">
        <v>152.25</v>
      </c>
      <c r="J22" s="21">
        <v>70.5</v>
      </c>
      <c r="K22" s="21">
        <v>23.5</v>
      </c>
      <c r="L22" s="21">
        <v>23.42</v>
      </c>
      <c r="M22" s="21">
        <v>24</v>
      </c>
      <c r="N22" s="10">
        <v>826.25</v>
      </c>
    </row>
    <row r="23" spans="1:14" ht="15.75" x14ac:dyDescent="0.25">
      <c r="A23" s="9" t="s">
        <v>22</v>
      </c>
      <c r="B23" s="10">
        <v>1929.33</v>
      </c>
      <c r="C23" s="10">
        <v>46.58</v>
      </c>
      <c r="D23" s="12">
        <v>1.5</v>
      </c>
      <c r="E23" s="10">
        <v>41.42</v>
      </c>
      <c r="F23" s="12">
        <v>3.58</v>
      </c>
      <c r="G23" s="12">
        <v>0.08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 ht="15.75" x14ac:dyDescent="0.25">
      <c r="A24" s="9" t="s">
        <v>23</v>
      </c>
      <c r="B24" s="10">
        <v>13460.67</v>
      </c>
      <c r="C24" s="10">
        <v>3947.42</v>
      </c>
      <c r="D24" s="12">
        <v>0.11</v>
      </c>
      <c r="E24" s="10">
        <v>1088.6199999999999</v>
      </c>
      <c r="F24" s="10">
        <v>1040.81</v>
      </c>
      <c r="G24" s="10">
        <v>807.15</v>
      </c>
      <c r="H24" s="10">
        <v>604.37</v>
      </c>
      <c r="I24" s="10">
        <v>237.87</v>
      </c>
      <c r="J24" s="21">
        <v>81.22</v>
      </c>
      <c r="K24" s="21">
        <v>27.73</v>
      </c>
      <c r="L24" s="21">
        <v>28.17</v>
      </c>
      <c r="M24" s="12">
        <v>31.37</v>
      </c>
      <c r="N24" s="12">
        <v>0</v>
      </c>
    </row>
    <row r="25" spans="1:14" ht="15.75" x14ac:dyDescent="0.25">
      <c r="A25" s="9" t="s">
        <v>24</v>
      </c>
      <c r="B25" s="10">
        <v>7229.75</v>
      </c>
      <c r="C25" s="10">
        <v>1295.92</v>
      </c>
      <c r="D25" s="12">
        <v>0</v>
      </c>
      <c r="E25" s="10">
        <v>951.75</v>
      </c>
      <c r="F25" s="10">
        <v>202.58</v>
      </c>
      <c r="G25" s="10">
        <v>78.92</v>
      </c>
      <c r="H25" s="10">
        <v>36.17</v>
      </c>
      <c r="I25" s="10">
        <v>15</v>
      </c>
      <c r="J25" s="21">
        <v>5.83</v>
      </c>
      <c r="K25" s="21">
        <v>1.75</v>
      </c>
      <c r="L25" s="21">
        <v>1.75</v>
      </c>
      <c r="M25" s="21">
        <v>2</v>
      </c>
      <c r="N25" s="12">
        <v>0.17</v>
      </c>
    </row>
    <row r="26" spans="1:14" ht="15.75" x14ac:dyDescent="0.25">
      <c r="A26" s="9" t="s">
        <v>25</v>
      </c>
      <c r="B26" s="10">
        <v>9766.92</v>
      </c>
      <c r="C26" s="10">
        <v>5241.08</v>
      </c>
      <c r="D26" s="12">
        <v>297.5</v>
      </c>
      <c r="E26" s="10">
        <v>1935.67</v>
      </c>
      <c r="F26" s="10">
        <v>1082.33</v>
      </c>
      <c r="G26" s="10">
        <v>761.17</v>
      </c>
      <c r="H26" s="10">
        <v>577</v>
      </c>
      <c r="I26" s="10">
        <v>226.83</v>
      </c>
      <c r="J26" s="21">
        <v>91.5</v>
      </c>
      <c r="K26" s="21">
        <v>26.58</v>
      </c>
      <c r="L26" s="21">
        <v>25.83</v>
      </c>
      <c r="M26" s="21">
        <v>25.83</v>
      </c>
      <c r="N26" s="10">
        <v>190.83</v>
      </c>
    </row>
    <row r="27" spans="1:14" ht="15.75" x14ac:dyDescent="0.25">
      <c r="A27" s="9" t="s">
        <v>26</v>
      </c>
      <c r="B27" s="10">
        <v>4623.17</v>
      </c>
      <c r="C27" s="10">
        <v>2158.2800000000002</v>
      </c>
      <c r="D27" s="12">
        <v>3.76</v>
      </c>
      <c r="E27" s="10">
        <v>1492.49</v>
      </c>
      <c r="F27" s="10">
        <v>565.65</v>
      </c>
      <c r="G27" s="10">
        <v>88.74</v>
      </c>
      <c r="H27" s="10">
        <v>6.62</v>
      </c>
      <c r="I27" s="12">
        <v>0</v>
      </c>
      <c r="J27" s="12">
        <v>0.56999999999999995</v>
      </c>
      <c r="K27" s="12">
        <v>0</v>
      </c>
      <c r="L27" s="12">
        <v>0</v>
      </c>
      <c r="M27" s="32">
        <v>0.45</v>
      </c>
      <c r="N27" s="12">
        <v>0</v>
      </c>
    </row>
    <row r="28" spans="1:14" ht="15.75" x14ac:dyDescent="0.25">
      <c r="A28" s="9" t="s">
        <v>27</v>
      </c>
      <c r="B28" s="10">
        <v>21827.83</v>
      </c>
      <c r="C28" s="10">
        <v>6353.36</v>
      </c>
      <c r="D28" s="12">
        <v>2.83</v>
      </c>
      <c r="E28" s="10">
        <v>2697.77</v>
      </c>
      <c r="F28" s="10">
        <v>1415.18</v>
      </c>
      <c r="G28" s="10">
        <v>970.9</v>
      </c>
      <c r="H28" s="10">
        <v>696.05</v>
      </c>
      <c r="I28" s="10">
        <v>262.93</v>
      </c>
      <c r="J28" s="21">
        <v>118.18</v>
      </c>
      <c r="K28" s="21">
        <v>34.75</v>
      </c>
      <c r="L28" s="21">
        <v>32.17</v>
      </c>
      <c r="M28" s="21">
        <v>29.84</v>
      </c>
      <c r="N28" s="10">
        <v>92.76</v>
      </c>
    </row>
    <row r="29" spans="1:14" ht="15.75" x14ac:dyDescent="0.25">
      <c r="A29" s="9" t="s">
        <v>28</v>
      </c>
      <c r="B29" s="10">
        <v>5550.25</v>
      </c>
      <c r="C29" s="10">
        <v>2177.92</v>
      </c>
      <c r="D29" s="12">
        <v>0</v>
      </c>
      <c r="E29" s="10">
        <v>1032</v>
      </c>
      <c r="F29" s="10">
        <v>556.08000000000004</v>
      </c>
      <c r="G29" s="10">
        <v>302.83</v>
      </c>
      <c r="H29" s="10">
        <v>169.58</v>
      </c>
      <c r="I29" s="10">
        <v>66.5</v>
      </c>
      <c r="J29" s="21">
        <v>23.5</v>
      </c>
      <c r="K29" s="21">
        <v>5.92</v>
      </c>
      <c r="L29" s="21">
        <v>5.42</v>
      </c>
      <c r="M29" s="21">
        <v>5.17</v>
      </c>
      <c r="N29" s="10">
        <v>10.92</v>
      </c>
    </row>
    <row r="30" spans="1:14" ht="6" customHeight="1" x14ac:dyDescent="0.25">
      <c r="A30" s="7"/>
      <c r="B30" s="8"/>
      <c r="C30" s="8"/>
      <c r="D30" s="22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5.75" x14ac:dyDescent="0.25">
      <c r="A31" s="9" t="s">
        <v>29</v>
      </c>
      <c r="B31" s="10">
        <v>3356.17</v>
      </c>
      <c r="C31" s="10">
        <v>1897.5</v>
      </c>
      <c r="D31" s="12">
        <v>0</v>
      </c>
      <c r="E31" s="10">
        <v>602</v>
      </c>
      <c r="F31" s="10">
        <v>437.25</v>
      </c>
      <c r="G31" s="10">
        <v>338.17</v>
      </c>
      <c r="H31" s="10">
        <v>267.17</v>
      </c>
      <c r="I31" s="10">
        <v>91.42</v>
      </c>
      <c r="J31" s="21">
        <v>36.25</v>
      </c>
      <c r="K31" s="21">
        <v>10.33</v>
      </c>
      <c r="L31" s="21">
        <v>10</v>
      </c>
      <c r="M31" s="21">
        <v>8.25</v>
      </c>
      <c r="N31" s="10">
        <v>96.67</v>
      </c>
    </row>
    <row r="32" spans="1:14" ht="15.75" x14ac:dyDescent="0.25">
      <c r="A32" s="9" t="s">
        <v>30</v>
      </c>
      <c r="B32" s="10">
        <v>19245.25</v>
      </c>
      <c r="C32" s="10">
        <v>11514.15</v>
      </c>
      <c r="D32" s="12">
        <v>0</v>
      </c>
      <c r="E32" s="10">
        <v>3414.02</v>
      </c>
      <c r="F32" s="10">
        <v>2293.35</v>
      </c>
      <c r="G32" s="10">
        <v>1593.59</v>
      </c>
      <c r="H32" s="10">
        <v>1087.08</v>
      </c>
      <c r="I32" s="10">
        <v>430.89</v>
      </c>
      <c r="J32" s="21">
        <v>243.29</v>
      </c>
      <c r="K32" s="21">
        <v>93.25</v>
      </c>
      <c r="L32" s="21">
        <v>66.03</v>
      </c>
      <c r="M32" s="21">
        <v>78.98</v>
      </c>
      <c r="N32" s="10">
        <v>2213.69</v>
      </c>
    </row>
    <row r="33" spans="1:14" ht="15.75" x14ac:dyDescent="0.25">
      <c r="A33" s="9" t="s">
        <v>31</v>
      </c>
      <c r="B33" s="10">
        <v>29130.25</v>
      </c>
      <c r="C33" s="10">
        <v>16380.2</v>
      </c>
      <c r="D33" s="12">
        <v>761.69</v>
      </c>
      <c r="E33" s="10">
        <v>5228.9399999999996</v>
      </c>
      <c r="F33" s="10">
        <v>2509.6999999999998</v>
      </c>
      <c r="G33" s="10">
        <v>2054.9</v>
      </c>
      <c r="H33" s="10">
        <v>1597.88</v>
      </c>
      <c r="I33" s="10">
        <v>555.16</v>
      </c>
      <c r="J33" s="21">
        <v>203.21</v>
      </c>
      <c r="K33" s="21">
        <v>106.5</v>
      </c>
      <c r="L33" s="21">
        <v>80.87</v>
      </c>
      <c r="M33" s="21">
        <v>311.61</v>
      </c>
      <c r="N33" s="10">
        <v>2969.75</v>
      </c>
    </row>
    <row r="34" spans="1:14" ht="15.75" x14ac:dyDescent="0.25">
      <c r="A34" s="9" t="s">
        <v>32</v>
      </c>
      <c r="B34" s="10">
        <v>14454.42</v>
      </c>
      <c r="C34" s="10">
        <v>5811.15</v>
      </c>
      <c r="D34" s="12">
        <v>0</v>
      </c>
      <c r="E34" s="10">
        <v>2630.28</v>
      </c>
      <c r="F34" s="10">
        <v>1401.04</v>
      </c>
      <c r="G34" s="10">
        <v>927.72</v>
      </c>
      <c r="H34" s="10">
        <v>596.66</v>
      </c>
      <c r="I34" s="10">
        <v>131</v>
      </c>
      <c r="J34" s="21">
        <v>64.2</v>
      </c>
      <c r="K34" s="21">
        <v>5.41</v>
      </c>
      <c r="L34" s="21">
        <v>28.9</v>
      </c>
      <c r="M34" s="21">
        <v>15.4</v>
      </c>
      <c r="N34" s="12">
        <v>10.55</v>
      </c>
    </row>
    <row r="35" spans="1:14" ht="15.75" x14ac:dyDescent="0.25">
      <c r="A35" s="9" t="s">
        <v>33</v>
      </c>
      <c r="B35" s="10">
        <v>18886.830000000002</v>
      </c>
      <c r="C35" s="10">
        <v>9960</v>
      </c>
      <c r="D35" s="12">
        <v>501.58</v>
      </c>
      <c r="E35" s="10">
        <v>3930.58</v>
      </c>
      <c r="F35" s="10">
        <v>2333.58</v>
      </c>
      <c r="G35" s="10">
        <v>1495.25</v>
      </c>
      <c r="H35" s="10">
        <v>1001.25</v>
      </c>
      <c r="I35" s="10">
        <v>315.25</v>
      </c>
      <c r="J35" s="21">
        <v>120.58</v>
      </c>
      <c r="K35" s="21">
        <v>34</v>
      </c>
      <c r="L35" s="21">
        <v>30.42</v>
      </c>
      <c r="M35" s="21">
        <v>24</v>
      </c>
      <c r="N35" s="10">
        <v>173.5</v>
      </c>
    </row>
    <row r="36" spans="1:14" ht="15.75" x14ac:dyDescent="0.25">
      <c r="A36" s="9" t="s">
        <v>34</v>
      </c>
      <c r="B36" s="10">
        <v>5682.08</v>
      </c>
      <c r="C36" s="10">
        <v>2646.27</v>
      </c>
      <c r="D36" s="12">
        <v>0</v>
      </c>
      <c r="E36" s="10">
        <v>1651.86</v>
      </c>
      <c r="F36" s="10">
        <v>549.44000000000005</v>
      </c>
      <c r="G36" s="10">
        <v>242.07</v>
      </c>
      <c r="H36" s="10">
        <v>131.86000000000001</v>
      </c>
      <c r="I36" s="10">
        <v>33.950000000000003</v>
      </c>
      <c r="J36" s="21">
        <v>18.52</v>
      </c>
      <c r="K36" s="21">
        <v>5.49</v>
      </c>
      <c r="L36" s="21">
        <v>5.75</v>
      </c>
      <c r="M36" s="21">
        <v>3.67</v>
      </c>
      <c r="N36" s="12">
        <v>3.66</v>
      </c>
    </row>
    <row r="37" spans="1:14" ht="15.75" x14ac:dyDescent="0.25">
      <c r="A37" s="9" t="s">
        <v>35</v>
      </c>
      <c r="B37" s="10">
        <v>11523.83</v>
      </c>
      <c r="C37" s="10">
        <v>5705.16</v>
      </c>
      <c r="D37" s="12">
        <v>5.25</v>
      </c>
      <c r="E37" s="10">
        <v>2621.94</v>
      </c>
      <c r="F37" s="10">
        <v>1416.85</v>
      </c>
      <c r="G37" s="10">
        <v>1023.24</v>
      </c>
      <c r="H37" s="10">
        <v>595.21</v>
      </c>
      <c r="I37" s="10">
        <v>11.83</v>
      </c>
      <c r="J37" s="21">
        <v>4.58</v>
      </c>
      <c r="K37" s="21">
        <v>1.42</v>
      </c>
      <c r="L37" s="21">
        <v>1.33</v>
      </c>
      <c r="M37" s="21">
        <v>3.83</v>
      </c>
      <c r="N37" s="10">
        <v>19.670000000000002</v>
      </c>
    </row>
    <row r="38" spans="1:14" ht="15.75" x14ac:dyDescent="0.25">
      <c r="A38" s="9" t="s">
        <v>36</v>
      </c>
      <c r="B38" s="10">
        <v>4055.83</v>
      </c>
      <c r="C38" s="10">
        <v>2181.25</v>
      </c>
      <c r="D38" s="12">
        <v>218.42</v>
      </c>
      <c r="E38" s="10">
        <v>1216.25</v>
      </c>
      <c r="F38" s="10">
        <v>353.92</v>
      </c>
      <c r="G38" s="10">
        <v>188.5</v>
      </c>
      <c r="H38" s="10">
        <v>113.58</v>
      </c>
      <c r="I38" s="10">
        <v>42.25</v>
      </c>
      <c r="J38" s="21">
        <v>18.829999999999998</v>
      </c>
      <c r="K38" s="21">
        <v>6.42</v>
      </c>
      <c r="L38" s="21">
        <v>3.92</v>
      </c>
      <c r="M38" s="21">
        <v>5.08</v>
      </c>
      <c r="N38" s="10">
        <v>14.08</v>
      </c>
    </row>
    <row r="39" spans="1:14" ht="15.75" x14ac:dyDescent="0.25">
      <c r="A39" s="9" t="s">
        <v>37</v>
      </c>
      <c r="B39" s="10">
        <v>4503</v>
      </c>
      <c r="C39" s="10">
        <v>1554.5</v>
      </c>
      <c r="D39" s="12">
        <v>33.42</v>
      </c>
      <c r="E39" s="10">
        <v>846.17</v>
      </c>
      <c r="F39" s="10">
        <v>344.83</v>
      </c>
      <c r="G39" s="10">
        <v>158.5</v>
      </c>
      <c r="H39" s="10">
        <v>104.5</v>
      </c>
      <c r="I39" s="10">
        <v>25.17</v>
      </c>
      <c r="J39" s="21">
        <v>9.83</v>
      </c>
      <c r="K39" s="21">
        <v>2.5</v>
      </c>
      <c r="L39" s="21">
        <v>2.58</v>
      </c>
      <c r="M39" s="21">
        <v>2.17</v>
      </c>
      <c r="N39" s="10">
        <v>24.83</v>
      </c>
    </row>
    <row r="40" spans="1:14" ht="15.75" x14ac:dyDescent="0.25">
      <c r="A40" s="9" t="s">
        <v>38</v>
      </c>
      <c r="B40" s="10">
        <v>10190.5</v>
      </c>
      <c r="C40" s="10">
        <v>5002.55</v>
      </c>
      <c r="D40" s="12">
        <v>12.31</v>
      </c>
      <c r="E40" s="10">
        <v>2427.56</v>
      </c>
      <c r="F40" s="10">
        <v>1064.1400000000001</v>
      </c>
      <c r="G40" s="10">
        <v>576.75</v>
      </c>
      <c r="H40" s="10">
        <v>504.61</v>
      </c>
      <c r="I40" s="10">
        <v>253.99</v>
      </c>
      <c r="J40" s="21">
        <v>75.59</v>
      </c>
      <c r="K40" s="21">
        <v>45.9</v>
      </c>
      <c r="L40" s="21">
        <v>29.41</v>
      </c>
      <c r="M40" s="21">
        <v>9.0500000000000007</v>
      </c>
      <c r="N40" s="10">
        <v>3.23</v>
      </c>
    </row>
    <row r="41" spans="1:14" ht="6" customHeight="1" x14ac:dyDescent="0.25">
      <c r="A41" s="7"/>
      <c r="B41" s="8"/>
      <c r="C41" s="8"/>
      <c r="D41" s="22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.75" x14ac:dyDescent="0.25">
      <c r="A42" s="9" t="s">
        <v>39</v>
      </c>
      <c r="B42" s="10">
        <v>2462.17</v>
      </c>
      <c r="C42" s="10">
        <v>1030.5</v>
      </c>
      <c r="D42" s="12">
        <v>0</v>
      </c>
      <c r="E42" s="10">
        <v>540</v>
      </c>
      <c r="F42" s="10">
        <v>217.58</v>
      </c>
      <c r="G42" s="10">
        <v>116.67</v>
      </c>
      <c r="H42" s="10">
        <v>74.5</v>
      </c>
      <c r="I42" s="10">
        <v>23.83</v>
      </c>
      <c r="J42" s="21">
        <v>10.5</v>
      </c>
      <c r="K42" s="21">
        <v>3.17</v>
      </c>
      <c r="L42" s="21">
        <v>2.67</v>
      </c>
      <c r="M42" s="21">
        <v>2.33</v>
      </c>
      <c r="N42" s="10">
        <v>39.25</v>
      </c>
    </row>
    <row r="43" spans="1:14" ht="15.75" x14ac:dyDescent="0.25">
      <c r="A43" s="9" t="s">
        <v>40</v>
      </c>
      <c r="B43" s="10">
        <v>13889.67</v>
      </c>
      <c r="C43" s="10">
        <v>7268.67</v>
      </c>
      <c r="D43" s="12">
        <v>218</v>
      </c>
      <c r="E43" s="10">
        <v>2848.17</v>
      </c>
      <c r="F43" s="10">
        <v>1480.08</v>
      </c>
      <c r="G43" s="10">
        <v>963.17</v>
      </c>
      <c r="H43" s="10">
        <v>698.58</v>
      </c>
      <c r="I43" s="10">
        <v>268.67</v>
      </c>
      <c r="J43" s="21">
        <v>110.75</v>
      </c>
      <c r="K43" s="21">
        <v>35.67</v>
      </c>
      <c r="L43" s="21">
        <v>32.42</v>
      </c>
      <c r="M43" s="21">
        <v>30.83</v>
      </c>
      <c r="N43" s="10">
        <v>582.33000000000004</v>
      </c>
    </row>
    <row r="44" spans="1:14" ht="15.75" x14ac:dyDescent="0.25">
      <c r="A44" s="9" t="s">
        <v>41</v>
      </c>
      <c r="B44" s="10">
        <v>11054.58</v>
      </c>
      <c r="C44" s="10">
        <v>6040.76</v>
      </c>
      <c r="D44" s="12">
        <v>1.78</v>
      </c>
      <c r="E44" s="10">
        <v>2528.56</v>
      </c>
      <c r="F44" s="10">
        <v>1355.29</v>
      </c>
      <c r="G44" s="10">
        <v>928.52</v>
      </c>
      <c r="H44" s="10">
        <v>664.84</v>
      </c>
      <c r="I44" s="10">
        <v>256.55</v>
      </c>
      <c r="J44" s="21">
        <v>121.52</v>
      </c>
      <c r="K44" s="21">
        <v>19.28</v>
      </c>
      <c r="L44" s="21">
        <v>24.38</v>
      </c>
      <c r="M44" s="21">
        <v>24.46</v>
      </c>
      <c r="N44" s="10">
        <v>115.58</v>
      </c>
    </row>
    <row r="45" spans="1:14" ht="15.75" x14ac:dyDescent="0.25">
      <c r="A45" s="9" t="s">
        <v>42</v>
      </c>
      <c r="B45" s="10">
        <v>99397.5</v>
      </c>
      <c r="C45" s="10">
        <v>52950.879999999997</v>
      </c>
      <c r="D45" s="12">
        <v>0</v>
      </c>
      <c r="E45" s="10">
        <v>15401.31</v>
      </c>
      <c r="F45" s="10">
        <v>10327.6</v>
      </c>
      <c r="G45" s="10">
        <v>8896.5400000000009</v>
      </c>
      <c r="H45" s="10">
        <v>6944.56</v>
      </c>
      <c r="I45" s="10">
        <v>3648.87</v>
      </c>
      <c r="J45" s="21">
        <v>1190.52</v>
      </c>
      <c r="K45" s="21">
        <v>397.01</v>
      </c>
      <c r="L45" s="21">
        <v>485.4</v>
      </c>
      <c r="M45" s="21">
        <v>475.47</v>
      </c>
      <c r="N45" s="10">
        <v>5183.59</v>
      </c>
    </row>
    <row r="46" spans="1:14" ht="15.75" x14ac:dyDescent="0.25">
      <c r="A46" s="9" t="s">
        <v>43</v>
      </c>
      <c r="B46" s="10">
        <v>16859.419999999998</v>
      </c>
      <c r="C46" s="10">
        <v>4864.54</v>
      </c>
      <c r="D46" s="12">
        <v>70.09</v>
      </c>
      <c r="E46" s="10">
        <v>3258.34</v>
      </c>
      <c r="F46" s="10">
        <v>951.51</v>
      </c>
      <c r="G46" s="10">
        <v>430.79</v>
      </c>
      <c r="H46" s="10">
        <v>116.11</v>
      </c>
      <c r="I46" s="10">
        <v>25.87</v>
      </c>
      <c r="J46" s="32">
        <v>3.66</v>
      </c>
      <c r="K46" s="12">
        <v>1.34</v>
      </c>
      <c r="L46" s="12">
        <v>0</v>
      </c>
      <c r="M46" s="12">
        <v>0</v>
      </c>
      <c r="N46" s="10">
        <v>6.82</v>
      </c>
    </row>
    <row r="47" spans="1:14" ht="15.75" x14ac:dyDescent="0.25">
      <c r="A47" s="9" t="s">
        <v>44</v>
      </c>
      <c r="B47" s="10">
        <v>1097.42</v>
      </c>
      <c r="C47" s="10">
        <v>442.17</v>
      </c>
      <c r="D47" s="12">
        <v>78.17</v>
      </c>
      <c r="E47" s="10">
        <v>206.83</v>
      </c>
      <c r="F47" s="10">
        <v>75.83</v>
      </c>
      <c r="G47" s="10">
        <v>34.25</v>
      </c>
      <c r="H47" s="10">
        <v>31.33</v>
      </c>
      <c r="I47" s="10">
        <v>10.33</v>
      </c>
      <c r="J47" s="21">
        <v>2.33</v>
      </c>
      <c r="K47" s="21">
        <v>1</v>
      </c>
      <c r="L47" s="21">
        <v>0.92</v>
      </c>
      <c r="M47" s="12">
        <v>0.83</v>
      </c>
      <c r="N47" s="12">
        <v>0.33</v>
      </c>
    </row>
    <row r="48" spans="1:14" ht="15.75" x14ac:dyDescent="0.25">
      <c r="A48" s="9" t="s">
        <v>45</v>
      </c>
      <c r="B48" s="10">
        <v>55473.08</v>
      </c>
      <c r="C48" s="10">
        <v>11074.08</v>
      </c>
      <c r="D48" s="12">
        <v>13</v>
      </c>
      <c r="E48" s="10">
        <v>5248.02</v>
      </c>
      <c r="F48" s="10">
        <v>2937.3</v>
      </c>
      <c r="G48" s="10">
        <v>2117.4499999999998</v>
      </c>
      <c r="H48" s="10">
        <v>428.99</v>
      </c>
      <c r="I48" s="10">
        <v>131.69</v>
      </c>
      <c r="J48" s="21">
        <v>46.68</v>
      </c>
      <c r="K48" s="21">
        <v>12.25</v>
      </c>
      <c r="L48" s="21">
        <v>11</v>
      </c>
      <c r="M48" s="12">
        <v>9.09</v>
      </c>
      <c r="N48" s="10">
        <v>118.61</v>
      </c>
    </row>
    <row r="49" spans="1:14" ht="15.75" x14ac:dyDescent="0.25">
      <c r="A49" s="9" t="s">
        <v>46</v>
      </c>
      <c r="B49" s="10">
        <v>6895.17</v>
      </c>
      <c r="C49" s="10">
        <v>2150.73</v>
      </c>
      <c r="D49" s="12">
        <v>0</v>
      </c>
      <c r="E49" s="10">
        <v>1069.98</v>
      </c>
      <c r="F49" s="10">
        <v>517.23</v>
      </c>
      <c r="G49" s="10">
        <v>264.67</v>
      </c>
      <c r="H49" s="10">
        <v>142.24</v>
      </c>
      <c r="I49" s="10">
        <v>57.83</v>
      </c>
      <c r="J49" s="21">
        <v>22.4</v>
      </c>
      <c r="K49" s="21">
        <v>7.35</v>
      </c>
      <c r="L49" s="21">
        <v>6.6</v>
      </c>
      <c r="M49" s="21">
        <v>5.43</v>
      </c>
      <c r="N49" s="10">
        <v>57</v>
      </c>
    </row>
    <row r="50" spans="1:14" ht="15.75" x14ac:dyDescent="0.25">
      <c r="A50" s="9" t="s">
        <v>47</v>
      </c>
      <c r="B50" s="10">
        <v>15980</v>
      </c>
      <c r="C50" s="10">
        <v>9816.5</v>
      </c>
      <c r="D50" s="12">
        <v>537.91999999999996</v>
      </c>
      <c r="E50" s="10">
        <v>3516.25</v>
      </c>
      <c r="F50" s="10">
        <v>2041</v>
      </c>
      <c r="G50" s="10">
        <v>1507.75</v>
      </c>
      <c r="H50" s="10">
        <v>1207.25</v>
      </c>
      <c r="I50" s="10">
        <v>516.16999999999996</v>
      </c>
      <c r="J50" s="21">
        <v>233.83</v>
      </c>
      <c r="K50" s="21">
        <v>74.83</v>
      </c>
      <c r="L50" s="21">
        <v>71.83</v>
      </c>
      <c r="M50" s="21">
        <v>68.75</v>
      </c>
      <c r="N50" s="10">
        <v>40.92</v>
      </c>
    </row>
    <row r="51" spans="1:14" ht="15.75" x14ac:dyDescent="0.25">
      <c r="A51" s="9" t="s">
        <v>48</v>
      </c>
      <c r="B51" s="10">
        <v>52458.92</v>
      </c>
      <c r="C51" s="10">
        <v>33183.910000000003</v>
      </c>
      <c r="D51" s="12">
        <v>404.95</v>
      </c>
      <c r="E51" s="10">
        <v>9121.66</v>
      </c>
      <c r="F51" s="10">
        <v>5224.59</v>
      </c>
      <c r="G51" s="10">
        <v>3378.68</v>
      </c>
      <c r="H51" s="10">
        <v>3140.6</v>
      </c>
      <c r="I51" s="10">
        <v>1364.35</v>
      </c>
      <c r="J51" s="21">
        <v>910.74</v>
      </c>
      <c r="K51" s="21">
        <v>319.97000000000003</v>
      </c>
      <c r="L51" s="21">
        <v>136.15</v>
      </c>
      <c r="M51" s="21">
        <v>190.04</v>
      </c>
      <c r="N51" s="10">
        <v>8992.17</v>
      </c>
    </row>
    <row r="52" spans="1:14" ht="6.75" customHeight="1" x14ac:dyDescent="0.25">
      <c r="A52" s="7"/>
      <c r="B52" s="8"/>
      <c r="C52" s="8"/>
      <c r="D52" s="22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.75" x14ac:dyDescent="0.25">
      <c r="A53" s="9" t="s">
        <v>49</v>
      </c>
      <c r="B53" s="10">
        <v>7466.75</v>
      </c>
      <c r="C53" s="10">
        <v>6520.75</v>
      </c>
      <c r="D53" s="12">
        <v>23.54</v>
      </c>
      <c r="E53" s="10">
        <v>1600.34</v>
      </c>
      <c r="F53" s="10">
        <v>1533.98</v>
      </c>
      <c r="G53" s="10">
        <v>1342.3</v>
      </c>
      <c r="H53" s="10">
        <v>1116.8399999999999</v>
      </c>
      <c r="I53" s="10">
        <v>524.54</v>
      </c>
      <c r="J53" s="21">
        <v>240.04</v>
      </c>
      <c r="K53" s="21">
        <v>53.1</v>
      </c>
      <c r="L53" s="21">
        <v>68.14</v>
      </c>
      <c r="M53" s="21">
        <v>11.23</v>
      </c>
      <c r="N53" s="12">
        <v>6.69</v>
      </c>
    </row>
    <row r="54" spans="1:14" ht="15.75" x14ac:dyDescent="0.25">
      <c r="A54" s="9" t="s">
        <v>50</v>
      </c>
      <c r="B54" s="10">
        <v>4618.92</v>
      </c>
      <c r="C54" s="10">
        <v>2798</v>
      </c>
      <c r="D54" s="12">
        <v>20.170000000000002</v>
      </c>
      <c r="E54" s="10">
        <v>971</v>
      </c>
      <c r="F54" s="10">
        <v>495.67</v>
      </c>
      <c r="G54" s="10">
        <v>344.5</v>
      </c>
      <c r="H54" s="10">
        <v>253.33</v>
      </c>
      <c r="I54" s="10">
        <v>96.5</v>
      </c>
      <c r="J54" s="21">
        <v>42.25</v>
      </c>
      <c r="K54" s="21">
        <v>13.08</v>
      </c>
      <c r="L54" s="21">
        <v>12.33</v>
      </c>
      <c r="M54" s="21">
        <v>11</v>
      </c>
      <c r="N54" s="10">
        <v>538.16999999999996</v>
      </c>
    </row>
    <row r="55" spans="1:14" ht="15.75" x14ac:dyDescent="0.25">
      <c r="A55" s="9" t="s">
        <v>51</v>
      </c>
      <c r="B55" s="10">
        <v>8818.5</v>
      </c>
      <c r="C55" s="10">
        <v>2694.76</v>
      </c>
      <c r="D55" s="12">
        <v>15.01</v>
      </c>
      <c r="E55" s="10">
        <v>1408.98</v>
      </c>
      <c r="F55" s="10">
        <v>896.94</v>
      </c>
      <c r="G55" s="10">
        <v>213.48</v>
      </c>
      <c r="H55" s="10">
        <v>84.87</v>
      </c>
      <c r="I55" s="10">
        <v>43.88</v>
      </c>
      <c r="J55" s="12">
        <v>18.84</v>
      </c>
      <c r="K55" s="12">
        <v>0</v>
      </c>
      <c r="L55" s="32">
        <v>0.33</v>
      </c>
      <c r="M55" s="21">
        <v>9.2200000000000006</v>
      </c>
      <c r="N55" s="10">
        <v>3.2</v>
      </c>
    </row>
    <row r="56" spans="1:14" ht="15.75" x14ac:dyDescent="0.25">
      <c r="A56" s="9" t="s">
        <v>52</v>
      </c>
      <c r="B56" s="10">
        <v>3039.67</v>
      </c>
      <c r="C56" s="10">
        <v>514.64</v>
      </c>
      <c r="D56" s="12">
        <v>236.03</v>
      </c>
      <c r="E56" s="10">
        <v>188.53</v>
      </c>
      <c r="F56" s="10">
        <v>50.78</v>
      </c>
      <c r="G56" s="10">
        <v>18.54</v>
      </c>
      <c r="H56" s="10">
        <v>11.68</v>
      </c>
      <c r="I56" s="10">
        <v>6.25</v>
      </c>
      <c r="J56" s="12">
        <v>2.42</v>
      </c>
      <c r="K56" s="12">
        <v>0</v>
      </c>
      <c r="L56" s="12">
        <v>0</v>
      </c>
      <c r="M56" s="32">
        <v>0.42</v>
      </c>
      <c r="N56" s="12">
        <v>0</v>
      </c>
    </row>
    <row r="57" spans="1:14" ht="15.75" x14ac:dyDescent="0.25">
      <c r="A57" s="9" t="s">
        <v>53</v>
      </c>
      <c r="B57" s="10">
        <v>26621.5</v>
      </c>
      <c r="C57" s="10">
        <v>13292.95</v>
      </c>
      <c r="D57" s="12">
        <v>8.25</v>
      </c>
      <c r="E57" s="10">
        <v>3975.61</v>
      </c>
      <c r="F57" s="10">
        <v>3083.11</v>
      </c>
      <c r="G57" s="10">
        <v>2328.91</v>
      </c>
      <c r="H57" s="10">
        <v>1782.18</v>
      </c>
      <c r="I57" s="10">
        <v>802.74</v>
      </c>
      <c r="J57" s="21">
        <v>379.48</v>
      </c>
      <c r="K57" s="21">
        <v>74.13</v>
      </c>
      <c r="L57" s="21">
        <v>132.77000000000001</v>
      </c>
      <c r="M57" s="21">
        <v>65.22</v>
      </c>
      <c r="N57" s="10">
        <v>660.55</v>
      </c>
    </row>
    <row r="58" spans="1:14" ht="15.75" x14ac:dyDescent="0.25">
      <c r="A58" s="9" t="s">
        <v>54</v>
      </c>
      <c r="B58" s="10">
        <v>28475.5</v>
      </c>
      <c r="C58" s="10">
        <v>7937.52</v>
      </c>
      <c r="D58" s="12">
        <v>0</v>
      </c>
      <c r="E58" s="10">
        <v>5208.2299999999996</v>
      </c>
      <c r="F58" s="10">
        <v>1517.79</v>
      </c>
      <c r="G58" s="10">
        <v>590.72</v>
      </c>
      <c r="H58" s="10">
        <v>355.66</v>
      </c>
      <c r="I58" s="10">
        <v>123.29</v>
      </c>
      <c r="J58" s="21">
        <v>57.54</v>
      </c>
      <c r="K58" s="32">
        <v>10.68</v>
      </c>
      <c r="L58" s="21">
        <v>23.84</v>
      </c>
      <c r="M58" s="12">
        <v>37.880000000000003</v>
      </c>
      <c r="N58" s="10">
        <v>11.89</v>
      </c>
    </row>
    <row r="59" spans="1:14" ht="15.75" x14ac:dyDescent="0.25">
      <c r="A59" s="9" t="s">
        <v>55</v>
      </c>
      <c r="B59" s="10">
        <v>3728.67</v>
      </c>
      <c r="C59" s="10">
        <v>1833.58</v>
      </c>
      <c r="D59" s="12">
        <v>0.92</v>
      </c>
      <c r="E59" s="10">
        <v>980.67</v>
      </c>
      <c r="F59" s="10">
        <v>443.17</v>
      </c>
      <c r="G59" s="10">
        <v>239.42</v>
      </c>
      <c r="H59" s="10">
        <v>90.58</v>
      </c>
      <c r="I59" s="10">
        <v>24.42</v>
      </c>
      <c r="J59" s="21">
        <v>8</v>
      </c>
      <c r="K59" s="21">
        <v>2.5</v>
      </c>
      <c r="L59" s="21">
        <v>2.58</v>
      </c>
      <c r="M59" s="21">
        <v>2.08</v>
      </c>
      <c r="N59" s="10">
        <v>39.25</v>
      </c>
    </row>
    <row r="60" spans="1:14" ht="15.75" x14ac:dyDescent="0.25">
      <c r="A60" s="9" t="s">
        <v>56</v>
      </c>
      <c r="B60" s="10">
        <v>2805.58</v>
      </c>
      <c r="C60" s="10">
        <v>1398.67</v>
      </c>
      <c r="D60" s="12">
        <v>0</v>
      </c>
      <c r="E60" s="10">
        <v>664.75</v>
      </c>
      <c r="F60" s="10">
        <v>367.42</v>
      </c>
      <c r="G60" s="10">
        <v>178.75</v>
      </c>
      <c r="H60" s="10">
        <v>82.58</v>
      </c>
      <c r="I60" s="10">
        <v>21</v>
      </c>
      <c r="J60" s="21">
        <v>8.17</v>
      </c>
      <c r="K60" s="21">
        <v>1.92</v>
      </c>
      <c r="L60" s="21">
        <v>1.75</v>
      </c>
      <c r="M60" s="21">
        <v>1.67</v>
      </c>
      <c r="N60" s="10">
        <v>70.67</v>
      </c>
    </row>
    <row r="61" spans="1:14" ht="15.75" x14ac:dyDescent="0.25">
      <c r="A61" s="9" t="s">
        <v>57</v>
      </c>
      <c r="B61" s="10">
        <v>222.33</v>
      </c>
      <c r="C61" s="10">
        <v>176.5</v>
      </c>
      <c r="D61" s="12">
        <v>0</v>
      </c>
      <c r="E61" s="10">
        <v>44.67</v>
      </c>
      <c r="F61" s="10">
        <v>38.08</v>
      </c>
      <c r="G61" s="10">
        <v>37.17</v>
      </c>
      <c r="H61" s="10">
        <v>33.33</v>
      </c>
      <c r="I61" s="10">
        <v>13.75</v>
      </c>
      <c r="J61" s="21">
        <v>4.83</v>
      </c>
      <c r="K61" s="21">
        <v>1.58</v>
      </c>
      <c r="L61" s="21">
        <v>1.58</v>
      </c>
      <c r="M61" s="21">
        <v>1.5</v>
      </c>
      <c r="N61" s="12">
        <v>0</v>
      </c>
    </row>
    <row r="62" spans="1:14" ht="15.75" x14ac:dyDescent="0.25">
      <c r="A62" s="9" t="s">
        <v>58</v>
      </c>
      <c r="B62" s="10">
        <v>18327.669999999998</v>
      </c>
      <c r="C62" s="10">
        <v>8582.32</v>
      </c>
      <c r="D62" s="12">
        <v>19.86</v>
      </c>
      <c r="E62" s="10">
        <v>3005.03</v>
      </c>
      <c r="F62" s="10">
        <v>1864.68</v>
      </c>
      <c r="G62" s="10">
        <v>1468.37</v>
      </c>
      <c r="H62" s="10">
        <v>1172.31</v>
      </c>
      <c r="I62" s="10">
        <v>483.07</v>
      </c>
      <c r="J62" s="21">
        <v>211.45</v>
      </c>
      <c r="K62" s="21">
        <v>65.680000000000007</v>
      </c>
      <c r="L62" s="21">
        <v>64.19</v>
      </c>
      <c r="M62" s="12">
        <v>125.73</v>
      </c>
      <c r="N62" s="12">
        <v>101.95</v>
      </c>
    </row>
    <row r="63" spans="1:14" ht="5.25" customHeight="1" x14ac:dyDescent="0.25">
      <c r="A63" s="7"/>
      <c r="B63" s="8"/>
      <c r="C63" s="8"/>
      <c r="D63" s="22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5.75" x14ac:dyDescent="0.25">
      <c r="A64" s="9" t="s">
        <v>59</v>
      </c>
      <c r="B64" s="10">
        <v>27542.83</v>
      </c>
      <c r="C64" s="10">
        <v>14372.17</v>
      </c>
      <c r="D64" s="12">
        <v>375.75</v>
      </c>
      <c r="E64" s="10">
        <v>5083.25</v>
      </c>
      <c r="F64" s="10">
        <v>2780.83</v>
      </c>
      <c r="G64" s="10">
        <v>1967.92</v>
      </c>
      <c r="H64" s="10">
        <v>1553.83</v>
      </c>
      <c r="I64" s="10">
        <v>633.08000000000004</v>
      </c>
      <c r="J64" s="21">
        <v>284.08</v>
      </c>
      <c r="K64" s="21">
        <v>88.83</v>
      </c>
      <c r="L64" s="21">
        <v>84.17</v>
      </c>
      <c r="M64" s="21">
        <v>108</v>
      </c>
      <c r="N64" s="10">
        <v>1412.42</v>
      </c>
    </row>
    <row r="65" spans="1:14" ht="15.75" x14ac:dyDescent="0.25">
      <c r="A65" s="9" t="s">
        <v>60</v>
      </c>
      <c r="B65" s="10">
        <v>7133.92</v>
      </c>
      <c r="C65" s="10">
        <v>2071.8200000000002</v>
      </c>
      <c r="D65" s="12">
        <v>1.08</v>
      </c>
      <c r="E65" s="10">
        <v>945.63</v>
      </c>
      <c r="F65" s="10">
        <v>512.33000000000004</v>
      </c>
      <c r="G65" s="10">
        <v>287.49</v>
      </c>
      <c r="H65" s="10">
        <v>211.59</v>
      </c>
      <c r="I65" s="10">
        <v>72.459999999999994</v>
      </c>
      <c r="J65" s="21">
        <v>25.3</v>
      </c>
      <c r="K65" s="21">
        <v>4.87</v>
      </c>
      <c r="L65" s="21">
        <v>3.45</v>
      </c>
      <c r="M65" s="21">
        <v>7.63</v>
      </c>
      <c r="N65" s="12">
        <v>0</v>
      </c>
    </row>
    <row r="66" spans="1:14" ht="15.75" x14ac:dyDescent="0.25">
      <c r="A66" s="9" t="s">
        <v>61</v>
      </c>
      <c r="B66" s="10">
        <v>16436</v>
      </c>
      <c r="C66" s="10">
        <v>5830.5</v>
      </c>
      <c r="D66" s="12">
        <v>0</v>
      </c>
      <c r="E66" s="10">
        <v>2379.9699999999998</v>
      </c>
      <c r="F66" s="10">
        <v>1088.56</v>
      </c>
      <c r="G66" s="10">
        <v>751.71</v>
      </c>
      <c r="H66" s="10">
        <v>526.78</v>
      </c>
      <c r="I66" s="10">
        <v>194.76</v>
      </c>
      <c r="J66" s="21">
        <v>79.17</v>
      </c>
      <c r="K66" s="21">
        <v>23.08</v>
      </c>
      <c r="L66" s="21">
        <v>25</v>
      </c>
      <c r="M66" s="21">
        <v>23.5</v>
      </c>
      <c r="N66" s="10">
        <v>737.96</v>
      </c>
    </row>
    <row r="67" spans="1:14" ht="16.5" thickBot="1" x14ac:dyDescent="0.3">
      <c r="A67" s="14" t="s">
        <v>62</v>
      </c>
      <c r="B67" s="15">
        <v>528.66999999999996</v>
      </c>
      <c r="C67" s="15">
        <v>271.92</v>
      </c>
      <c r="D67" s="16">
        <v>0</v>
      </c>
      <c r="E67" s="15">
        <v>193.17</v>
      </c>
      <c r="F67" s="15">
        <v>49.75</v>
      </c>
      <c r="G67" s="15">
        <v>16</v>
      </c>
      <c r="H67" s="15">
        <v>7</v>
      </c>
      <c r="I67" s="15">
        <v>3.25</v>
      </c>
      <c r="J67" s="12">
        <v>0.5</v>
      </c>
      <c r="K67" s="16">
        <v>0.08</v>
      </c>
      <c r="L67" s="16">
        <v>0.08</v>
      </c>
      <c r="M67" s="16">
        <v>0.17</v>
      </c>
      <c r="N67" s="16">
        <v>1.92</v>
      </c>
    </row>
    <row r="68" spans="1:14" ht="81" customHeight="1" x14ac:dyDescent="0.2">
      <c r="A68" s="67" t="s">
        <v>139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</sheetData>
  <mergeCells count="9">
    <mergeCell ref="A1:N1"/>
    <mergeCell ref="A2:N2"/>
    <mergeCell ref="A3:N3"/>
    <mergeCell ref="A68:N68"/>
    <mergeCell ref="A4:N4"/>
    <mergeCell ref="D5:N5"/>
    <mergeCell ref="A5:A6"/>
    <mergeCell ref="B5:B6"/>
    <mergeCell ref="C5:C6"/>
  </mergeCells>
  <phoneticPr fontId="0" type="noConversion"/>
  <pageMargins left="0.75" right="0.75" top="1" bottom="1" header="0.5" footer="0.5"/>
  <pageSetup scale="4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zoomScale="85" zoomScaleNormal="85" workbookViewId="0">
      <selection activeCell="A68" sqref="A68:N68"/>
    </sheetView>
  </sheetViews>
  <sheetFormatPr defaultRowHeight="15" x14ac:dyDescent="0.2"/>
  <cols>
    <col min="1" max="1" width="18.6640625" customWidth="1"/>
    <col min="2" max="2" width="11.21875" customWidth="1"/>
    <col min="3" max="3" width="11.77734375" customWidth="1"/>
    <col min="4" max="4" width="11" customWidth="1"/>
    <col min="5" max="5" width="11.21875" customWidth="1"/>
    <col min="6" max="6" width="10.6640625" customWidth="1"/>
    <col min="10" max="12" width="10.77734375" customWidth="1"/>
    <col min="13" max="13" width="10.33203125" customWidth="1"/>
    <col min="14" max="14" width="10.77734375" customWidth="1"/>
  </cols>
  <sheetData>
    <row r="1" spans="1:15" ht="15.75" x14ac:dyDescent="0.25">
      <c r="A1" s="66" t="s">
        <v>95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5" ht="15.75" x14ac:dyDescent="0.25">
      <c r="A2" s="66" t="str">
        <f>'Table 2A'!A2:N2</f>
        <v>TANF Federal Five-Year Time Limit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5.75" x14ac:dyDescent="0.25">
      <c r="A3" s="66" t="s">
        <v>113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5" ht="16.5" thickBot="1" x14ac:dyDescent="0.25">
      <c r="A4" s="76" t="str">
        <f>'Table 1'!A4:F4</f>
        <v>Fiscal Year 2017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5" ht="64.5" customHeight="1" thickBot="1" x14ac:dyDescent="0.3">
      <c r="A5" s="72" t="s">
        <v>71</v>
      </c>
      <c r="B5" s="74" t="s">
        <v>128</v>
      </c>
      <c r="C5" s="74" t="s">
        <v>124</v>
      </c>
      <c r="D5" s="69" t="s">
        <v>65</v>
      </c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5" ht="30" customHeight="1" thickBot="1" x14ac:dyDescent="0.3">
      <c r="A6" s="73"/>
      <c r="B6" s="75"/>
      <c r="C6" s="75"/>
      <c r="D6" s="19" t="s">
        <v>64</v>
      </c>
      <c r="E6" s="20" t="s">
        <v>4</v>
      </c>
      <c r="F6" s="19" t="s">
        <v>1</v>
      </c>
      <c r="G6" s="19" t="s">
        <v>2</v>
      </c>
      <c r="H6" s="19" t="s">
        <v>3</v>
      </c>
      <c r="I6" s="19" t="s">
        <v>6</v>
      </c>
      <c r="J6" s="18" t="s">
        <v>7</v>
      </c>
      <c r="K6" s="18">
        <v>58</v>
      </c>
      <c r="L6" s="18">
        <v>59</v>
      </c>
      <c r="M6" s="18">
        <v>60</v>
      </c>
      <c r="N6" s="19" t="s">
        <v>122</v>
      </c>
    </row>
    <row r="7" spans="1:15" ht="15.75" x14ac:dyDescent="0.25">
      <c r="A7" s="4" t="s">
        <v>8</v>
      </c>
      <c r="B7" s="5">
        <f>SUM(B9:B67)</f>
        <v>1098877.1499999999</v>
      </c>
      <c r="C7" s="5">
        <f>SUM(C9:C67)</f>
        <v>512770.19</v>
      </c>
      <c r="D7" s="6">
        <f>'Table 2A'!D7/$C7</f>
        <v>1.4400603123984257E-2</v>
      </c>
      <c r="E7" s="6">
        <f>'Table 2A'!E7/$C7</f>
        <v>0.33491291683707286</v>
      </c>
      <c r="F7" s="6">
        <f>'Table 2A'!F7/$C7</f>
        <v>0.20533196362292427</v>
      </c>
      <c r="G7" s="6">
        <f>'Table 2A'!G7/$C7</f>
        <v>0.14906506167997008</v>
      </c>
      <c r="H7" s="6">
        <f>'Table 2A'!H7/$C7</f>
        <v>0.10847061916762361</v>
      </c>
      <c r="I7" s="6">
        <f>'Table 2A'!I7/$C7</f>
        <v>4.5963806905389717E-2</v>
      </c>
      <c r="J7" s="6">
        <f>'Table 2A'!J7/$C7</f>
        <v>2.1520186265118105E-2</v>
      </c>
      <c r="K7" s="6">
        <f>'Table 2A'!K7/$C7</f>
        <v>7.5513750126543029E-3</v>
      </c>
      <c r="L7" s="6">
        <f>'Table 2A'!L7/$C7</f>
        <v>6.1854609761928638E-3</v>
      </c>
      <c r="M7" s="6">
        <f>'Table 2A'!M7/$C7</f>
        <v>3.3914686031182903E-2</v>
      </c>
      <c r="N7" s="6">
        <f>'Table 2A'!N7/$C7</f>
        <v>7.2683203366404742E-2</v>
      </c>
      <c r="O7" s="56"/>
    </row>
    <row r="8" spans="1:15" ht="7.5" customHeight="1" x14ac:dyDescent="0.25">
      <c r="A8" s="7"/>
      <c r="B8" s="8" t="s">
        <v>5</v>
      </c>
      <c r="C8" s="8" t="s">
        <v>5</v>
      </c>
      <c r="D8" s="23" t="s">
        <v>5</v>
      </c>
      <c r="E8" s="23" t="s">
        <v>5</v>
      </c>
      <c r="F8" s="23" t="s">
        <v>5</v>
      </c>
      <c r="G8" s="23" t="s">
        <v>5</v>
      </c>
      <c r="H8" s="23" t="s">
        <v>5</v>
      </c>
      <c r="I8" s="23" t="s">
        <v>5</v>
      </c>
      <c r="J8" s="23" t="s">
        <v>5</v>
      </c>
      <c r="K8" s="23" t="s">
        <v>5</v>
      </c>
      <c r="L8" s="23" t="s">
        <v>5</v>
      </c>
      <c r="M8" s="23" t="s">
        <v>5</v>
      </c>
      <c r="N8" s="23" t="s">
        <v>5</v>
      </c>
      <c r="O8" s="56"/>
    </row>
    <row r="9" spans="1:15" ht="15.75" customHeight="1" x14ac:dyDescent="0.25">
      <c r="A9" s="9" t="s">
        <v>9</v>
      </c>
      <c r="B9" s="10">
        <f>'Table 2A'!B9</f>
        <v>9749.17</v>
      </c>
      <c r="C9" s="10">
        <f>'Table 2A'!C9</f>
        <v>4401.75</v>
      </c>
      <c r="D9" s="11">
        <f>'Table 2A'!D9/$C9</f>
        <v>1.9696711535184871E-3</v>
      </c>
      <c r="E9" s="11">
        <f>'Table 2A'!E9/$C9</f>
        <v>0.38918157550974042</v>
      </c>
      <c r="F9" s="11">
        <f>'Table 2A'!F9/$C9</f>
        <v>0.23785994206849548</v>
      </c>
      <c r="G9" s="11">
        <f>'Table 2A'!G9/$C9</f>
        <v>0.15671721474413586</v>
      </c>
      <c r="H9" s="11">
        <f>'Table 2A'!H9/$C9</f>
        <v>0.11959334355654</v>
      </c>
      <c r="I9" s="11">
        <f>'Table 2A'!I9/$C9</f>
        <v>4.7140341909467823E-2</v>
      </c>
      <c r="J9" s="11">
        <f>'Table 2A'!J9/$C9</f>
        <v>1.9480888283069233E-2</v>
      </c>
      <c r="K9" s="11">
        <f>'Table 2A'!K9/$C9</f>
        <v>5.7931504515249619E-3</v>
      </c>
      <c r="L9" s="11">
        <f>'Table 2A'!L9/$C9</f>
        <v>5.4523768955529054E-3</v>
      </c>
      <c r="M9" s="11">
        <f>'Table 2A'!M9/$C9</f>
        <v>5.1865735218947009E-3</v>
      </c>
      <c r="N9" s="11">
        <f>'Table 2A'!N9/$C9</f>
        <v>1.162492190606009E-2</v>
      </c>
      <c r="O9" s="56"/>
    </row>
    <row r="10" spans="1:15" ht="15.75" x14ac:dyDescent="0.25">
      <c r="A10" s="9" t="s">
        <v>10</v>
      </c>
      <c r="B10" s="10">
        <f>'Table 2A'!B10</f>
        <v>3152.17</v>
      </c>
      <c r="C10" s="10">
        <f>'Table 2A'!C10</f>
        <v>2356</v>
      </c>
      <c r="D10" s="11">
        <f>'Table 2A'!D10/$C10</f>
        <v>9.1468590831918509E-2</v>
      </c>
      <c r="E10" s="11">
        <f>'Table 2A'!E10/$C10</f>
        <v>0.34723259762309</v>
      </c>
      <c r="F10" s="11">
        <f>'Table 2A'!F10/$C10</f>
        <v>0.2006239388794567</v>
      </c>
      <c r="G10" s="11">
        <f>'Table 2A'!G10/$C10</f>
        <v>0.13256791171477078</v>
      </c>
      <c r="H10" s="11">
        <f>'Table 2A'!H10/$C10</f>
        <v>9.6137521222410871E-2</v>
      </c>
      <c r="I10" s="11">
        <f>'Table 2A'!I10/$C10</f>
        <v>4.0428692699490662E-2</v>
      </c>
      <c r="J10" s="11">
        <f>'Table 2A'!J10/$C10</f>
        <v>1.7580645161290324E-2</v>
      </c>
      <c r="K10" s="11">
        <f>'Table 2A'!K10/$C10</f>
        <v>5.4838709677419353E-3</v>
      </c>
      <c r="L10" s="11">
        <f>'Table 2A'!L10/$C10</f>
        <v>4.9533106960950764E-3</v>
      </c>
      <c r="M10" s="11">
        <f>'Table 2A'!M10/$C10</f>
        <v>2.5127334465195245E-3</v>
      </c>
      <c r="N10" s="11">
        <f>'Table 2A'!N10/$C10</f>
        <v>6.1014431239388794E-2</v>
      </c>
      <c r="O10" s="56"/>
    </row>
    <row r="11" spans="1:15" ht="15.75" x14ac:dyDescent="0.25">
      <c r="A11" s="9" t="s">
        <v>11</v>
      </c>
      <c r="B11" s="10">
        <f>'Table 2A'!B11</f>
        <v>8714.67</v>
      </c>
      <c r="C11" s="10">
        <f>'Table 2A'!C11</f>
        <v>2992</v>
      </c>
      <c r="D11" s="11">
        <f>'Table 2A'!D11/$C11</f>
        <v>3.1724598930481282E-2</v>
      </c>
      <c r="E11" s="11">
        <f>'Table 2A'!E11/$C11</f>
        <v>0.63452540106951871</v>
      </c>
      <c r="F11" s="11">
        <f>'Table 2A'!F11/$C11</f>
        <v>0.15076203208556149</v>
      </c>
      <c r="G11" s="11">
        <f>'Table 2A'!G11/$C11</f>
        <v>7.2332887700534754E-2</v>
      </c>
      <c r="H11" s="11">
        <f>'Table 2A'!H11/$C11</f>
        <v>4.2586898395721925E-2</v>
      </c>
      <c r="I11" s="11">
        <f>'Table 2A'!I11/$C11</f>
        <v>1.6433823529411765E-2</v>
      </c>
      <c r="J11" s="11">
        <f>'Table 2A'!J11/$C11</f>
        <v>5.9324866310160431E-3</v>
      </c>
      <c r="K11" s="11">
        <f>'Table 2A'!K11/$C11</f>
        <v>1.7279411764705881E-3</v>
      </c>
      <c r="L11" s="11">
        <f>'Table 2A'!L11/$C11</f>
        <v>1.6711229946524064E-3</v>
      </c>
      <c r="M11" s="11">
        <f>'Table 2A'!M11/$C11</f>
        <v>8.6229946524064177E-4</v>
      </c>
      <c r="N11" s="11">
        <f>'Table 2A'!N11/$C11</f>
        <v>4.1443850267379678E-2</v>
      </c>
      <c r="O11" s="56"/>
    </row>
    <row r="12" spans="1:15" ht="15.75" x14ac:dyDescent="0.25">
      <c r="A12" s="9" t="s">
        <v>12</v>
      </c>
      <c r="B12" s="10">
        <f>'Table 2A'!B12</f>
        <v>3201.17</v>
      </c>
      <c r="C12" s="10">
        <f>'Table 2A'!C12</f>
        <v>1655.21</v>
      </c>
      <c r="D12" s="11">
        <f>'Table 2A'!D12/$C12</f>
        <v>0</v>
      </c>
      <c r="E12" s="11">
        <f>'Table 2A'!E12/$C12</f>
        <v>0.65638801118891255</v>
      </c>
      <c r="F12" s="11">
        <f>'Table 2A'!F12/$C12</f>
        <v>0.18739011968269889</v>
      </c>
      <c r="G12" s="11">
        <f>'Table 2A'!G12/$C12</f>
        <v>0.10059146573546558</v>
      </c>
      <c r="H12" s="11">
        <f>'Table 2A'!H12/$C12</f>
        <v>3.9976800526821371E-2</v>
      </c>
      <c r="I12" s="11">
        <f>'Table 2A'!I12/$C12</f>
        <v>8.808549972511041E-3</v>
      </c>
      <c r="J12" s="11">
        <f>'Table 2A'!J12/$C12</f>
        <v>2.5193177904918409E-3</v>
      </c>
      <c r="K12" s="11">
        <f>'Table 2A'!K12/$C12</f>
        <v>9.062294210402305E-4</v>
      </c>
      <c r="L12" s="11">
        <f>'Table 2A'!L12/$C12</f>
        <v>8.035234199890044E-4</v>
      </c>
      <c r="M12" s="11">
        <f>'Table 2A'!M12/$C12</f>
        <v>4.5311471052011525E-4</v>
      </c>
      <c r="N12" s="11">
        <f>'Table 2A'!N12/$C12</f>
        <v>2.1628675515493502E-3</v>
      </c>
      <c r="O12" s="56"/>
    </row>
    <row r="13" spans="1:15" ht="15.75" x14ac:dyDescent="0.25">
      <c r="A13" s="9" t="s">
        <v>13</v>
      </c>
      <c r="B13" s="10">
        <f>'Table 2A'!B13</f>
        <v>358608.7</v>
      </c>
      <c r="C13" s="10">
        <f>'Table 2A'!C13</f>
        <v>184593.3</v>
      </c>
      <c r="D13" s="11">
        <f>'Table 2A'!D13/$C13</f>
        <v>1.2690222234501471E-2</v>
      </c>
      <c r="E13" s="11">
        <f>'Table 2A'!E13/$C13</f>
        <v>0.25587109607986858</v>
      </c>
      <c r="F13" s="11">
        <f>'Table 2A'!F13/$C13</f>
        <v>0.20638148838554812</v>
      </c>
      <c r="G13" s="11">
        <f>'Table 2A'!G13/$C13</f>
        <v>0.16102735039679122</v>
      </c>
      <c r="H13" s="11">
        <f>'Table 2A'!H13/$C13</f>
        <v>0.12264410463435022</v>
      </c>
      <c r="I13" s="11">
        <f>'Table 2A'!I13/$C13</f>
        <v>5.3810241216772227E-2</v>
      </c>
      <c r="J13" s="11">
        <f>'Table 2A'!J13/$C13</f>
        <v>2.853754713740965E-2</v>
      </c>
      <c r="K13" s="11">
        <f>'Table 2A'!K13/$C13</f>
        <v>1.104010817294019E-2</v>
      </c>
      <c r="L13" s="11">
        <f>'Table 2A'!L13/$C13</f>
        <v>7.8765589000250828E-3</v>
      </c>
      <c r="M13" s="11">
        <f>'Table 2A'!M13/$C13</f>
        <v>8.1865647344730286E-2</v>
      </c>
      <c r="N13" s="11">
        <f>'Table 2A'!N13/$C13</f>
        <v>5.8255527150768746E-2</v>
      </c>
      <c r="O13" s="56"/>
    </row>
    <row r="14" spans="1:15" ht="15.75" x14ac:dyDescent="0.25">
      <c r="A14" s="9" t="s">
        <v>14</v>
      </c>
      <c r="B14" s="10">
        <f>'Table 2A'!B14</f>
        <v>16329.42</v>
      </c>
      <c r="C14" s="10">
        <f>'Table 2A'!C14</f>
        <v>10756.07</v>
      </c>
      <c r="D14" s="11">
        <f>'Table 2A'!D14/$C14</f>
        <v>6.9170245266161347E-4</v>
      </c>
      <c r="E14" s="11">
        <f>'Table 2A'!E14/$C14</f>
        <v>0.4200735026826713</v>
      </c>
      <c r="F14" s="11">
        <f>'Table 2A'!F14/$C14</f>
        <v>0.20761207392662936</v>
      </c>
      <c r="G14" s="11">
        <f>'Table 2A'!G14/$C14</f>
        <v>0.16656548348978761</v>
      </c>
      <c r="H14" s="11">
        <f>'Table 2A'!H14/$C14</f>
        <v>0.11197491277018466</v>
      </c>
      <c r="I14" s="11">
        <f>'Table 2A'!I14/$C14</f>
        <v>4.6591366549306575E-2</v>
      </c>
      <c r="J14" s="11">
        <f>'Table 2A'!J14/$C14</f>
        <v>2.2095430766069762E-2</v>
      </c>
      <c r="K14" s="11">
        <f>'Table 2A'!K14/$C14</f>
        <v>7.658931189551574E-3</v>
      </c>
      <c r="L14" s="11">
        <f>'Table 2A'!L14/$C14</f>
        <v>6.1816258168643379E-3</v>
      </c>
      <c r="M14" s="11">
        <f>'Table 2A'!M14/$C14</f>
        <v>3.5068570583865668E-3</v>
      </c>
      <c r="N14" s="11">
        <f>'Table 2A'!N14/$C14</f>
        <v>7.0499727130820082E-3</v>
      </c>
      <c r="O14" s="56"/>
    </row>
    <row r="15" spans="1:15" ht="15.75" x14ac:dyDescent="0.25">
      <c r="A15" s="9" t="s">
        <v>15</v>
      </c>
      <c r="B15" s="10">
        <f>'Table 2A'!B15</f>
        <v>9972.67</v>
      </c>
      <c r="C15" s="10">
        <f>'Table 2A'!C15</f>
        <v>5253.44</v>
      </c>
      <c r="D15" s="11">
        <f>'Table 2A'!D15/$C15</f>
        <v>7.4979442041785962E-3</v>
      </c>
      <c r="E15" s="11">
        <f>'Table 2A'!E15/$C15</f>
        <v>0.32157405433392217</v>
      </c>
      <c r="F15" s="11">
        <f>'Table 2A'!F15/$C15</f>
        <v>0.28350566485959683</v>
      </c>
      <c r="G15" s="11">
        <f>'Table 2A'!G15/$C15</f>
        <v>0.19022583297801063</v>
      </c>
      <c r="H15" s="11">
        <f>'Table 2A'!H15/$C15</f>
        <v>9.8282268380337476E-2</v>
      </c>
      <c r="I15" s="11">
        <f>'Table 2A'!I15/$C15</f>
        <v>3.7954178595358469E-2</v>
      </c>
      <c r="J15" s="11">
        <f>'Table 2A'!J15/$C15</f>
        <v>1.2888697691417433E-2</v>
      </c>
      <c r="K15" s="11">
        <f>'Table 2A'!K15/$C15</f>
        <v>6.2378175062435294E-3</v>
      </c>
      <c r="L15" s="11">
        <f>'Table 2A'!L15/$C15</f>
        <v>2.2480508009989648E-3</v>
      </c>
      <c r="M15" s="11">
        <f>'Table 2A'!M15/$C15</f>
        <v>8.7561673874642142E-4</v>
      </c>
      <c r="N15" s="11">
        <f>'Table 2A'!N15/$C15</f>
        <v>3.870987391118963E-2</v>
      </c>
      <c r="O15" s="56"/>
    </row>
    <row r="16" spans="1:15" ht="15.75" x14ac:dyDescent="0.25">
      <c r="A16" s="9" t="s">
        <v>16</v>
      </c>
      <c r="B16" s="10">
        <f>'Table 2A'!B16</f>
        <v>4016.33</v>
      </c>
      <c r="C16" s="10">
        <f>'Table 2A'!C16</f>
        <v>1101.05</v>
      </c>
      <c r="D16" s="11">
        <f>'Table 2A'!D16/$C16</f>
        <v>8.1594841287861597E-2</v>
      </c>
      <c r="E16" s="11">
        <f>'Table 2A'!E16/$C16</f>
        <v>0.59612188365650975</v>
      </c>
      <c r="F16" s="11">
        <f>'Table 2A'!F16/$C16</f>
        <v>0.22267835248172202</v>
      </c>
      <c r="G16" s="11">
        <f>'Table 2A'!G16/$C16</f>
        <v>8.7570954997502393E-2</v>
      </c>
      <c r="H16" s="11">
        <f>'Table 2A'!H16/$C16</f>
        <v>9.1548975977476053E-3</v>
      </c>
      <c r="I16" s="11">
        <f>'Table 2A'!I16/$C16</f>
        <v>1.8164479360610326E-3</v>
      </c>
      <c r="J16" s="11">
        <f>'Table 2A'!J16/$C16</f>
        <v>2.9971390945007044E-4</v>
      </c>
      <c r="K16" s="11">
        <f>'Table 2A'!K16/$C16</f>
        <v>2.2705599200762908E-4</v>
      </c>
      <c r="L16" s="11">
        <f>'Table 2A'!L16/$C16</f>
        <v>4.5411198401525815E-4</v>
      </c>
      <c r="M16" s="11">
        <f>'Table 2A'!M16/$C16</f>
        <v>7.2657917442441305E-5</v>
      </c>
      <c r="N16" s="11">
        <f>'Table 2A'!N16/$C16</f>
        <v>0</v>
      </c>
      <c r="O16" s="56"/>
    </row>
    <row r="17" spans="1:15" ht="15.75" x14ac:dyDescent="0.25">
      <c r="A17" s="9" t="s">
        <v>17</v>
      </c>
      <c r="B17" s="10">
        <f>'Table 2A'!B17</f>
        <v>4293.58</v>
      </c>
      <c r="C17" s="10">
        <f>'Table 2A'!C17</f>
        <v>2696.6</v>
      </c>
      <c r="D17" s="11">
        <f>'Table 2A'!D17/$C17</f>
        <v>2.9666988059037308E-5</v>
      </c>
      <c r="E17" s="11">
        <f>'Table 2A'!E17/$C17</f>
        <v>0.23867833568196989</v>
      </c>
      <c r="F17" s="11">
        <f>'Table 2A'!F17/$C17</f>
        <v>0.24059927315879254</v>
      </c>
      <c r="G17" s="11">
        <f>'Table 2A'!G17/$C17</f>
        <v>0.19247200178001928</v>
      </c>
      <c r="H17" s="11">
        <f>'Table 2A'!H17/$C17</f>
        <v>0.12378921604984054</v>
      </c>
      <c r="I17" s="11">
        <f>'Table 2A'!I17/$C17</f>
        <v>3.7614032485351931E-2</v>
      </c>
      <c r="J17" s="11">
        <f>'Table 2A'!J17/$C17</f>
        <v>1.474449306534154E-2</v>
      </c>
      <c r="K17" s="11">
        <f>'Table 2A'!K17/$C17</f>
        <v>3.7380404954387007E-3</v>
      </c>
      <c r="L17" s="11">
        <f>'Table 2A'!L17/$C17</f>
        <v>3.4932878439516428E-3</v>
      </c>
      <c r="M17" s="11">
        <f>'Table 2A'!M17/$C17</f>
        <v>0.14483794407772752</v>
      </c>
      <c r="N17" s="11">
        <f>'Table 2A'!N17/$C17</f>
        <v>0</v>
      </c>
      <c r="O17" s="56"/>
    </row>
    <row r="18" spans="1:15" ht="15.75" x14ac:dyDescent="0.25">
      <c r="A18" s="9" t="s">
        <v>18</v>
      </c>
      <c r="B18" s="10">
        <f>'Table 2A'!B18</f>
        <v>45734.25</v>
      </c>
      <c r="C18" s="10">
        <f>'Table 2A'!C18</f>
        <v>10132.65</v>
      </c>
      <c r="D18" s="11">
        <f>'Table 2A'!D18/$C18</f>
        <v>8.4775453607891318E-4</v>
      </c>
      <c r="E18" s="11">
        <f>'Table 2A'!E18/$C18</f>
        <v>0.52536996738266895</v>
      </c>
      <c r="F18" s="11">
        <f>'Table 2A'!F18/$C18</f>
        <v>0.19284984678243106</v>
      </c>
      <c r="G18" s="11">
        <f>'Table 2A'!G18/$C18</f>
        <v>0.12310797274158292</v>
      </c>
      <c r="H18" s="11">
        <f>'Table 2A'!H18/$C18</f>
        <v>6.6792990974720329E-2</v>
      </c>
      <c r="I18" s="11">
        <f>'Table 2A'!I18/$C18</f>
        <v>2.515334093252999E-2</v>
      </c>
      <c r="J18" s="11">
        <f>'Table 2A'!J18/$C18</f>
        <v>6.8126304569880542E-3</v>
      </c>
      <c r="K18" s="11">
        <f>'Table 2A'!K18/$C18</f>
        <v>1.9896078518452727E-3</v>
      </c>
      <c r="L18" s="11">
        <f>'Table 2A'!L18/$C18</f>
        <v>1.9234849718484306E-3</v>
      </c>
      <c r="M18" s="11">
        <f>'Table 2A'!M18/$C18</f>
        <v>1.9461838709518241E-3</v>
      </c>
      <c r="N18" s="11">
        <f>'Table 2A'!N18/$C18</f>
        <v>5.3205232589697664E-2</v>
      </c>
      <c r="O18" s="56"/>
    </row>
    <row r="19" spans="1:15" ht="7.5" customHeight="1" x14ac:dyDescent="0.25">
      <c r="A19" s="7"/>
      <c r="B19" s="8" t="s">
        <v>5</v>
      </c>
      <c r="C19" s="8" t="s">
        <v>5</v>
      </c>
      <c r="D19" s="23" t="s">
        <v>5</v>
      </c>
      <c r="E19" s="23" t="s">
        <v>5</v>
      </c>
      <c r="F19" s="23" t="s">
        <v>5</v>
      </c>
      <c r="G19" s="23" t="s">
        <v>5</v>
      </c>
      <c r="H19" s="23" t="s">
        <v>5</v>
      </c>
      <c r="I19" s="23" t="s">
        <v>5</v>
      </c>
      <c r="J19" s="23" t="s">
        <v>5</v>
      </c>
      <c r="K19" s="23" t="s">
        <v>5</v>
      </c>
      <c r="L19" s="23" t="s">
        <v>5</v>
      </c>
      <c r="M19" s="23" t="s">
        <v>5</v>
      </c>
      <c r="N19" s="23" t="s">
        <v>5</v>
      </c>
      <c r="O19" s="56"/>
    </row>
    <row r="20" spans="1:15" ht="15.75" x14ac:dyDescent="0.25">
      <c r="A20" s="9" t="s">
        <v>19</v>
      </c>
      <c r="B20" s="10">
        <f>'Table 2A'!B20</f>
        <v>12410.08</v>
      </c>
      <c r="C20" s="10">
        <f>'Table 2A'!C20</f>
        <v>2020.94</v>
      </c>
      <c r="D20" s="11">
        <f>'Table 2A'!D20/$C20</f>
        <v>6.6206814650608134E-3</v>
      </c>
      <c r="E20" s="11">
        <f>'Table 2A'!E20/$C20</f>
        <v>0.58771165893099253</v>
      </c>
      <c r="F20" s="11">
        <f>'Table 2A'!F20/$C20</f>
        <v>0.2138905657763219</v>
      </c>
      <c r="G20" s="11">
        <f>'Table 2A'!G20/$C20</f>
        <v>0.11489207992320405</v>
      </c>
      <c r="H20" s="11">
        <f>'Table 2A'!H20/$C20</f>
        <v>6.7617049491820638E-2</v>
      </c>
      <c r="I20" s="11">
        <f>'Table 2A'!I20/$C20</f>
        <v>5.487545399665502E-3</v>
      </c>
      <c r="J20" s="11">
        <f>'Table 2A'!J20/$C20</f>
        <v>1.1430324502459252E-3</v>
      </c>
      <c r="K20" s="11">
        <f>'Table 2A'!K20/$C20</f>
        <v>3.0183973794372916E-4</v>
      </c>
      <c r="L20" s="11">
        <f>'Table 2A'!L20/$C20</f>
        <v>2.4740962126535175E-4</v>
      </c>
      <c r="M20" s="11">
        <f>'Table 2A'!M20/$C20</f>
        <v>3.1668431521965026E-4</v>
      </c>
      <c r="N20" s="11">
        <f>'Table 2A'!N20/$C20</f>
        <v>1.7665046958346114E-3</v>
      </c>
      <c r="O20" s="56"/>
    </row>
    <row r="21" spans="1:15" ht="15.75" x14ac:dyDescent="0.25">
      <c r="A21" s="9" t="s">
        <v>20</v>
      </c>
      <c r="B21" s="10">
        <f>'Table 2A'!B21</f>
        <v>619.25</v>
      </c>
      <c r="C21" s="10">
        <f>'Table 2A'!C21</f>
        <v>185.97</v>
      </c>
      <c r="D21" s="11">
        <f>'Table 2A'!D21/$C21</f>
        <v>0.35833736624186696</v>
      </c>
      <c r="E21" s="11">
        <f>'Table 2A'!E21/$C21</f>
        <v>0.63128461579824702</v>
      </c>
      <c r="F21" s="11">
        <f>'Table 2A'!F21/$C21</f>
        <v>1.0378017959886002E-2</v>
      </c>
      <c r="G21" s="11">
        <f>'Table 2A'!G21/$C21</f>
        <v>0</v>
      </c>
      <c r="H21" s="11">
        <f>'Table 2A'!H21/$C21</f>
        <v>0</v>
      </c>
      <c r="I21" s="11">
        <f>'Table 2A'!I21/$C21</f>
        <v>0</v>
      </c>
      <c r="J21" s="11">
        <f>'Table 2A'!J21/$C21</f>
        <v>0</v>
      </c>
      <c r="K21" s="11">
        <f>'Table 2A'!K21/$C21</f>
        <v>0</v>
      </c>
      <c r="L21" s="11">
        <f>'Table 2A'!L21/$C21</f>
        <v>0</v>
      </c>
      <c r="M21" s="11">
        <f>'Table 2A'!M21/$C21</f>
        <v>0</v>
      </c>
      <c r="N21" s="11">
        <f>'Table 2A'!N21/$C21</f>
        <v>0</v>
      </c>
      <c r="O21" s="56"/>
    </row>
    <row r="22" spans="1:15" ht="15.75" x14ac:dyDescent="0.25">
      <c r="A22" s="9" t="s">
        <v>21</v>
      </c>
      <c r="B22" s="10">
        <f>'Table 2A'!B22</f>
        <v>5325.17</v>
      </c>
      <c r="C22" s="10">
        <f>'Table 2A'!C22</f>
        <v>3633.08</v>
      </c>
      <c r="D22" s="11">
        <f>'Table 2A'!D22/$C22</f>
        <v>0.17459841236636683</v>
      </c>
      <c r="E22" s="11">
        <f>'Table 2A'!E22/$C22</f>
        <v>0.17909597366421878</v>
      </c>
      <c r="F22" s="11">
        <f>'Table 2A'!F22/$C22</f>
        <v>0.13333590231979478</v>
      </c>
      <c r="G22" s="11">
        <f>'Table 2A'!G22/$C22</f>
        <v>0.11237022030893898</v>
      </c>
      <c r="H22" s="11">
        <f>'Table 2A'!H22/$C22</f>
        <v>9.2345888337168461E-2</v>
      </c>
      <c r="I22" s="11">
        <f>'Table 2A'!I22/$C22</f>
        <v>4.1906591652261994E-2</v>
      </c>
      <c r="J22" s="11">
        <f>'Table 2A'!J22/$C22</f>
        <v>1.9405022735530183E-2</v>
      </c>
      <c r="K22" s="11">
        <f>'Table 2A'!K22/$C22</f>
        <v>6.4683409118433946E-3</v>
      </c>
      <c r="L22" s="11">
        <f>'Table 2A'!L22/$C22</f>
        <v>6.4463210278881836E-3</v>
      </c>
      <c r="M22" s="11">
        <f>'Table 2A'!M22/$C22</f>
        <v>6.605965186563467E-3</v>
      </c>
      <c r="N22" s="11">
        <f>'Table 2A'!N22/$C22</f>
        <v>0.22742411397491935</v>
      </c>
      <c r="O22" s="56"/>
    </row>
    <row r="23" spans="1:15" ht="15.75" x14ac:dyDescent="0.25">
      <c r="A23" s="9" t="s">
        <v>22</v>
      </c>
      <c r="B23" s="10">
        <f>'Table 2A'!B23</f>
        <v>1929.33</v>
      </c>
      <c r="C23" s="10">
        <f>'Table 2A'!C23</f>
        <v>46.58</v>
      </c>
      <c r="D23" s="11">
        <f>'Table 2A'!D23/$C23</f>
        <v>3.2202662086732503E-2</v>
      </c>
      <c r="E23" s="11">
        <f>'Table 2A'!E23/$C23</f>
        <v>0.88922284242164029</v>
      </c>
      <c r="F23" s="11">
        <f>'Table 2A'!F23/$C23</f>
        <v>7.6857020180334912E-2</v>
      </c>
      <c r="G23" s="11">
        <f>'Table 2A'!G23/$C23</f>
        <v>1.7174753112924003E-3</v>
      </c>
      <c r="H23" s="11">
        <f>'Table 2A'!H23/$C23</f>
        <v>0</v>
      </c>
      <c r="I23" s="11">
        <f>'Table 2A'!I23/$C23</f>
        <v>0</v>
      </c>
      <c r="J23" s="11">
        <f>'Table 2A'!J23/$C23</f>
        <v>0</v>
      </c>
      <c r="K23" s="11">
        <f>'Table 2A'!K23/$C23</f>
        <v>0</v>
      </c>
      <c r="L23" s="11">
        <f>'Table 2A'!L23/$C23</f>
        <v>0</v>
      </c>
      <c r="M23" s="11">
        <f>'Table 2A'!M23/$C23</f>
        <v>0</v>
      </c>
      <c r="N23" s="11">
        <f>'Table 2A'!N23/$C23</f>
        <v>0</v>
      </c>
      <c r="O23" s="56"/>
    </row>
    <row r="24" spans="1:15" ht="15.75" x14ac:dyDescent="0.25">
      <c r="A24" s="9" t="s">
        <v>23</v>
      </c>
      <c r="B24" s="10">
        <f>'Table 2A'!B24</f>
        <v>13460.67</v>
      </c>
      <c r="C24" s="10">
        <f>'Table 2A'!C24</f>
        <v>3947.42</v>
      </c>
      <c r="D24" s="11">
        <f>'Table 2A'!D24/$C24</f>
        <v>2.7866302546980054E-5</v>
      </c>
      <c r="E24" s="11">
        <f>'Table 2A'!E24/$C24</f>
        <v>0.27578012980630384</v>
      </c>
      <c r="F24" s="11">
        <f>'Table 2A'!F24/$C24</f>
        <v>0.2636684213992937</v>
      </c>
      <c r="G24" s="11">
        <f>'Table 2A'!G24/$C24</f>
        <v>0.20447532818904499</v>
      </c>
      <c r="H24" s="11">
        <f>'Table 2A'!H24/$C24</f>
        <v>0.15310506609380303</v>
      </c>
      <c r="I24" s="11">
        <f>'Table 2A'!I24/$C24</f>
        <v>6.0259612607728594E-2</v>
      </c>
      <c r="J24" s="11">
        <f>'Table 2A'!J24/$C24</f>
        <v>2.0575464480597452E-2</v>
      </c>
      <c r="K24" s="11">
        <f>'Table 2A'!K24/$C24</f>
        <v>7.0248415420705165E-3</v>
      </c>
      <c r="L24" s="11">
        <f>'Table 2A'!L24/$C24</f>
        <v>7.1363067522584372E-3</v>
      </c>
      <c r="M24" s="11">
        <f>'Table 2A'!M24/$C24</f>
        <v>7.9469628263524033E-3</v>
      </c>
      <c r="N24" s="11">
        <f>'Table 2A'!N24/$C24</f>
        <v>0</v>
      </c>
      <c r="O24" s="56"/>
    </row>
    <row r="25" spans="1:15" ht="15.75" x14ac:dyDescent="0.25">
      <c r="A25" s="9" t="s">
        <v>24</v>
      </c>
      <c r="B25" s="10">
        <f>'Table 2A'!B25</f>
        <v>7229.75</v>
      </c>
      <c r="C25" s="10">
        <f>'Table 2A'!C25</f>
        <v>1295.92</v>
      </c>
      <c r="D25" s="11">
        <f>'Table 2A'!D25/$C25</f>
        <v>0</v>
      </c>
      <c r="E25" s="11">
        <f>'Table 2A'!E25/$C25</f>
        <v>0.73442033458855482</v>
      </c>
      <c r="F25" s="11">
        <f>'Table 2A'!F25/$C25</f>
        <v>0.15632137786283104</v>
      </c>
      <c r="G25" s="11">
        <f>'Table 2A'!G25/$C25</f>
        <v>6.0898820914871289E-2</v>
      </c>
      <c r="H25" s="11">
        <f>'Table 2A'!H25/$C25</f>
        <v>2.7910673498364097E-2</v>
      </c>
      <c r="I25" s="11">
        <f>'Table 2A'!I25/$C25</f>
        <v>1.1574788567195505E-2</v>
      </c>
      <c r="J25" s="11">
        <f>'Table 2A'!J25/$C25</f>
        <v>4.4987344897833197E-3</v>
      </c>
      <c r="K25" s="11">
        <f>'Table 2A'!K25/$C25</f>
        <v>1.3503919995061422E-3</v>
      </c>
      <c r="L25" s="11">
        <f>'Table 2A'!L25/$C25</f>
        <v>1.3503919995061422E-3</v>
      </c>
      <c r="M25" s="11">
        <f>'Table 2A'!M25/$C25</f>
        <v>1.543305142292734E-3</v>
      </c>
      <c r="N25" s="11">
        <f>'Table 2A'!N25/$C25</f>
        <v>1.3118093709488241E-4</v>
      </c>
      <c r="O25" s="56"/>
    </row>
    <row r="26" spans="1:15" ht="15.75" x14ac:dyDescent="0.25">
      <c r="A26" s="9" t="s">
        <v>25</v>
      </c>
      <c r="B26" s="10">
        <f>'Table 2A'!B26</f>
        <v>9766.92</v>
      </c>
      <c r="C26" s="10">
        <f>'Table 2A'!C26</f>
        <v>5241.08</v>
      </c>
      <c r="D26" s="11">
        <f>'Table 2A'!D26/$C26</f>
        <v>5.6763109893380757E-2</v>
      </c>
      <c r="E26" s="11">
        <f>'Table 2A'!E26/$C26</f>
        <v>0.36932655101620276</v>
      </c>
      <c r="F26" s="11">
        <f>'Table 2A'!F26/$C26</f>
        <v>0.20650896380135392</v>
      </c>
      <c r="G26" s="11">
        <f>'Table 2A'!G26/$C26</f>
        <v>0.14523151716821722</v>
      </c>
      <c r="H26" s="11">
        <f>'Table 2A'!H26/$C26</f>
        <v>0.11009181313775024</v>
      </c>
      <c r="I26" s="11">
        <f>'Table 2A'!I26/$C26</f>
        <v>4.3279247788623722E-2</v>
      </c>
      <c r="J26" s="11">
        <f>'Table 2A'!J26/$C26</f>
        <v>1.7458233799140636E-2</v>
      </c>
      <c r="K26" s="11">
        <f>'Table 2A'!K26/$C26</f>
        <v>5.0714738183733118E-3</v>
      </c>
      <c r="L26" s="11">
        <f>'Table 2A'!L26/$C26</f>
        <v>4.9283735413311758E-3</v>
      </c>
      <c r="M26" s="11">
        <f>'Table 2A'!M26/$C26</f>
        <v>4.9283735413311758E-3</v>
      </c>
      <c r="N26" s="11">
        <f>'Table 2A'!N26/$C26</f>
        <v>3.6410434490601176E-2</v>
      </c>
      <c r="O26" s="56"/>
    </row>
    <row r="27" spans="1:15" ht="15.75" x14ac:dyDescent="0.25">
      <c r="A27" s="9" t="s">
        <v>26</v>
      </c>
      <c r="B27" s="10">
        <f>'Table 2A'!B27</f>
        <v>4623.17</v>
      </c>
      <c r="C27" s="10">
        <f>'Table 2A'!C27</f>
        <v>2158.2800000000002</v>
      </c>
      <c r="D27" s="11">
        <f>'Table 2A'!D27/$C27</f>
        <v>1.7421279908074946E-3</v>
      </c>
      <c r="E27" s="11">
        <f>'Table 2A'!E27/$C27</f>
        <v>0.69151824601071221</v>
      </c>
      <c r="F27" s="11">
        <f>'Table 2A'!F27/$C27</f>
        <v>0.26208369627666472</v>
      </c>
      <c r="G27" s="11">
        <f>'Table 2A'!G27/$C27</f>
        <v>4.1116073910706666E-2</v>
      </c>
      <c r="H27" s="11">
        <f>'Table 2A'!H27/$C27</f>
        <v>3.067257260411068E-3</v>
      </c>
      <c r="I27" s="11">
        <f>'Table 2A'!I27/$C27</f>
        <v>0</v>
      </c>
      <c r="J27" s="11">
        <f>'Table 2A'!J27/$C27</f>
        <v>2.6409919009581697E-4</v>
      </c>
      <c r="K27" s="11">
        <f>'Table 2A'!K27/$C27</f>
        <v>0</v>
      </c>
      <c r="L27" s="11">
        <f>'Table 2A'!L27/$C27</f>
        <v>0</v>
      </c>
      <c r="M27" s="11">
        <f>'Table 2A'!M27/$C27</f>
        <v>2.0849936060196082E-4</v>
      </c>
      <c r="N27" s="11">
        <f>'Table 2A'!N27/$C27</f>
        <v>0</v>
      </c>
      <c r="O27" s="56"/>
    </row>
    <row r="28" spans="1:15" ht="15.75" x14ac:dyDescent="0.25">
      <c r="A28" s="9" t="s">
        <v>27</v>
      </c>
      <c r="B28" s="10">
        <f>'Table 2A'!B28</f>
        <v>21827.83</v>
      </c>
      <c r="C28" s="10">
        <f>'Table 2A'!C28</f>
        <v>6353.36</v>
      </c>
      <c r="D28" s="11">
        <f>'Table 2A'!D28/$C28</f>
        <v>4.454335973406198E-4</v>
      </c>
      <c r="E28" s="11">
        <f>'Table 2A'!E28/$C28</f>
        <v>0.42462098794968334</v>
      </c>
      <c r="F28" s="11">
        <f>'Table 2A'!F28/$C28</f>
        <v>0.22274513013586514</v>
      </c>
      <c r="G28" s="11">
        <f>'Table 2A'!G28/$C28</f>
        <v>0.1528167772643137</v>
      </c>
      <c r="H28" s="11">
        <f>'Table 2A'!H28/$C28</f>
        <v>0.10955620333178034</v>
      </c>
      <c r="I28" s="11">
        <f>'Table 2A'!I28/$C28</f>
        <v>4.1384401324653416E-2</v>
      </c>
      <c r="J28" s="11">
        <f>'Table 2A'!J28/$C28</f>
        <v>1.8601181107319592E-2</v>
      </c>
      <c r="K28" s="11">
        <f>'Table 2A'!K28/$C28</f>
        <v>5.4695468224687412E-3</v>
      </c>
      <c r="L28" s="11">
        <f>'Table 2A'!L28/$C28</f>
        <v>5.0634624828437245E-3</v>
      </c>
      <c r="M28" s="11">
        <f>'Table 2A'!M28/$C28</f>
        <v>4.6967274009343087E-3</v>
      </c>
      <c r="N28" s="11">
        <f>'Table 2A'!N28/$C28</f>
        <v>1.4600148582797135E-2</v>
      </c>
      <c r="O28" s="56"/>
    </row>
    <row r="29" spans="1:15" ht="15.75" x14ac:dyDescent="0.25">
      <c r="A29" s="9" t="s">
        <v>28</v>
      </c>
      <c r="B29" s="10">
        <f>'Table 2A'!B29</f>
        <v>5550.25</v>
      </c>
      <c r="C29" s="10">
        <f>'Table 2A'!C29</f>
        <v>2177.92</v>
      </c>
      <c r="D29" s="11">
        <f>'Table 2A'!D29/$C29</f>
        <v>0</v>
      </c>
      <c r="E29" s="11">
        <f>'Table 2A'!E29/$C29</f>
        <v>0.47384660593593886</v>
      </c>
      <c r="F29" s="11">
        <f>'Table 2A'!F29/$C29</f>
        <v>0.2553261827799001</v>
      </c>
      <c r="G29" s="11">
        <f>'Table 2A'!G29/$C29</f>
        <v>0.13904551131354687</v>
      </c>
      <c r="H29" s="11">
        <f>'Table 2A'!H29/$C29</f>
        <v>7.7863282397884218E-2</v>
      </c>
      <c r="I29" s="11">
        <f>'Table 2A'!I29/$C29</f>
        <v>3.053372024684102E-2</v>
      </c>
      <c r="J29" s="11">
        <f>'Table 2A'!J29/$C29</f>
        <v>1.0790111666176902E-2</v>
      </c>
      <c r="K29" s="11">
        <f>'Table 2A'!K29/$C29</f>
        <v>2.7181898325007343E-3</v>
      </c>
      <c r="L29" s="11">
        <f>'Table 2A'!L29/$C29</f>
        <v>2.488612988539524E-3</v>
      </c>
      <c r="M29" s="11">
        <f>'Table 2A'!M29/$C29</f>
        <v>2.3738245665589183E-3</v>
      </c>
      <c r="N29" s="11">
        <f>'Table 2A'!N29/$C29</f>
        <v>5.0139582721128416E-3</v>
      </c>
      <c r="O29" s="56"/>
    </row>
    <row r="30" spans="1:15" ht="6.75" customHeight="1" x14ac:dyDescent="0.25">
      <c r="A30" s="7"/>
      <c r="B30" s="8" t="s">
        <v>5</v>
      </c>
      <c r="C30" s="8" t="s">
        <v>5</v>
      </c>
      <c r="D30" s="23" t="s">
        <v>5</v>
      </c>
      <c r="E30" s="23" t="s">
        <v>5</v>
      </c>
      <c r="F30" s="23" t="s">
        <v>5</v>
      </c>
      <c r="G30" s="23" t="s">
        <v>5</v>
      </c>
      <c r="H30" s="23" t="s">
        <v>5</v>
      </c>
      <c r="I30" s="23" t="s">
        <v>5</v>
      </c>
      <c r="J30" s="23" t="s">
        <v>5</v>
      </c>
      <c r="K30" s="23" t="s">
        <v>5</v>
      </c>
      <c r="L30" s="23" t="s">
        <v>5</v>
      </c>
      <c r="M30" s="23" t="s">
        <v>5</v>
      </c>
      <c r="N30" s="23" t="s">
        <v>5</v>
      </c>
      <c r="O30" s="56"/>
    </row>
    <row r="31" spans="1:15" ht="15.75" x14ac:dyDescent="0.25">
      <c r="A31" s="9" t="s">
        <v>29</v>
      </c>
      <c r="B31" s="10">
        <f>'Table 2A'!B31</f>
        <v>3356.17</v>
      </c>
      <c r="C31" s="10">
        <f>'Table 2A'!C31</f>
        <v>1897.5</v>
      </c>
      <c r="D31" s="11">
        <f>'Table 2A'!D31/$C31</f>
        <v>0</v>
      </c>
      <c r="E31" s="11">
        <f>'Table 2A'!E31/$C31</f>
        <v>0.31725955204216072</v>
      </c>
      <c r="F31" s="11">
        <f>'Table 2A'!F31/$C31</f>
        <v>0.23043478260869565</v>
      </c>
      <c r="G31" s="11">
        <f>'Table 2A'!G31/$C31</f>
        <v>0.17821870882740448</v>
      </c>
      <c r="H31" s="11">
        <f>'Table 2A'!H31/$C31</f>
        <v>0.14080105401844534</v>
      </c>
      <c r="I31" s="11">
        <f>'Table 2A'!I31/$C31</f>
        <v>4.8179183135704878E-2</v>
      </c>
      <c r="J31" s="11">
        <f>'Table 2A'!J31/$C31</f>
        <v>1.9104084321475624E-2</v>
      </c>
      <c r="K31" s="11">
        <f>'Table 2A'!K31/$C31</f>
        <v>5.4440052700922264E-3</v>
      </c>
      <c r="L31" s="11">
        <f>'Table 2A'!L31/$C31</f>
        <v>5.270092226613966E-3</v>
      </c>
      <c r="M31" s="11">
        <f>'Table 2A'!M31/$C31</f>
        <v>4.3478260869565218E-3</v>
      </c>
      <c r="N31" s="11">
        <f>'Table 2A'!N31/$C31</f>
        <v>5.0945981554677208E-2</v>
      </c>
      <c r="O31" s="56"/>
    </row>
    <row r="32" spans="1:15" ht="15.75" x14ac:dyDescent="0.25">
      <c r="A32" s="9" t="s">
        <v>30</v>
      </c>
      <c r="B32" s="10">
        <f>'Table 2A'!B32</f>
        <v>19245.25</v>
      </c>
      <c r="C32" s="10">
        <f>'Table 2A'!C32</f>
        <v>11514.15</v>
      </c>
      <c r="D32" s="11">
        <f>'Table 2A'!D32/$C32</f>
        <v>0</v>
      </c>
      <c r="E32" s="11">
        <f>'Table 2A'!E32/$C32</f>
        <v>0.2965064724708294</v>
      </c>
      <c r="F32" s="11">
        <f>'Table 2A'!F32/$C32</f>
        <v>0.1991766652336473</v>
      </c>
      <c r="G32" s="11">
        <f>'Table 2A'!G32/$C32</f>
        <v>0.13840274792320753</v>
      </c>
      <c r="H32" s="11">
        <f>'Table 2A'!H32/$C32</f>
        <v>9.4412527194799437E-2</v>
      </c>
      <c r="I32" s="11">
        <f>'Table 2A'!I32/$C32</f>
        <v>3.7422649522544003E-2</v>
      </c>
      <c r="J32" s="11">
        <f>'Table 2A'!J32/$C32</f>
        <v>2.1129653513285825E-2</v>
      </c>
      <c r="K32" s="11">
        <f>'Table 2A'!K32/$C32</f>
        <v>8.0987306922352068E-3</v>
      </c>
      <c r="L32" s="11">
        <f>'Table 2A'!L32/$C32</f>
        <v>5.7346829770326081E-3</v>
      </c>
      <c r="M32" s="11">
        <f>'Table 2A'!M32/$C32</f>
        <v>6.8593860597612509E-3</v>
      </c>
      <c r="N32" s="11">
        <f>'Table 2A'!N32/$C32</f>
        <v>0.19225822140583543</v>
      </c>
      <c r="O32" s="56"/>
    </row>
    <row r="33" spans="1:15" ht="15.75" x14ac:dyDescent="0.25">
      <c r="A33" s="9" t="s">
        <v>31</v>
      </c>
      <c r="B33" s="10">
        <f>'Table 2A'!B33</f>
        <v>29130.25</v>
      </c>
      <c r="C33" s="10">
        <f>'Table 2A'!C33</f>
        <v>16380.2</v>
      </c>
      <c r="D33" s="11">
        <f>'Table 2A'!D33/$C33</f>
        <v>4.6500653227677317E-2</v>
      </c>
      <c r="E33" s="11">
        <f>'Table 2A'!E33/$C33</f>
        <v>0.31922320850783259</v>
      </c>
      <c r="F33" s="11">
        <f>'Table 2A'!F33/$C33</f>
        <v>0.15321546745460982</v>
      </c>
      <c r="G33" s="11">
        <f>'Table 2A'!G33/$C33</f>
        <v>0.12545023870282415</v>
      </c>
      <c r="H33" s="11">
        <f>'Table 2A'!H33/$C33</f>
        <v>9.7549480470323927E-2</v>
      </c>
      <c r="I33" s="11">
        <f>'Table 2A'!I33/$C33</f>
        <v>3.3892138069132244E-2</v>
      </c>
      <c r="J33" s="11">
        <f>'Table 2A'!J33/$C33</f>
        <v>1.2405831430629663E-2</v>
      </c>
      <c r="K33" s="11">
        <f>'Table 2A'!K33/$C33</f>
        <v>6.5017521153587863E-3</v>
      </c>
      <c r="L33" s="11">
        <f>'Table 2A'!L33/$C33</f>
        <v>4.9370581555780758E-3</v>
      </c>
      <c r="M33" s="11">
        <f>'Table 2A'!M33/$C33</f>
        <v>1.9023577245699076E-2</v>
      </c>
      <c r="N33" s="11">
        <f>'Table 2A'!N33/$C33</f>
        <v>0.18130120511349068</v>
      </c>
      <c r="O33" s="56"/>
    </row>
    <row r="34" spans="1:15" ht="15.75" x14ac:dyDescent="0.25">
      <c r="A34" s="9" t="s">
        <v>32</v>
      </c>
      <c r="B34" s="10">
        <f>'Table 2A'!B34</f>
        <v>14454.42</v>
      </c>
      <c r="C34" s="10">
        <f>'Table 2A'!C34</f>
        <v>5811.15</v>
      </c>
      <c r="D34" s="11">
        <f>'Table 2A'!D34/$C34</f>
        <v>0</v>
      </c>
      <c r="E34" s="11">
        <f>'Table 2A'!E34/$C34</f>
        <v>0.4526264164580161</v>
      </c>
      <c r="F34" s="11">
        <f>'Table 2A'!F34/$C34</f>
        <v>0.24109513607461519</v>
      </c>
      <c r="G34" s="11">
        <f>'Table 2A'!G34/$C34</f>
        <v>0.15964482073255726</v>
      </c>
      <c r="H34" s="11">
        <f>'Table 2A'!H34/$C34</f>
        <v>0.1026750298994175</v>
      </c>
      <c r="I34" s="11">
        <f>'Table 2A'!I34/$C34</f>
        <v>2.2542870171996937E-2</v>
      </c>
      <c r="J34" s="11">
        <f>'Table 2A'!J34/$C34</f>
        <v>1.1047727214062622E-2</v>
      </c>
      <c r="K34" s="11">
        <f>'Table 2A'!K34/$C34</f>
        <v>9.3096891320994994E-4</v>
      </c>
      <c r="L34" s="11">
        <f>'Table 2A'!L34/$C34</f>
        <v>4.9731980761123012E-3</v>
      </c>
      <c r="M34" s="11">
        <f>'Table 2A'!M34/$C34</f>
        <v>2.6500778675477318E-3</v>
      </c>
      <c r="N34" s="11">
        <f>'Table 2A'!N34/$C34</f>
        <v>1.8154754222486085E-3</v>
      </c>
      <c r="O34" s="56"/>
    </row>
    <row r="35" spans="1:15" ht="15.75" x14ac:dyDescent="0.25">
      <c r="A35" s="9" t="s">
        <v>33</v>
      </c>
      <c r="B35" s="10">
        <f>'Table 2A'!B35</f>
        <v>18886.830000000002</v>
      </c>
      <c r="C35" s="10">
        <f>'Table 2A'!C35</f>
        <v>9960</v>
      </c>
      <c r="D35" s="11">
        <f>'Table 2A'!D35/$C35</f>
        <v>5.0359437751004016E-2</v>
      </c>
      <c r="E35" s="11">
        <f>'Table 2A'!E35/$C35</f>
        <v>0.39463654618473892</v>
      </c>
      <c r="F35" s="11">
        <f>'Table 2A'!F35/$C35</f>
        <v>0.23429518072289157</v>
      </c>
      <c r="G35" s="11">
        <f>'Table 2A'!G35/$C35</f>
        <v>0.15012550200803212</v>
      </c>
      <c r="H35" s="11">
        <f>'Table 2A'!H35/$C35</f>
        <v>0.10052710843373494</v>
      </c>
      <c r="I35" s="11">
        <f>'Table 2A'!I35/$C35</f>
        <v>3.1651606425702812E-2</v>
      </c>
      <c r="J35" s="11">
        <f>'Table 2A'!J35/$C35</f>
        <v>1.2106425702811245E-2</v>
      </c>
      <c r="K35" s="11">
        <f>'Table 2A'!K35/$C35</f>
        <v>3.4136546184738957E-3</v>
      </c>
      <c r="L35" s="11">
        <f>'Table 2A'!L35/$C35</f>
        <v>3.0542168674698796E-3</v>
      </c>
      <c r="M35" s="11">
        <f>'Table 2A'!M35/$C35</f>
        <v>2.4096385542168677E-3</v>
      </c>
      <c r="N35" s="11">
        <f>'Table 2A'!N35/$C35</f>
        <v>1.7419678714859436E-2</v>
      </c>
      <c r="O35" s="56"/>
    </row>
    <row r="36" spans="1:15" ht="15.75" x14ac:dyDescent="0.25">
      <c r="A36" s="9" t="s">
        <v>34</v>
      </c>
      <c r="B36" s="10">
        <f>'Table 2A'!B36</f>
        <v>5682.08</v>
      </c>
      <c r="C36" s="10">
        <f>'Table 2A'!C36</f>
        <v>2646.27</v>
      </c>
      <c r="D36" s="11">
        <f>'Table 2A'!D36/$C36</f>
        <v>0</v>
      </c>
      <c r="E36" s="11">
        <f>'Table 2A'!E36/$C36</f>
        <v>0.6242220181614121</v>
      </c>
      <c r="F36" s="11">
        <f>'Table 2A'!F36/$C36</f>
        <v>0.20762809539464985</v>
      </c>
      <c r="G36" s="11">
        <f>'Table 2A'!G36/$C36</f>
        <v>9.1475926492761511E-2</v>
      </c>
      <c r="H36" s="11">
        <f>'Table 2A'!H36/$C36</f>
        <v>4.9828626708536924E-2</v>
      </c>
      <c r="I36" s="11">
        <f>'Table 2A'!I36/$C36</f>
        <v>1.282937871041126E-2</v>
      </c>
      <c r="J36" s="11">
        <f>'Table 2A'!J36/$C36</f>
        <v>6.9985300063863474E-3</v>
      </c>
      <c r="K36" s="11">
        <f>'Table 2A'!K36/$C36</f>
        <v>2.0746182362343978E-3</v>
      </c>
      <c r="L36" s="11">
        <f>'Table 2A'!L36/$C36</f>
        <v>2.1728697374039686E-3</v>
      </c>
      <c r="M36" s="11">
        <f>'Table 2A'!M36/$C36</f>
        <v>1.3868577280474026E-3</v>
      </c>
      <c r="N36" s="11">
        <f>'Table 2A'!N36/$C36</f>
        <v>1.3830788241562652E-3</v>
      </c>
      <c r="O36" s="56"/>
    </row>
    <row r="37" spans="1:15" ht="15.75" x14ac:dyDescent="0.25">
      <c r="A37" s="9" t="s">
        <v>35</v>
      </c>
      <c r="B37" s="10">
        <f>'Table 2A'!B37</f>
        <v>11523.83</v>
      </c>
      <c r="C37" s="10">
        <f>'Table 2A'!C37</f>
        <v>5705.16</v>
      </c>
      <c r="D37" s="11">
        <f>'Table 2A'!D37/$C37</f>
        <v>9.2021959068632614E-4</v>
      </c>
      <c r="E37" s="11">
        <f>'Table 2A'!E37/$C37</f>
        <v>0.45957343878173446</v>
      </c>
      <c r="F37" s="11">
        <f>'Table 2A'!F37/$C37</f>
        <v>0.24834535753598497</v>
      </c>
      <c r="G37" s="11">
        <f>'Table 2A'!G37/$C37</f>
        <v>0.1793534274235955</v>
      </c>
      <c r="H37" s="11">
        <f>'Table 2A'!H37/$C37</f>
        <v>0.10432836239474441</v>
      </c>
      <c r="I37" s="11">
        <f>'Table 2A'!I37/$C37</f>
        <v>2.0735614776798547E-3</v>
      </c>
      <c r="J37" s="11">
        <f>'Table 2A'!J37/$C37</f>
        <v>8.0278204292254739E-4</v>
      </c>
      <c r="K37" s="11">
        <f>'Table 2A'!K37/$C37</f>
        <v>2.4889748929039676E-4</v>
      </c>
      <c r="L37" s="11">
        <f>'Table 2A'!L37/$C37</f>
        <v>2.3312229630720262E-4</v>
      </c>
      <c r="M37" s="11">
        <f>'Table 2A'!M37/$C37</f>
        <v>6.7132210139592933E-4</v>
      </c>
      <c r="N37" s="11">
        <f>'Table 2A'!N37/$C37</f>
        <v>3.4477560664381022E-3</v>
      </c>
      <c r="O37" s="56"/>
    </row>
    <row r="38" spans="1:15" ht="15.75" x14ac:dyDescent="0.25">
      <c r="A38" s="9" t="s">
        <v>36</v>
      </c>
      <c r="B38" s="10">
        <f>'Table 2A'!B38</f>
        <v>4055.83</v>
      </c>
      <c r="C38" s="10">
        <f>'Table 2A'!C38</f>
        <v>2181.25</v>
      </c>
      <c r="D38" s="11">
        <f>'Table 2A'!D38/$C38</f>
        <v>0.1001352435530086</v>
      </c>
      <c r="E38" s="11">
        <f>'Table 2A'!E38/$C38</f>
        <v>0.55759312320916909</v>
      </c>
      <c r="F38" s="11">
        <f>'Table 2A'!F38/$C38</f>
        <v>0.16225558739255014</v>
      </c>
      <c r="G38" s="11">
        <f>'Table 2A'!G38/$C38</f>
        <v>8.6418338108882525E-2</v>
      </c>
      <c r="H38" s="11">
        <f>'Table 2A'!H38/$C38</f>
        <v>5.2071060171919772E-2</v>
      </c>
      <c r="I38" s="11">
        <f>'Table 2A'!I38/$C38</f>
        <v>1.9369627507163322E-2</v>
      </c>
      <c r="J38" s="11">
        <f>'Table 2A'!J38/$C38</f>
        <v>8.6326647564469901E-3</v>
      </c>
      <c r="K38" s="11">
        <f>'Table 2A'!K38/$C38</f>
        <v>2.9432664756446989E-3</v>
      </c>
      <c r="L38" s="11">
        <f>'Table 2A'!L38/$C38</f>
        <v>1.7971346704871061E-3</v>
      </c>
      <c r="M38" s="11">
        <f>'Table 2A'!M38/$C38</f>
        <v>2.3289398280802293E-3</v>
      </c>
      <c r="N38" s="11">
        <f>'Table 2A'!N38/$C38</f>
        <v>6.4550143266475643E-3</v>
      </c>
      <c r="O38" s="56"/>
    </row>
    <row r="39" spans="1:15" ht="15.75" x14ac:dyDescent="0.25">
      <c r="A39" s="9" t="s">
        <v>37</v>
      </c>
      <c r="B39" s="10">
        <f>'Table 2A'!B39</f>
        <v>4503</v>
      </c>
      <c r="C39" s="10">
        <f>'Table 2A'!C39</f>
        <v>1554.5</v>
      </c>
      <c r="D39" s="11">
        <f>'Table 2A'!D39/$C39</f>
        <v>2.1498874236088775E-2</v>
      </c>
      <c r="E39" s="11">
        <f>'Table 2A'!E39/$C39</f>
        <v>0.54433579929237697</v>
      </c>
      <c r="F39" s="11">
        <f>'Table 2A'!F39/$C39</f>
        <v>0.22182695400450306</v>
      </c>
      <c r="G39" s="11">
        <f>'Table 2A'!G39/$C39</f>
        <v>0.10196204567385012</v>
      </c>
      <c r="H39" s="11">
        <f>'Table 2A'!H39/$C39</f>
        <v>6.7224187841749758E-2</v>
      </c>
      <c r="I39" s="11">
        <f>'Table 2A'!I39/$C39</f>
        <v>1.6191701511740111E-2</v>
      </c>
      <c r="J39" s="11">
        <f>'Table 2A'!J39/$C39</f>
        <v>6.3235767127693791E-3</v>
      </c>
      <c r="K39" s="11">
        <f>'Table 2A'!K39/$C39</f>
        <v>1.6082341588935349E-3</v>
      </c>
      <c r="L39" s="11">
        <f>'Table 2A'!L39/$C39</f>
        <v>1.6596976519781281E-3</v>
      </c>
      <c r="M39" s="11">
        <f>'Table 2A'!M39/$C39</f>
        <v>1.3959472499195883E-3</v>
      </c>
      <c r="N39" s="11">
        <f>'Table 2A'!N39/$C39</f>
        <v>1.5972981666130589E-2</v>
      </c>
      <c r="O39" s="56"/>
    </row>
    <row r="40" spans="1:15" ht="15.75" x14ac:dyDescent="0.25">
      <c r="A40" s="9" t="s">
        <v>38</v>
      </c>
      <c r="B40" s="10">
        <f>'Table 2A'!B40</f>
        <v>10190.5</v>
      </c>
      <c r="C40" s="10">
        <f>'Table 2A'!C40</f>
        <v>5002.55</v>
      </c>
      <c r="D40" s="11">
        <f>'Table 2A'!D40/$C40</f>
        <v>2.4607450200397796E-3</v>
      </c>
      <c r="E40" s="11">
        <f>'Table 2A'!E40/$C40</f>
        <v>0.48526451509730034</v>
      </c>
      <c r="F40" s="11">
        <f>'Table 2A'!F40/$C40</f>
        <v>0.21271951304834535</v>
      </c>
      <c r="G40" s="11">
        <f>'Table 2A'!G40/$C40</f>
        <v>0.11529120148724151</v>
      </c>
      <c r="H40" s="11">
        <f>'Table 2A'!H40/$C40</f>
        <v>0.10087055601643162</v>
      </c>
      <c r="I40" s="11">
        <f>'Table 2A'!I40/$C40</f>
        <v>5.0772106225824828E-2</v>
      </c>
      <c r="J40" s="11">
        <f>'Table 2A'!J40/$C40</f>
        <v>1.5110293750187404E-2</v>
      </c>
      <c r="K40" s="11">
        <f>'Table 2A'!K40/$C40</f>
        <v>9.1753205865008833E-3</v>
      </c>
      <c r="L40" s="11">
        <f>'Table 2A'!L40/$C40</f>
        <v>5.8790017091283446E-3</v>
      </c>
      <c r="M40" s="11">
        <f>'Table 2A'!M40/$C40</f>
        <v>1.8090773705410242E-3</v>
      </c>
      <c r="N40" s="11">
        <f>'Table 2A'!N40/$C40</f>
        <v>6.4567070793895116E-4</v>
      </c>
      <c r="O40" s="56"/>
    </row>
    <row r="41" spans="1:15" ht="8.25" customHeight="1" x14ac:dyDescent="0.25">
      <c r="A41" s="7"/>
      <c r="B41" s="8" t="s">
        <v>5</v>
      </c>
      <c r="C41" s="8" t="s">
        <v>5</v>
      </c>
      <c r="D41" s="23" t="s">
        <v>5</v>
      </c>
      <c r="E41" s="23" t="s">
        <v>5</v>
      </c>
      <c r="F41" s="23" t="s">
        <v>5</v>
      </c>
      <c r="G41" s="23" t="s">
        <v>5</v>
      </c>
      <c r="H41" s="23" t="s">
        <v>5</v>
      </c>
      <c r="I41" s="23" t="s">
        <v>5</v>
      </c>
      <c r="J41" s="23" t="s">
        <v>5</v>
      </c>
      <c r="K41" s="23" t="s">
        <v>5</v>
      </c>
      <c r="L41" s="23" t="s">
        <v>5</v>
      </c>
      <c r="M41" s="23" t="s">
        <v>5</v>
      </c>
      <c r="N41" s="23" t="s">
        <v>5</v>
      </c>
      <c r="O41" s="56"/>
    </row>
    <row r="42" spans="1:15" ht="15.75" x14ac:dyDescent="0.25">
      <c r="A42" s="9" t="s">
        <v>39</v>
      </c>
      <c r="B42" s="10">
        <f>'Table 2A'!B42</f>
        <v>2462.17</v>
      </c>
      <c r="C42" s="10">
        <f>'Table 2A'!C42</f>
        <v>1030.5</v>
      </c>
      <c r="D42" s="11">
        <f>'Table 2A'!D42/$C42</f>
        <v>0</v>
      </c>
      <c r="E42" s="11">
        <f>'Table 2A'!E42/$C42</f>
        <v>0.5240174672489083</v>
      </c>
      <c r="F42" s="11">
        <f>'Table 2A'!F42/$C42</f>
        <v>0.21114022319262496</v>
      </c>
      <c r="G42" s="11">
        <f>'Table 2A'!G42/$C42</f>
        <v>0.11321688500727803</v>
      </c>
      <c r="H42" s="11">
        <f>'Table 2A'!H42/$C42</f>
        <v>7.2295002426006796E-2</v>
      </c>
      <c r="I42" s="11">
        <f>'Table 2A'!I42/$C42</f>
        <v>2.3124696749150894E-2</v>
      </c>
      <c r="J42" s="11">
        <f>'Table 2A'!J42/$C42</f>
        <v>1.0189228529839884E-2</v>
      </c>
      <c r="K42" s="11">
        <f>'Table 2A'!K42/$C42</f>
        <v>3.0761766132945171E-3</v>
      </c>
      <c r="L42" s="11">
        <f>'Table 2A'!L42/$C42</f>
        <v>2.5909752547307132E-3</v>
      </c>
      <c r="M42" s="11">
        <f>'Table 2A'!M42/$C42</f>
        <v>2.2610383309073267E-3</v>
      </c>
      <c r="N42" s="11">
        <f>'Table 2A'!N42/$C42</f>
        <v>3.808830664725861E-2</v>
      </c>
      <c r="O42" s="56"/>
    </row>
    <row r="43" spans="1:15" ht="15.75" x14ac:dyDescent="0.25">
      <c r="A43" s="9" t="s">
        <v>40</v>
      </c>
      <c r="B43" s="10">
        <f>'Table 2A'!B43</f>
        <v>13889.67</v>
      </c>
      <c r="C43" s="10">
        <f>'Table 2A'!C43</f>
        <v>7268.67</v>
      </c>
      <c r="D43" s="11">
        <f>'Table 2A'!D43/$C43</f>
        <v>2.9991731637287151E-2</v>
      </c>
      <c r="E43" s="11">
        <f>'Table 2A'!E43/$C43</f>
        <v>0.39184197384115665</v>
      </c>
      <c r="F43" s="11">
        <f>'Table 2A'!F43/$C43</f>
        <v>0.20362459707209157</v>
      </c>
      <c r="G43" s="11">
        <f>'Table 2A'!G43/$C43</f>
        <v>0.13250979890406359</v>
      </c>
      <c r="H43" s="11">
        <f>'Table 2A'!H43/$C43</f>
        <v>9.6108366454936048E-2</v>
      </c>
      <c r="I43" s="11">
        <f>'Table 2A'!I43/$C43</f>
        <v>3.6962745591696967E-2</v>
      </c>
      <c r="J43" s="11">
        <f>'Table 2A'!J43/$C43</f>
        <v>1.5236625132245652E-2</v>
      </c>
      <c r="K43" s="11">
        <f>'Table 2A'!K43/$C43</f>
        <v>4.9073626949634533E-3</v>
      </c>
      <c r="L43" s="11">
        <f>'Table 2A'!L43/$C43</f>
        <v>4.4602382554167408E-3</v>
      </c>
      <c r="M43" s="11">
        <f>'Table 2A'!M43/$C43</f>
        <v>4.2414912219154262E-3</v>
      </c>
      <c r="N43" s="11">
        <f>'Table 2A'!N43/$C43</f>
        <v>8.0115069194226729E-2</v>
      </c>
      <c r="O43" s="56"/>
    </row>
    <row r="44" spans="1:15" ht="15.75" x14ac:dyDescent="0.25">
      <c r="A44" s="9" t="s">
        <v>41</v>
      </c>
      <c r="B44" s="10">
        <f>'Table 2A'!B44</f>
        <v>11054.58</v>
      </c>
      <c r="C44" s="10">
        <f>'Table 2A'!C44</f>
        <v>6040.76</v>
      </c>
      <c r="D44" s="11">
        <f>'Table 2A'!D44/$C44</f>
        <v>2.9466490971334733E-4</v>
      </c>
      <c r="E44" s="11">
        <f>'Table 2A'!E44/$C44</f>
        <v>0.41858309219369744</v>
      </c>
      <c r="F44" s="11">
        <f>'Table 2A'!F44/$C44</f>
        <v>0.22435753117157442</v>
      </c>
      <c r="G44" s="11">
        <f>'Table 2A'!G44/$C44</f>
        <v>0.15370913593653779</v>
      </c>
      <c r="H44" s="11">
        <f>'Table 2A'!H44/$C44</f>
        <v>0.11005899919877632</v>
      </c>
      <c r="I44" s="11">
        <f>'Table 2A'!I44/$C44</f>
        <v>4.2469821678066996E-2</v>
      </c>
      <c r="J44" s="11">
        <f>'Table 2A'!J44/$C44</f>
        <v>2.0116674060879757E-2</v>
      </c>
      <c r="K44" s="11">
        <f>'Table 2A'!K44/$C44</f>
        <v>3.1916513816142339E-3</v>
      </c>
      <c r="L44" s="11">
        <f>'Table 2A'!L44/$C44</f>
        <v>4.0359160105682065E-3</v>
      </c>
      <c r="M44" s="11">
        <f>'Table 2A'!M44/$C44</f>
        <v>4.0491593772968961E-3</v>
      </c>
      <c r="N44" s="11">
        <f>'Table 2A'!N44/$C44</f>
        <v>1.9133354081274541E-2</v>
      </c>
      <c r="O44" s="56"/>
    </row>
    <row r="45" spans="1:15" ht="15.75" x14ac:dyDescent="0.25">
      <c r="A45" s="9" t="s">
        <v>42</v>
      </c>
      <c r="B45" s="10">
        <f>'Table 2A'!B45</f>
        <v>99397.5</v>
      </c>
      <c r="C45" s="10">
        <f>'Table 2A'!C45</f>
        <v>52950.879999999997</v>
      </c>
      <c r="D45" s="11">
        <f>'Table 2A'!D45/$C45</f>
        <v>0</v>
      </c>
      <c r="E45" s="11">
        <f>'Table 2A'!E45/$C45</f>
        <v>0.29086032186811628</v>
      </c>
      <c r="F45" s="11">
        <f>'Table 2A'!F45/$C45</f>
        <v>0.19504114001504794</v>
      </c>
      <c r="G45" s="11">
        <f>'Table 2A'!G45/$C45</f>
        <v>0.16801496028016913</v>
      </c>
      <c r="H45" s="11">
        <f>'Table 2A'!H45/$C45</f>
        <v>0.13115098370414241</v>
      </c>
      <c r="I45" s="11">
        <f>'Table 2A'!I45/$C45</f>
        <v>6.8910469476616817E-2</v>
      </c>
      <c r="J45" s="11">
        <f>'Table 2A'!J45/$C45</f>
        <v>2.248347902811058E-2</v>
      </c>
      <c r="K45" s="11">
        <f>'Table 2A'!K45/$C45</f>
        <v>7.4977035320281746E-3</v>
      </c>
      <c r="L45" s="11">
        <f>'Table 2A'!L45/$C45</f>
        <v>9.166986459903971E-3</v>
      </c>
      <c r="M45" s="11">
        <f>'Table 2A'!M45/$C45</f>
        <v>8.9794541658231187E-3</v>
      </c>
      <c r="N45" s="11">
        <f>'Table 2A'!N45/$C45</f>
        <v>9.7894312615767684E-2</v>
      </c>
      <c r="O45" s="56"/>
    </row>
    <row r="46" spans="1:15" ht="15.75" x14ac:dyDescent="0.25">
      <c r="A46" s="9" t="s">
        <v>43</v>
      </c>
      <c r="B46" s="10">
        <f>'Table 2A'!B46</f>
        <v>16859.419999999998</v>
      </c>
      <c r="C46" s="10">
        <f>'Table 2A'!C46</f>
        <v>4864.54</v>
      </c>
      <c r="D46" s="11">
        <f>'Table 2A'!D46/$C46</f>
        <v>1.4408351046553221E-2</v>
      </c>
      <c r="E46" s="11">
        <f>'Table 2A'!E46/$C46</f>
        <v>0.6698146176205767</v>
      </c>
      <c r="F46" s="11">
        <f>'Table 2A'!F46/$C46</f>
        <v>0.19560122848203529</v>
      </c>
      <c r="G46" s="11">
        <f>'Table 2A'!G46/$C46</f>
        <v>8.8557191430227736E-2</v>
      </c>
      <c r="H46" s="11">
        <f>'Table 2A'!H46/$C46</f>
        <v>2.3868649450924446E-2</v>
      </c>
      <c r="I46" s="11">
        <f>'Table 2A'!I46/$C46</f>
        <v>5.3180773516098134E-3</v>
      </c>
      <c r="J46" s="11">
        <f>'Table 2A'!J46/$C46</f>
        <v>7.5238357583656422E-4</v>
      </c>
      <c r="K46" s="11">
        <f>'Table 2A'!K46/$C46</f>
        <v>2.7546283924070929E-4</v>
      </c>
      <c r="L46" s="11">
        <f>'Table 2A'!L46/$C46</f>
        <v>0</v>
      </c>
      <c r="M46" s="11">
        <f>'Table 2A'!M46/$C46</f>
        <v>0</v>
      </c>
      <c r="N46" s="11">
        <f>'Table 2A'!N46/$C46</f>
        <v>1.4019825101654012E-3</v>
      </c>
      <c r="O46" s="56"/>
    </row>
    <row r="47" spans="1:15" ht="15.75" x14ac:dyDescent="0.25">
      <c r="A47" s="9" t="s">
        <v>44</v>
      </c>
      <c r="B47" s="10">
        <f>'Table 2A'!B47</f>
        <v>1097.42</v>
      </c>
      <c r="C47" s="10">
        <f>'Table 2A'!C47</f>
        <v>442.17</v>
      </c>
      <c r="D47" s="11">
        <f>'Table 2A'!D47/$C47</f>
        <v>0.17678720853970192</v>
      </c>
      <c r="E47" s="11">
        <f>'Table 2A'!E47/$C47</f>
        <v>0.46776126829047654</v>
      </c>
      <c r="F47" s="11">
        <f>'Table 2A'!F47/$C47</f>
        <v>0.17149512630888572</v>
      </c>
      <c r="G47" s="11">
        <f>'Table 2A'!G47/$C47</f>
        <v>7.7458895899767052E-2</v>
      </c>
      <c r="H47" s="11">
        <f>'Table 2A'!H47/$C47</f>
        <v>7.0855100979261357E-2</v>
      </c>
      <c r="I47" s="11">
        <f>'Table 2A'!I47/$C47</f>
        <v>2.3362055318090328E-2</v>
      </c>
      <c r="J47" s="11">
        <f>'Table 2A'!J47/$C47</f>
        <v>5.2694664947870729E-3</v>
      </c>
      <c r="K47" s="11">
        <f>'Table 2A'!K47/$C47</f>
        <v>2.2615736029129069E-3</v>
      </c>
      <c r="L47" s="11">
        <f>'Table 2A'!L47/$C47</f>
        <v>2.0806477146798744E-3</v>
      </c>
      <c r="M47" s="11">
        <f>'Table 2A'!M47/$C47</f>
        <v>1.8771060904177125E-3</v>
      </c>
      <c r="N47" s="11">
        <f>'Table 2A'!N47/$C47</f>
        <v>7.4631928896125928E-4</v>
      </c>
      <c r="O47" s="56"/>
    </row>
    <row r="48" spans="1:15" ht="15.75" x14ac:dyDescent="0.25">
      <c r="A48" s="9" t="s">
        <v>45</v>
      </c>
      <c r="B48" s="10">
        <f>'Table 2A'!B48</f>
        <v>55473.08</v>
      </c>
      <c r="C48" s="10">
        <f>'Table 2A'!C48</f>
        <v>11074.08</v>
      </c>
      <c r="D48" s="11">
        <f>'Table 2A'!D48/$C48</f>
        <v>1.1739124152977043E-3</v>
      </c>
      <c r="E48" s="11">
        <f>'Table 2A'!E48/$C48</f>
        <v>0.47390121797928136</v>
      </c>
      <c r="F48" s="11">
        <f>'Table 2A'!F48/$C48</f>
        <v>0.26524099518876515</v>
      </c>
      <c r="G48" s="11">
        <f>'Table 2A'!G48/$C48</f>
        <v>0.19120775721324026</v>
      </c>
      <c r="H48" s="11">
        <f>'Table 2A'!H48/$C48</f>
        <v>3.8738206695274009E-2</v>
      </c>
      <c r="I48" s="11">
        <f>'Table 2A'!I48/$C48</f>
        <v>1.1891732766965743E-2</v>
      </c>
      <c r="J48" s="11">
        <f>'Table 2A'!J48/$C48</f>
        <v>4.2152485804689867E-3</v>
      </c>
      <c r="K48" s="11">
        <f>'Table 2A'!K48/$C48</f>
        <v>1.1061866990305289E-3</v>
      </c>
      <c r="L48" s="11">
        <f>'Table 2A'!L48/$C48</f>
        <v>9.9331050525190354E-4</v>
      </c>
      <c r="M48" s="11">
        <f>'Table 2A'!M48/$C48</f>
        <v>8.2083568115816396E-4</v>
      </c>
      <c r="N48" s="11">
        <f>'Table 2A'!N48/$C48</f>
        <v>1.0710596275266207E-2</v>
      </c>
      <c r="O48" s="56"/>
    </row>
    <row r="49" spans="1:15" ht="15.75" x14ac:dyDescent="0.25">
      <c r="A49" s="9" t="s">
        <v>46</v>
      </c>
      <c r="B49" s="10">
        <f>'Table 2A'!B49</f>
        <v>6895.17</v>
      </c>
      <c r="C49" s="10">
        <f>'Table 2A'!C49</f>
        <v>2150.73</v>
      </c>
      <c r="D49" s="11">
        <f>'Table 2A'!D49/$C49</f>
        <v>0</v>
      </c>
      <c r="E49" s="11">
        <f>'Table 2A'!E49/$C49</f>
        <v>0.49749619896500258</v>
      </c>
      <c r="F49" s="11">
        <f>'Table 2A'!F49/$C49</f>
        <v>0.24049043813030924</v>
      </c>
      <c r="G49" s="11">
        <f>'Table 2A'!G49/$C49</f>
        <v>0.12306054223449713</v>
      </c>
      <c r="H49" s="11">
        <f>'Table 2A'!H49/$C49</f>
        <v>6.6135684163051614E-2</v>
      </c>
      <c r="I49" s="11">
        <f>'Table 2A'!I49/$C49</f>
        <v>2.6888544819665881E-2</v>
      </c>
      <c r="J49" s="11">
        <f>'Table 2A'!J49/$C49</f>
        <v>1.0415068372134111E-2</v>
      </c>
      <c r="K49" s="11">
        <f>'Table 2A'!K49/$C49</f>
        <v>3.4174443096065053E-3</v>
      </c>
      <c r="L49" s="11">
        <f>'Table 2A'!L49/$C49</f>
        <v>3.0687255025038007E-3</v>
      </c>
      <c r="M49" s="11">
        <f>'Table 2A'!M49/$C49</f>
        <v>2.5247241634235814E-3</v>
      </c>
      <c r="N49" s="11">
        <f>'Table 2A'!N49/$C49</f>
        <v>2.6502629339805555E-2</v>
      </c>
      <c r="O49" s="56"/>
    </row>
    <row r="50" spans="1:15" ht="15.75" x14ac:dyDescent="0.25">
      <c r="A50" s="9" t="s">
        <v>47</v>
      </c>
      <c r="B50" s="10">
        <f>'Table 2A'!B50</f>
        <v>15980</v>
      </c>
      <c r="C50" s="10">
        <f>'Table 2A'!C50</f>
        <v>9816.5</v>
      </c>
      <c r="D50" s="11">
        <f>'Table 2A'!D50/$C50</f>
        <v>5.4797534762899197E-2</v>
      </c>
      <c r="E50" s="11">
        <f>'Table 2A'!E50/$C50</f>
        <v>0.35819793205317579</v>
      </c>
      <c r="F50" s="11">
        <f>'Table 2A'!F50/$C50</f>
        <v>0.20791524474099729</v>
      </c>
      <c r="G50" s="11">
        <f>'Table 2A'!G50/$C50</f>
        <v>0.15359343961697142</v>
      </c>
      <c r="H50" s="11">
        <f>'Table 2A'!H50/$C50</f>
        <v>0.12298171446034738</v>
      </c>
      <c r="I50" s="11">
        <f>'Table 2A'!I50/$C50</f>
        <v>5.2581877451230066E-2</v>
      </c>
      <c r="J50" s="11">
        <f>'Table 2A'!J50/$C50</f>
        <v>2.3820098813222636E-2</v>
      </c>
      <c r="K50" s="11">
        <f>'Table 2A'!K50/$C50</f>
        <v>7.6228798451586609E-3</v>
      </c>
      <c r="L50" s="11">
        <f>'Table 2A'!L50/$C50</f>
        <v>7.3172719401008507E-3</v>
      </c>
      <c r="M50" s="11">
        <f>'Table 2A'!M50/$C50</f>
        <v>7.0035144909081646E-3</v>
      </c>
      <c r="N50" s="11">
        <f>'Table 2A'!N50/$C50</f>
        <v>4.16849182498854E-3</v>
      </c>
      <c r="O50" s="56"/>
    </row>
    <row r="51" spans="1:15" ht="15.75" x14ac:dyDescent="0.25">
      <c r="A51" s="9" t="s">
        <v>48</v>
      </c>
      <c r="B51" s="10">
        <f>'Table 2A'!B51</f>
        <v>52458.92</v>
      </c>
      <c r="C51" s="10">
        <f>'Table 2A'!C51</f>
        <v>33183.910000000003</v>
      </c>
      <c r="D51" s="11">
        <f>'Table 2A'!D51/$C51</f>
        <v>1.2203203299430355E-2</v>
      </c>
      <c r="E51" s="11">
        <f>'Table 2A'!E51/$C51</f>
        <v>0.27488201360237535</v>
      </c>
      <c r="F51" s="11">
        <f>'Table 2A'!F51/$C51</f>
        <v>0.15744347185126767</v>
      </c>
      <c r="G51" s="11">
        <f>'Table 2A'!G51/$C51</f>
        <v>0.10181681423316298</v>
      </c>
      <c r="H51" s="11">
        <f>'Table 2A'!H51/$C51</f>
        <v>9.4642252826746445E-2</v>
      </c>
      <c r="I51" s="11">
        <f>'Table 2A'!I51/$C51</f>
        <v>4.1114805337888145E-2</v>
      </c>
      <c r="J51" s="11">
        <f>'Table 2A'!J51/$C51</f>
        <v>2.7445228726813684E-2</v>
      </c>
      <c r="K51" s="11">
        <f>'Table 2A'!K51/$C51</f>
        <v>9.6423236441998544E-3</v>
      </c>
      <c r="L51" s="11">
        <f>'Table 2A'!L51/$C51</f>
        <v>4.1028920341213554E-3</v>
      </c>
      <c r="M51" s="11">
        <f>'Table 2A'!M51/$C51</f>
        <v>5.7268718484349782E-3</v>
      </c>
      <c r="N51" s="11">
        <f>'Table 2A'!N51/$C51</f>
        <v>0.27097982124469355</v>
      </c>
      <c r="O51" s="56"/>
    </row>
    <row r="52" spans="1:15" ht="8.25" customHeight="1" x14ac:dyDescent="0.25">
      <c r="A52" s="7"/>
      <c r="B52" s="8" t="s">
        <v>5</v>
      </c>
      <c r="C52" s="8" t="s">
        <v>5</v>
      </c>
      <c r="D52" s="23" t="s">
        <v>5</v>
      </c>
      <c r="E52" s="23" t="s">
        <v>5</v>
      </c>
      <c r="F52" s="23" t="s">
        <v>5</v>
      </c>
      <c r="G52" s="23" t="s">
        <v>5</v>
      </c>
      <c r="H52" s="23" t="s">
        <v>5</v>
      </c>
      <c r="I52" s="23" t="s">
        <v>5</v>
      </c>
      <c r="J52" s="23" t="s">
        <v>5</v>
      </c>
      <c r="K52" s="23" t="s">
        <v>5</v>
      </c>
      <c r="L52" s="23" t="s">
        <v>5</v>
      </c>
      <c r="M52" s="23" t="s">
        <v>5</v>
      </c>
      <c r="N52" s="23" t="s">
        <v>5</v>
      </c>
      <c r="O52" s="56"/>
    </row>
    <row r="53" spans="1:15" ht="15.75" x14ac:dyDescent="0.25">
      <c r="A53" s="9" t="s">
        <v>49</v>
      </c>
      <c r="B53" s="10">
        <f>'Table 2A'!B53</f>
        <v>7466.75</v>
      </c>
      <c r="C53" s="10">
        <f>'Table 2A'!C53</f>
        <v>6520.75</v>
      </c>
      <c r="D53" s="11">
        <f>'Table 2A'!D53/$C53</f>
        <v>3.6100141854847985E-3</v>
      </c>
      <c r="E53" s="11">
        <f>'Table 2A'!E53/$C53</f>
        <v>0.24542268910784801</v>
      </c>
      <c r="F53" s="11">
        <f>'Table 2A'!F53/$C53</f>
        <v>0.23524594563508799</v>
      </c>
      <c r="G53" s="11">
        <f>'Table 2A'!G53/$C53</f>
        <v>0.20585055400069011</v>
      </c>
      <c r="H53" s="11">
        <f>'Table 2A'!H53/$C53</f>
        <v>0.17127477667446228</v>
      </c>
      <c r="I53" s="11">
        <f>'Table 2A'!I53/$C53</f>
        <v>8.0441666986159566E-2</v>
      </c>
      <c r="J53" s="11">
        <f>'Table 2A'!J53/$C53</f>
        <v>3.6811716443660623E-2</v>
      </c>
      <c r="K53" s="11">
        <f>'Table 2A'!K53/$C53</f>
        <v>8.1432350573170265E-3</v>
      </c>
      <c r="L53" s="11">
        <f>'Table 2A'!L53/$C53</f>
        <v>1.0449718207261434E-2</v>
      </c>
      <c r="M53" s="11">
        <f>'Table 2A'!M53/$C53</f>
        <v>1.7221945328374803E-3</v>
      </c>
      <c r="N53" s="11">
        <f>'Table 2A'!N53/$C53</f>
        <v>1.0259556032664954E-3</v>
      </c>
      <c r="O53" s="56"/>
    </row>
    <row r="54" spans="1:15" ht="15.75" x14ac:dyDescent="0.25">
      <c r="A54" s="9" t="s">
        <v>50</v>
      </c>
      <c r="B54" s="10">
        <f>'Table 2A'!B54</f>
        <v>4618.92</v>
      </c>
      <c r="C54" s="10">
        <f>'Table 2A'!C54</f>
        <v>2798</v>
      </c>
      <c r="D54" s="11">
        <f>'Table 2A'!D54/$C54</f>
        <v>7.2087205146533244E-3</v>
      </c>
      <c r="E54" s="11">
        <f>'Table 2A'!E54/$C54</f>
        <v>0.34703359542530376</v>
      </c>
      <c r="F54" s="11">
        <f>'Table 2A'!F54/$C54</f>
        <v>0.17715153681200857</v>
      </c>
      <c r="G54" s="11">
        <f>'Table 2A'!G54/$C54</f>
        <v>0.12312365975696926</v>
      </c>
      <c r="H54" s="11">
        <f>'Table 2A'!H54/$C54</f>
        <v>9.05396711937098E-2</v>
      </c>
      <c r="I54" s="11">
        <f>'Table 2A'!I54/$C54</f>
        <v>3.4488920657612582E-2</v>
      </c>
      <c r="J54" s="11">
        <f>'Table 2A'!J54/$C54</f>
        <v>1.5100071479628305E-2</v>
      </c>
      <c r="K54" s="11">
        <f>'Table 2A'!K54/$C54</f>
        <v>4.6747676912080056E-3</v>
      </c>
      <c r="L54" s="11">
        <f>'Table 2A'!L54/$C54</f>
        <v>4.4067190850607578E-3</v>
      </c>
      <c r="M54" s="11">
        <f>'Table 2A'!M54/$C54</f>
        <v>3.9313795568263043E-3</v>
      </c>
      <c r="N54" s="11">
        <f>'Table 2A'!N54/$C54</f>
        <v>0.19234095782701929</v>
      </c>
      <c r="O54" s="56"/>
    </row>
    <row r="55" spans="1:15" ht="15.75" x14ac:dyDescent="0.25">
      <c r="A55" s="9" t="s">
        <v>51</v>
      </c>
      <c r="B55" s="10">
        <f>'Table 2A'!B55</f>
        <v>8818.5</v>
      </c>
      <c r="C55" s="10">
        <f>'Table 2A'!C55</f>
        <v>2694.76</v>
      </c>
      <c r="D55" s="11">
        <f>'Table 2A'!D55/$C55</f>
        <v>5.570069319716783E-3</v>
      </c>
      <c r="E55" s="11">
        <f>'Table 2A'!E55/$C55</f>
        <v>0.52285917855393427</v>
      </c>
      <c r="F55" s="11">
        <f>'Table 2A'!F55/$C55</f>
        <v>0.33284596772996483</v>
      </c>
      <c r="G55" s="11">
        <f>'Table 2A'!G55/$C55</f>
        <v>7.9220412949576199E-2</v>
      </c>
      <c r="H55" s="11">
        <f>'Table 2A'!H55/$C55</f>
        <v>3.1494455907019547E-2</v>
      </c>
      <c r="I55" s="11">
        <f>'Table 2A'!I55/$C55</f>
        <v>1.6283453814068784E-2</v>
      </c>
      <c r="J55" s="11">
        <f>'Table 2A'!J55/$C55</f>
        <v>6.9913461681188668E-3</v>
      </c>
      <c r="K55" s="11">
        <f>'Table 2A'!K55/$C55</f>
        <v>0</v>
      </c>
      <c r="L55" s="11">
        <f>'Table 2A'!L55/$C55</f>
        <v>1.2245988511036234E-4</v>
      </c>
      <c r="M55" s="11">
        <f>'Table 2A'!M55/$C55</f>
        <v>3.4214549718713356E-3</v>
      </c>
      <c r="N55" s="11">
        <f>'Table 2A'!N55/$C55</f>
        <v>1.1874897950095741E-3</v>
      </c>
      <c r="O55" s="56"/>
    </row>
    <row r="56" spans="1:15" ht="15.75" x14ac:dyDescent="0.25">
      <c r="A56" s="9" t="s">
        <v>52</v>
      </c>
      <c r="B56" s="10">
        <f>'Table 2A'!B56</f>
        <v>3039.67</v>
      </c>
      <c r="C56" s="10">
        <f>'Table 2A'!C56</f>
        <v>514.64</v>
      </c>
      <c r="D56" s="11">
        <f>'Table 2A'!D56/$C56</f>
        <v>0.45863127623192912</v>
      </c>
      <c r="E56" s="11">
        <f>'Table 2A'!E56/$C56</f>
        <v>0.36633374786258355</v>
      </c>
      <c r="F56" s="11">
        <f>'Table 2A'!F56/$C56</f>
        <v>9.8670915591481431E-2</v>
      </c>
      <c r="G56" s="11">
        <f>'Table 2A'!G56/$C56</f>
        <v>3.6025182651950878E-2</v>
      </c>
      <c r="H56" s="11">
        <f>'Table 2A'!H56/$C56</f>
        <v>2.2695476449556971E-2</v>
      </c>
      <c r="I56" s="11">
        <f>'Table 2A'!I56/$C56</f>
        <v>1.214441162754547E-2</v>
      </c>
      <c r="J56" s="11">
        <f>'Table 2A'!J56/$C56</f>
        <v>4.7023161821856058E-3</v>
      </c>
      <c r="K56" s="11">
        <f>'Table 2A'!K56/$C56</f>
        <v>0</v>
      </c>
      <c r="L56" s="11">
        <f>'Table 2A'!L56/$C56</f>
        <v>0</v>
      </c>
      <c r="M56" s="11">
        <f>'Table 2A'!M56/$C56</f>
        <v>8.1610446137105551E-4</v>
      </c>
      <c r="N56" s="11">
        <f>'Table 2A'!N56/$C56</f>
        <v>0</v>
      </c>
      <c r="O56" s="56"/>
    </row>
    <row r="57" spans="1:15" ht="15.75" x14ac:dyDescent="0.25">
      <c r="A57" s="9" t="s">
        <v>53</v>
      </c>
      <c r="B57" s="10">
        <f>'Table 2A'!B57</f>
        <v>26621.5</v>
      </c>
      <c r="C57" s="10">
        <f>'Table 2A'!C57</f>
        <v>13292.95</v>
      </c>
      <c r="D57" s="11">
        <f>'Table 2A'!D57/$C57</f>
        <v>6.2062973230170878E-4</v>
      </c>
      <c r="E57" s="11">
        <f>'Table 2A'!E57/$C57</f>
        <v>0.29907657818618139</v>
      </c>
      <c r="F57" s="11">
        <f>'Table 2A'!F57/$C57</f>
        <v>0.23193572532808746</v>
      </c>
      <c r="G57" s="11">
        <f>'Table 2A'!G57/$C57</f>
        <v>0.17519888361876029</v>
      </c>
      <c r="H57" s="11">
        <f>'Table 2A'!H57/$C57</f>
        <v>0.13406956318951022</v>
      </c>
      <c r="I57" s="11">
        <f>'Table 2A'!I57/$C57</f>
        <v>6.0388401370651358E-2</v>
      </c>
      <c r="J57" s="11">
        <f>'Table 2A'!J57/$C57</f>
        <v>2.8547463128951813E-2</v>
      </c>
      <c r="K57" s="11">
        <f>'Table 2A'!K57/$C57</f>
        <v>5.5766402491546265E-3</v>
      </c>
      <c r="L57" s="11">
        <f>'Table 2A'!L57/$C57</f>
        <v>9.9880011585088344E-3</v>
      </c>
      <c r="M57" s="11">
        <f>'Table 2A'!M57/$C57</f>
        <v>4.9063601382687812E-3</v>
      </c>
      <c r="N57" s="11">
        <f>'Table 2A'!N57/$C57</f>
        <v>4.9691753899623478E-2</v>
      </c>
      <c r="O57" s="56"/>
    </row>
    <row r="58" spans="1:15" ht="15.75" x14ac:dyDescent="0.25">
      <c r="A58" s="9" t="s">
        <v>54</v>
      </c>
      <c r="B58" s="10">
        <f>'Table 2A'!B58</f>
        <v>28475.5</v>
      </c>
      <c r="C58" s="10">
        <f>'Table 2A'!C58</f>
        <v>7937.52</v>
      </c>
      <c r="D58" s="11">
        <f>'Table 2A'!D58/$C58</f>
        <v>0</v>
      </c>
      <c r="E58" s="11">
        <f>'Table 2A'!E58/$C58</f>
        <v>0.65615330733024912</v>
      </c>
      <c r="F58" s="11">
        <f>'Table 2A'!F58/$C58</f>
        <v>0.19121715598826836</v>
      </c>
      <c r="G58" s="11">
        <f>'Table 2A'!G58/$C58</f>
        <v>7.4421229804775293E-2</v>
      </c>
      <c r="H58" s="11">
        <f>'Table 2A'!H58/$C58</f>
        <v>4.4807446154466385E-2</v>
      </c>
      <c r="I58" s="11">
        <f>'Table 2A'!I58/$C58</f>
        <v>1.5532559288039588E-2</v>
      </c>
      <c r="J58" s="11">
        <f>'Table 2A'!J58/$C58</f>
        <v>7.2491155927796079E-3</v>
      </c>
      <c r="K58" s="11">
        <f>'Table 2A'!K58/$C58</f>
        <v>1.3455084207661839E-3</v>
      </c>
      <c r="L58" s="11">
        <f>'Table 2A'!L58/$C58</f>
        <v>3.0034569991634666E-3</v>
      </c>
      <c r="M58" s="11">
        <f>'Table 2A'!M58/$C58</f>
        <v>4.7722714399459779E-3</v>
      </c>
      <c r="N58" s="11">
        <f>'Table 2A'!N58/$C58</f>
        <v>1.4979489815458733E-3</v>
      </c>
      <c r="O58" s="56"/>
    </row>
    <row r="59" spans="1:15" ht="15.75" x14ac:dyDescent="0.25">
      <c r="A59" s="9" t="s">
        <v>55</v>
      </c>
      <c r="B59" s="10">
        <f>'Table 2A'!B59</f>
        <v>3728.67</v>
      </c>
      <c r="C59" s="10">
        <f>'Table 2A'!C59</f>
        <v>1833.58</v>
      </c>
      <c r="D59" s="11">
        <f>'Table 2A'!D59/$C59</f>
        <v>5.0175067354574113E-4</v>
      </c>
      <c r="E59" s="11">
        <f>'Table 2A'!E59/$C59</f>
        <v>0.53483894894141515</v>
      </c>
      <c r="F59" s="11">
        <f>'Table 2A'!F59/$C59</f>
        <v>0.2416965717339849</v>
      </c>
      <c r="G59" s="11">
        <f>'Table 2A'!G59/$C59</f>
        <v>0.13057515897861016</v>
      </c>
      <c r="H59" s="11">
        <f>'Table 2A'!H59/$C59</f>
        <v>4.94006260975796E-2</v>
      </c>
      <c r="I59" s="11">
        <f>'Table 2A'!I59/$C59</f>
        <v>1.3318208095638042E-2</v>
      </c>
      <c r="J59" s="11">
        <f>'Table 2A'!J59/$C59</f>
        <v>4.3630493351803573E-3</v>
      </c>
      <c r="K59" s="11">
        <f>'Table 2A'!K59/$C59</f>
        <v>1.3634529172438618E-3</v>
      </c>
      <c r="L59" s="11">
        <f>'Table 2A'!L59/$C59</f>
        <v>1.4070834105956655E-3</v>
      </c>
      <c r="M59" s="11">
        <f>'Table 2A'!M59/$C59</f>
        <v>1.134392827146893E-3</v>
      </c>
      <c r="N59" s="11">
        <f>'Table 2A'!N59/$C59</f>
        <v>2.1406210800728631E-2</v>
      </c>
      <c r="O59" s="56"/>
    </row>
    <row r="60" spans="1:15" ht="15.75" x14ac:dyDescent="0.25">
      <c r="A60" s="9" t="s">
        <v>56</v>
      </c>
      <c r="B60" s="10">
        <f>'Table 2A'!B60</f>
        <v>2805.58</v>
      </c>
      <c r="C60" s="10">
        <f>'Table 2A'!C60</f>
        <v>1398.67</v>
      </c>
      <c r="D60" s="11">
        <f>'Table 2A'!D60/$C60</f>
        <v>0</v>
      </c>
      <c r="E60" s="11">
        <f>'Table 2A'!E60/$C60</f>
        <v>0.47527293786239783</v>
      </c>
      <c r="F60" s="11">
        <f>'Table 2A'!F60/$C60</f>
        <v>0.26269241493704731</v>
      </c>
      <c r="G60" s="11">
        <f>'Table 2A'!G60/$C60</f>
        <v>0.12779998141091178</v>
      </c>
      <c r="H60" s="11">
        <f>'Table 2A'!H60/$C60</f>
        <v>5.9041803999513823E-2</v>
      </c>
      <c r="I60" s="11">
        <f>'Table 2A'!I60/$C60</f>
        <v>1.5014263550372853E-2</v>
      </c>
      <c r="J60" s="11">
        <f>'Table 2A'!J60/$C60</f>
        <v>5.8412634860260104E-3</v>
      </c>
      <c r="K60" s="11">
        <f>'Table 2A'!K60/$C60</f>
        <v>1.3727326674626609E-3</v>
      </c>
      <c r="L60" s="11">
        <f>'Table 2A'!L60/$C60</f>
        <v>1.2511886291977378E-3</v>
      </c>
      <c r="M60" s="11">
        <f>'Table 2A'!M60/$C60</f>
        <v>1.1939914347201268E-3</v>
      </c>
      <c r="N60" s="11">
        <f>'Table 2A'!N60/$C60</f>
        <v>5.0526571671659505E-2</v>
      </c>
      <c r="O60" s="56"/>
    </row>
    <row r="61" spans="1:15" ht="15.75" x14ac:dyDescent="0.25">
      <c r="A61" s="9" t="s">
        <v>57</v>
      </c>
      <c r="B61" s="10">
        <f>'Table 2A'!B61</f>
        <v>222.33</v>
      </c>
      <c r="C61" s="10">
        <f>'Table 2A'!C61</f>
        <v>176.5</v>
      </c>
      <c r="D61" s="11">
        <f>'Table 2A'!D61/$C61</f>
        <v>0</v>
      </c>
      <c r="E61" s="11">
        <f>'Table 2A'!E61/$C61</f>
        <v>0.25308781869688385</v>
      </c>
      <c r="F61" s="11">
        <f>'Table 2A'!F61/$C61</f>
        <v>0.21575070821529743</v>
      </c>
      <c r="G61" s="11">
        <f>'Table 2A'!G61/$C61</f>
        <v>0.21059490084985838</v>
      </c>
      <c r="H61" s="11">
        <f>'Table 2A'!H61/$C61</f>
        <v>0.18883852691218128</v>
      </c>
      <c r="I61" s="11">
        <f>'Table 2A'!I61/$C61</f>
        <v>7.7903682719546744E-2</v>
      </c>
      <c r="J61" s="11">
        <f>'Table 2A'!J61/$C61</f>
        <v>2.736543909348442E-2</v>
      </c>
      <c r="K61" s="11">
        <f>'Table 2A'!K61/$C61</f>
        <v>8.9518413597733711E-3</v>
      </c>
      <c r="L61" s="11">
        <f>'Table 2A'!L61/$C61</f>
        <v>8.9518413597733711E-3</v>
      </c>
      <c r="M61" s="11">
        <f>'Table 2A'!M61/$C61</f>
        <v>8.4985835694051E-3</v>
      </c>
      <c r="N61" s="11">
        <f>'Table 2A'!N61/$C61</f>
        <v>0</v>
      </c>
      <c r="O61" s="56"/>
    </row>
    <row r="62" spans="1:15" ht="15.75" x14ac:dyDescent="0.25">
      <c r="A62" s="9" t="s">
        <v>58</v>
      </c>
      <c r="B62" s="10">
        <f>'Table 2A'!B62</f>
        <v>18327.669999999998</v>
      </c>
      <c r="C62" s="10">
        <f>'Table 2A'!C62</f>
        <v>8582.32</v>
      </c>
      <c r="D62" s="11">
        <f>'Table 2A'!D62/$C62</f>
        <v>2.3140596015995673E-3</v>
      </c>
      <c r="E62" s="11">
        <f>'Table 2A'!E62/$C62</f>
        <v>0.35014191966740932</v>
      </c>
      <c r="F62" s="11">
        <f>'Table 2A'!F62/$C62</f>
        <v>0.21726992235199807</v>
      </c>
      <c r="G62" s="11">
        <f>'Table 2A'!G62/$C62</f>
        <v>0.17109243188322037</v>
      </c>
      <c r="H62" s="11">
        <f>'Table 2A'!H62/$C62</f>
        <v>0.13659593210227539</v>
      </c>
      <c r="I62" s="11">
        <f>'Table 2A'!I62/$C62</f>
        <v>5.6286645102955848E-2</v>
      </c>
      <c r="J62" s="11">
        <f>'Table 2A'!J62/$C62</f>
        <v>2.46378601590246E-2</v>
      </c>
      <c r="K62" s="11">
        <f>'Table 2A'!K62/$C62</f>
        <v>7.6529423279486208E-3</v>
      </c>
      <c r="L62" s="11">
        <f>'Table 2A'!L62/$C62</f>
        <v>7.4793295985234763E-3</v>
      </c>
      <c r="M62" s="11">
        <f>'Table 2A'!M62/$C62</f>
        <v>1.4649884879612973E-2</v>
      </c>
      <c r="N62" s="11">
        <f>'Table 2A'!N62/$C62</f>
        <v>1.1879072325431818E-2</v>
      </c>
      <c r="O62" s="56"/>
    </row>
    <row r="63" spans="1:15" ht="7.5" customHeight="1" x14ac:dyDescent="0.25">
      <c r="A63" s="7"/>
      <c r="B63" s="8" t="s">
        <v>5</v>
      </c>
      <c r="C63" s="8" t="s">
        <v>5</v>
      </c>
      <c r="D63" s="23" t="s">
        <v>5</v>
      </c>
      <c r="E63" s="23" t="s">
        <v>5</v>
      </c>
      <c r="F63" s="23" t="s">
        <v>5</v>
      </c>
      <c r="G63" s="23" t="s">
        <v>5</v>
      </c>
      <c r="H63" s="23" t="s">
        <v>5</v>
      </c>
      <c r="I63" s="23" t="s">
        <v>5</v>
      </c>
      <c r="J63" s="23" t="s">
        <v>5</v>
      </c>
      <c r="K63" s="23" t="s">
        <v>5</v>
      </c>
      <c r="L63" s="23" t="s">
        <v>5</v>
      </c>
      <c r="M63" s="23" t="s">
        <v>5</v>
      </c>
      <c r="N63" s="23" t="s">
        <v>5</v>
      </c>
      <c r="O63" s="56"/>
    </row>
    <row r="64" spans="1:15" ht="15.75" x14ac:dyDescent="0.25">
      <c r="A64" s="9" t="s">
        <v>59</v>
      </c>
      <c r="B64" s="10">
        <f>'Table 2A'!B64</f>
        <v>27542.83</v>
      </c>
      <c r="C64" s="10">
        <f>'Table 2A'!C64</f>
        <v>14372.17</v>
      </c>
      <c r="D64" s="11">
        <f>'Table 2A'!D64/$C64</f>
        <v>2.6144277447316584E-2</v>
      </c>
      <c r="E64" s="11">
        <f>'Table 2A'!E64/$C64</f>
        <v>0.35368702151449644</v>
      </c>
      <c r="F64" s="11">
        <f>'Table 2A'!F64/$C64</f>
        <v>0.19348713520644412</v>
      </c>
      <c r="G64" s="11">
        <f>'Table 2A'!G64/$C64</f>
        <v>0.13692573911942316</v>
      </c>
      <c r="H64" s="11">
        <f>'Table 2A'!H64/$C64</f>
        <v>0.1081138060571229</v>
      </c>
      <c r="I64" s="11">
        <f>'Table 2A'!I64/$C64</f>
        <v>4.4049019737450922E-2</v>
      </c>
      <c r="J64" s="11">
        <f>'Table 2A'!J64/$C64</f>
        <v>1.9765978276071045E-2</v>
      </c>
      <c r="K64" s="11">
        <f>'Table 2A'!K64/$C64</f>
        <v>6.1806950516171185E-3</v>
      </c>
      <c r="L64" s="11">
        <f>'Table 2A'!L64/$C64</f>
        <v>5.8564573060296389E-3</v>
      </c>
      <c r="M64" s="11">
        <f>'Table 2A'!M64/$C64</f>
        <v>7.5145228591089585E-3</v>
      </c>
      <c r="N64" s="11">
        <f>'Table 2A'!N64/$C64</f>
        <v>9.8274651635765514E-2</v>
      </c>
      <c r="O64" s="56"/>
    </row>
    <row r="65" spans="1:15" ht="15.75" x14ac:dyDescent="0.25">
      <c r="A65" s="9" t="s">
        <v>60</v>
      </c>
      <c r="B65" s="10">
        <f>'Table 2A'!B65</f>
        <v>7133.92</v>
      </c>
      <c r="C65" s="10">
        <f>'Table 2A'!C65</f>
        <v>2071.8200000000002</v>
      </c>
      <c r="D65" s="11">
        <f>'Table 2A'!D65/$C65</f>
        <v>5.2128080624764704E-4</v>
      </c>
      <c r="E65" s="11">
        <f>'Table 2A'!E65/$C65</f>
        <v>0.4564247859370022</v>
      </c>
      <c r="F65" s="11">
        <f>'Table 2A'!F65/$C65</f>
        <v>0.24728499580079349</v>
      </c>
      <c r="G65" s="11">
        <f>'Table 2A'!G65/$C65</f>
        <v>0.13876205461864446</v>
      </c>
      <c r="H65" s="11">
        <f>'Table 2A'!H65/$C65</f>
        <v>0.1021275979573515</v>
      </c>
      <c r="I65" s="11">
        <f>'Table 2A'!I65/$C65</f>
        <v>3.4974080759911569E-2</v>
      </c>
      <c r="J65" s="11">
        <f>'Table 2A'!J65/$C65</f>
        <v>1.2211485553764322E-2</v>
      </c>
      <c r="K65" s="11">
        <f>'Table 2A'!K65/$C65</f>
        <v>2.3505903022463339E-3</v>
      </c>
      <c r="L65" s="11">
        <f>'Table 2A'!L65/$C65</f>
        <v>1.6652025755133166E-3</v>
      </c>
      <c r="M65" s="11">
        <f>'Table 2A'!M65/$C65</f>
        <v>3.6827523626569874E-3</v>
      </c>
      <c r="N65" s="11">
        <f>'Table 2A'!N65/$C65</f>
        <v>0</v>
      </c>
      <c r="O65" s="56"/>
    </row>
    <row r="66" spans="1:15" ht="15.75" x14ac:dyDescent="0.25">
      <c r="A66" s="9" t="s">
        <v>61</v>
      </c>
      <c r="B66" s="10">
        <f>'Table 2A'!B66</f>
        <v>16436</v>
      </c>
      <c r="C66" s="10">
        <f>'Table 2A'!C66</f>
        <v>5830.5</v>
      </c>
      <c r="D66" s="11">
        <f>'Table 2A'!D66/$C66</f>
        <v>0</v>
      </c>
      <c r="E66" s="11">
        <f>'Table 2A'!E66/$C66</f>
        <v>0.40819312237372435</v>
      </c>
      <c r="F66" s="11">
        <f>'Table 2A'!F66/$C66</f>
        <v>0.18670096904210615</v>
      </c>
      <c r="G66" s="11">
        <f>'Table 2A'!G66/$C66</f>
        <v>0.12892719320812968</v>
      </c>
      <c r="H66" s="11">
        <f>'Table 2A'!H66/$C66</f>
        <v>9.0349026670096894E-2</v>
      </c>
      <c r="I66" s="11">
        <f>'Table 2A'!I66/$C66</f>
        <v>3.3403653202984308E-2</v>
      </c>
      <c r="J66" s="11">
        <f>'Table 2A'!J66/$C66</f>
        <v>1.3578595317725753E-2</v>
      </c>
      <c r="K66" s="11">
        <f>'Table 2A'!K66/$C66</f>
        <v>3.9584941257182057E-3</v>
      </c>
      <c r="L66" s="11">
        <f>'Table 2A'!L66/$C66</f>
        <v>4.2877969299373979E-3</v>
      </c>
      <c r="M66" s="11">
        <f>'Table 2A'!M66/$C66</f>
        <v>4.0305291141411546E-3</v>
      </c>
      <c r="N66" s="11">
        <f>'Table 2A'!N66/$C66</f>
        <v>0.12656890489666411</v>
      </c>
      <c r="O66" s="56"/>
    </row>
    <row r="67" spans="1:15" ht="16.5" thickBot="1" x14ac:dyDescent="0.3">
      <c r="A67" s="14" t="s">
        <v>62</v>
      </c>
      <c r="B67" s="15">
        <f>'Table 2A'!B67</f>
        <v>528.66999999999996</v>
      </c>
      <c r="C67" s="15">
        <f>'Table 2A'!C67</f>
        <v>271.92</v>
      </c>
      <c r="D67" s="17">
        <f>'Table 2A'!D67/$C67</f>
        <v>0</v>
      </c>
      <c r="E67" s="17">
        <f>'Table 2A'!E67/$C67</f>
        <v>0.7103927625772285</v>
      </c>
      <c r="F67" s="17">
        <f>'Table 2A'!F67/$C67</f>
        <v>0.18295822300676667</v>
      </c>
      <c r="G67" s="17">
        <f>'Table 2A'!G67/$C67</f>
        <v>5.8840835539864661E-2</v>
      </c>
      <c r="H67" s="17">
        <f>'Table 2A'!H67/$C67</f>
        <v>2.5742865548690791E-2</v>
      </c>
      <c r="I67" s="17">
        <f>'Table 2A'!I67/$C67</f>
        <v>1.1952044719035009E-2</v>
      </c>
      <c r="J67" s="17">
        <f>'Table 2A'!J67/$C67</f>
        <v>1.8387761106207707E-3</v>
      </c>
      <c r="K67" s="17">
        <f>'Table 2A'!K67/$C67</f>
        <v>2.942041776993233E-4</v>
      </c>
      <c r="L67" s="17">
        <f>'Table 2A'!L67/$C67</f>
        <v>2.942041776993233E-4</v>
      </c>
      <c r="M67" s="17">
        <f>'Table 2A'!M67/$C67</f>
        <v>6.2518387761106213E-4</v>
      </c>
      <c r="N67" s="17">
        <f>'Table 2A'!N67/$C67</f>
        <v>7.0609002647837593E-3</v>
      </c>
    </row>
    <row r="68" spans="1:15" ht="92.25" customHeight="1" x14ac:dyDescent="0.2">
      <c r="A68" s="67" t="s">
        <v>140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</sheetData>
  <mergeCells count="9">
    <mergeCell ref="A1:N1"/>
    <mergeCell ref="A2:N2"/>
    <mergeCell ref="A3:N3"/>
    <mergeCell ref="A4:N4"/>
    <mergeCell ref="A68:N68"/>
    <mergeCell ref="D5:N5"/>
    <mergeCell ref="B5:B6"/>
    <mergeCell ref="C5:C6"/>
    <mergeCell ref="A5:A6"/>
  </mergeCells>
  <phoneticPr fontId="0" type="noConversion"/>
  <printOptions horizontalCentered="1" verticalCentered="1"/>
  <pageMargins left="0.75" right="0.75" top="1" bottom="1" header="0.5" footer="0.5"/>
  <pageSetup scale="4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opLeftCell="A28" zoomScale="85" zoomScaleNormal="85" workbookViewId="0">
      <selection activeCell="A68" sqref="A68:N68"/>
    </sheetView>
  </sheetViews>
  <sheetFormatPr defaultRowHeight="12.75" x14ac:dyDescent="0.2"/>
  <cols>
    <col min="1" max="1" width="17.6640625" style="3" customWidth="1"/>
    <col min="2" max="2" width="11" style="3" customWidth="1"/>
    <col min="3" max="3" width="10.6640625" style="3" customWidth="1"/>
    <col min="4" max="13" width="8.88671875" style="3"/>
    <col min="14" max="14" width="9.77734375" style="3" customWidth="1"/>
    <col min="15" max="16384" width="8.88671875" style="3"/>
  </cols>
  <sheetData>
    <row r="1" spans="1:14" ht="15.75" x14ac:dyDescent="0.25">
      <c r="A1" s="66" t="s">
        <v>96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5.75" x14ac:dyDescent="0.25">
      <c r="A2" s="66" t="str">
        <f>'Table 2A'!A2:N2</f>
        <v>TANF Federal Five-Year Time Limit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5.75" x14ac:dyDescent="0.25">
      <c r="A3" s="66" t="s">
        <v>114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6.5" thickBot="1" x14ac:dyDescent="0.25">
      <c r="A4" s="76" t="str">
        <f>'Table 1'!A4:F4</f>
        <v>Fiscal Year 2017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69.75" customHeight="1" thickBot="1" x14ac:dyDescent="0.3">
      <c r="A5" s="72" t="s">
        <v>0</v>
      </c>
      <c r="B5" s="74" t="s">
        <v>72</v>
      </c>
      <c r="C5" s="74" t="s">
        <v>76</v>
      </c>
      <c r="D5" s="69" t="s">
        <v>77</v>
      </c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4" ht="42" customHeight="1" thickBot="1" x14ac:dyDescent="0.3">
      <c r="A6" s="73"/>
      <c r="B6" s="75"/>
      <c r="C6" s="75"/>
      <c r="D6" s="19" t="s">
        <v>64</v>
      </c>
      <c r="E6" s="20" t="s">
        <v>4</v>
      </c>
      <c r="F6" s="19" t="s">
        <v>1</v>
      </c>
      <c r="G6" s="19" t="s">
        <v>2</v>
      </c>
      <c r="H6" s="19" t="s">
        <v>3</v>
      </c>
      <c r="I6" s="19" t="s">
        <v>6</v>
      </c>
      <c r="J6" s="18" t="s">
        <v>7</v>
      </c>
      <c r="K6" s="18">
        <v>58</v>
      </c>
      <c r="L6" s="18">
        <v>59</v>
      </c>
      <c r="M6" s="18">
        <v>60</v>
      </c>
      <c r="N6" s="19" t="s">
        <v>122</v>
      </c>
    </row>
    <row r="7" spans="1:14" ht="15.75" x14ac:dyDescent="0.25">
      <c r="A7" s="4" t="s">
        <v>8</v>
      </c>
      <c r="B7" s="5">
        <f>SUM(B9:B67)</f>
        <v>1098877.1499999999</v>
      </c>
      <c r="C7" s="6">
        <f>'Table 2A'!C7/$B7</f>
        <v>0.46663104242362308</v>
      </c>
      <c r="D7" s="6">
        <f>'Table 2A'!D7/$B7</f>
        <v>6.7197684472736566E-3</v>
      </c>
      <c r="E7" s="6">
        <f>'Table 2A'!E7/$B7</f>
        <v>0.15628076350481951</v>
      </c>
      <c r="F7" s="6">
        <f>'Table 2A'!F7/$B7</f>
        <v>9.5814268228254618E-2</v>
      </c>
      <c r="G7" s="6">
        <f>'Table 2A'!G7/$B7</f>
        <v>6.9558385120666116E-2</v>
      </c>
      <c r="H7" s="6">
        <f>'Table 2A'!H7/$B7</f>
        <v>5.0615758094524038E-2</v>
      </c>
      <c r="I7" s="6">
        <f>'Table 2A'!I7/$B7</f>
        <v>2.1448139130020132E-2</v>
      </c>
      <c r="J7" s="6">
        <f>'Table 2A'!J7/$B7</f>
        <v>1.0041986950042598E-2</v>
      </c>
      <c r="K7" s="6">
        <f>'Table 2A'!K7/$B7</f>
        <v>3.5237059938865774E-3</v>
      </c>
      <c r="L7" s="6">
        <f>'Table 2A'!L7/$B7</f>
        <v>2.8863281031915175E-3</v>
      </c>
      <c r="M7" s="6">
        <f>'Table 2A'!M7/$B7</f>
        <v>1.5825645296200765E-2</v>
      </c>
      <c r="N7" s="6">
        <f>'Table 2A'!N7/$B7</f>
        <v>3.3916238953553633E-2</v>
      </c>
    </row>
    <row r="8" spans="1:14" ht="9" customHeight="1" x14ac:dyDescent="0.25">
      <c r="A8" s="7"/>
      <c r="B8" s="8" t="s">
        <v>5</v>
      </c>
      <c r="C8" s="24" t="s">
        <v>5</v>
      </c>
      <c r="D8" s="24" t="s">
        <v>5</v>
      </c>
      <c r="E8" s="24" t="s">
        <v>5</v>
      </c>
      <c r="F8" s="24" t="s">
        <v>5</v>
      </c>
      <c r="G8" s="24" t="s">
        <v>5</v>
      </c>
      <c r="H8" s="24" t="s">
        <v>5</v>
      </c>
      <c r="I8" s="24" t="s">
        <v>5</v>
      </c>
      <c r="J8" s="24" t="s">
        <v>5</v>
      </c>
      <c r="K8" s="24" t="s">
        <v>5</v>
      </c>
      <c r="L8" s="24" t="s">
        <v>5</v>
      </c>
      <c r="M8" s="24" t="s">
        <v>5</v>
      </c>
      <c r="N8" s="24" t="s">
        <v>5</v>
      </c>
    </row>
    <row r="9" spans="1:14" ht="15.75" x14ac:dyDescent="0.25">
      <c r="A9" s="9" t="s">
        <v>9</v>
      </c>
      <c r="B9" s="10">
        <f>'Table 2A'!B9</f>
        <v>9749.17</v>
      </c>
      <c r="C9" s="11">
        <f>'Table 2A'!C9/$B9</f>
        <v>0.4514999738439272</v>
      </c>
      <c r="D9" s="11">
        <f>'Table 2A'!D9/$B9</f>
        <v>8.8930647429473486E-4</v>
      </c>
      <c r="E9" s="11">
        <f>'Table 2A'!E9/$B9</f>
        <v>0.1757154711631862</v>
      </c>
      <c r="F9" s="11">
        <f>'Table 2A'!F9/$B9</f>
        <v>0.10739375762244376</v>
      </c>
      <c r="G9" s="11">
        <f>'Table 2A'!G9/$B9</f>
        <v>7.0757818357870469E-2</v>
      </c>
      <c r="H9" s="11">
        <f>'Table 2A'!H9/$B9</f>
        <v>5.3996391487685612E-2</v>
      </c>
      <c r="I9" s="11">
        <f>'Table 2A'!I9/$B9</f>
        <v>2.1283863139118508E-2</v>
      </c>
      <c r="J9" s="11">
        <f>'Table 2A'!J9/$B9</f>
        <v>8.7956205502622269E-3</v>
      </c>
      <c r="K9" s="11">
        <f>'Table 2A'!K9/$B9</f>
        <v>2.6156072773374553E-3</v>
      </c>
      <c r="L9" s="11">
        <f>'Table 2A'!L9/$B9</f>
        <v>2.4617480257293697E-3</v>
      </c>
      <c r="M9" s="11">
        <f>'Table 2A'!M9/$B9</f>
        <v>2.3417378094750629E-3</v>
      </c>
      <c r="N9" s="11">
        <f>'Table 2A'!N9/$B9</f>
        <v>5.2486519365238272E-3</v>
      </c>
    </row>
    <row r="10" spans="1:14" ht="15.75" x14ac:dyDescent="0.25">
      <c r="A10" s="9" t="s">
        <v>10</v>
      </c>
      <c r="B10" s="10">
        <f>'Table 2A'!B10</f>
        <v>3152.17</v>
      </c>
      <c r="C10" s="11">
        <f>'Table 2A'!C10/$B10</f>
        <v>0.74742161748890446</v>
      </c>
      <c r="D10" s="11">
        <f>'Table 2A'!D10/$B10</f>
        <v>6.8365602109023302E-2</v>
      </c>
      <c r="E10" s="11">
        <f>'Table 2A'!E10/$B10</f>
        <v>0.25952914976032387</v>
      </c>
      <c r="F10" s="11">
        <f>'Table 2A'!F10/$B10</f>
        <v>0.14995066890427863</v>
      </c>
      <c r="G10" s="11">
        <f>'Table 2A'!G10/$B10</f>
        <v>9.9084123000980268E-2</v>
      </c>
      <c r="H10" s="11">
        <f>'Table 2A'!H10/$B10</f>
        <v>7.1855261613428215E-2</v>
      </c>
      <c r="I10" s="11">
        <f>'Table 2A'!I10/$B10</f>
        <v>3.0217278890415172E-2</v>
      </c>
      <c r="J10" s="11">
        <f>'Table 2A'!J10/$B10</f>
        <v>1.3140154242950095E-2</v>
      </c>
      <c r="K10" s="11">
        <f>'Table 2A'!K10/$B10</f>
        <v>4.0987637088101209E-3</v>
      </c>
      <c r="L10" s="11">
        <f>'Table 2A'!L10/$B10</f>
        <v>3.7022114924004732E-3</v>
      </c>
      <c r="M10" s="11">
        <f>'Table 2A'!M10/$B10</f>
        <v>1.8780712969160927E-3</v>
      </c>
      <c r="N10" s="11">
        <f>'Table 2A'!N10/$B10</f>
        <v>4.5603504887109514E-2</v>
      </c>
    </row>
    <row r="11" spans="1:14" ht="15.75" x14ac:dyDescent="0.25">
      <c r="A11" s="9" t="s">
        <v>11</v>
      </c>
      <c r="B11" s="10">
        <f>'Table 2A'!B11</f>
        <v>8714.67</v>
      </c>
      <c r="C11" s="11">
        <f>'Table 2A'!C11/$B11</f>
        <v>0.34332912204363447</v>
      </c>
      <c r="D11" s="11">
        <f>'Table 2A'!D11/$B11</f>
        <v>1.0891978697988565E-2</v>
      </c>
      <c r="E11" s="11">
        <f>'Table 2A'!E11/$B11</f>
        <v>0.21785104886358289</v>
      </c>
      <c r="F11" s="11">
        <f>'Table 2A'!F11/$B11</f>
        <v>5.1760996113450079E-2</v>
      </c>
      <c r="G11" s="11">
        <f>'Table 2A'!G11/$B11</f>
        <v>2.4833986829105405E-2</v>
      </c>
      <c r="H11" s="11">
        <f>'Table 2A'!H11/$B11</f>
        <v>1.4621322436764674E-2</v>
      </c>
      <c r="I11" s="11">
        <f>'Table 2A'!I11/$B11</f>
        <v>5.6422102041729641E-3</v>
      </c>
      <c r="J11" s="11">
        <f>'Table 2A'!J11/$B11</f>
        <v>2.0367954265623368E-3</v>
      </c>
      <c r="K11" s="11">
        <f>'Table 2A'!K11/$B11</f>
        <v>5.9325252706069192E-4</v>
      </c>
      <c r="L11" s="11">
        <f>'Table 2A'!L11/$B11</f>
        <v>5.7374519058093999E-4</v>
      </c>
      <c r="M11" s="11">
        <f>'Table 2A'!M11/$B11</f>
        <v>2.9605251833976503E-4</v>
      </c>
      <c r="N11" s="11">
        <f>'Table 2A'!N11/$B11</f>
        <v>1.422888072640731E-2</v>
      </c>
    </row>
    <row r="12" spans="1:14" ht="15.75" x14ac:dyDescent="0.25">
      <c r="A12" s="9" t="s">
        <v>12</v>
      </c>
      <c r="B12" s="10">
        <f>'Table 2A'!B12</f>
        <v>3201.17</v>
      </c>
      <c r="C12" s="11">
        <f>'Table 2A'!C12/$B12</f>
        <v>0.51706407344814553</v>
      </c>
      <c r="D12" s="11">
        <f>'Table 2A'!D12/$B12</f>
        <v>0</v>
      </c>
      <c r="E12" s="11">
        <f>'Table 2A'!E12/$B12</f>
        <v>0.33939465882786607</v>
      </c>
      <c r="F12" s="11">
        <f>'Table 2A'!F12/$B12</f>
        <v>9.6892698607071795E-2</v>
      </c>
      <c r="G12" s="11">
        <f>'Table 2A'!G12/$B12</f>
        <v>5.201223302729939E-2</v>
      </c>
      <c r="H12" s="11">
        <f>'Table 2A'!H12/$B12</f>
        <v>2.0670567323822227E-2</v>
      </c>
      <c r="I12" s="11">
        <f>'Table 2A'!I12/$B12</f>
        <v>4.5545847299581091E-3</v>
      </c>
      <c r="J12" s="11">
        <f>'Table 2A'!J12/$B12</f>
        <v>1.3026487190620929E-3</v>
      </c>
      <c r="K12" s="11">
        <f>'Table 2A'!K12/$B12</f>
        <v>4.6857867592161613E-4</v>
      </c>
      <c r="L12" s="11">
        <f>'Table 2A'!L12/$B12</f>
        <v>4.1547309265049966E-4</v>
      </c>
      <c r="M12" s="11">
        <f>'Table 2A'!M12/$B12</f>
        <v>2.3428933796080807E-4</v>
      </c>
      <c r="N12" s="11">
        <f>'Table 2A'!N12/$B12</f>
        <v>1.1183411065329239E-3</v>
      </c>
    </row>
    <row r="13" spans="1:14" ht="15.75" x14ac:dyDescent="0.25">
      <c r="A13" s="9" t="s">
        <v>13</v>
      </c>
      <c r="B13" s="10">
        <f>'Table 2A'!B13</f>
        <v>358608.7</v>
      </c>
      <c r="C13" s="11">
        <f>'Table 2A'!C13/$B13</f>
        <v>0.51474852673680249</v>
      </c>
      <c r="D13" s="11">
        <f>'Table 2A'!D13/$B13</f>
        <v>6.5322731991722454E-3</v>
      </c>
      <c r="E13" s="11">
        <f>'Table 2A'!E13/$B13</f>
        <v>0.13170926974164318</v>
      </c>
      <c r="F13" s="11">
        <f>'Table 2A'!F13/$B13</f>
        <v>0.10623456709220941</v>
      </c>
      <c r="G13" s="11">
        <f>'Table 2A'!G13/$B13</f>
        <v>8.2888591381079152E-2</v>
      </c>
      <c r="H13" s="11">
        <f>'Table 2A'!H13/$B13</f>
        <v>6.3130872173486022E-2</v>
      </c>
      <c r="I13" s="11">
        <f>'Table 2A'!I13/$B13</f>
        <v>2.769874238968547E-2</v>
      </c>
      <c r="J13" s="11">
        <f>'Table 2A'!J13/$B13</f>
        <v>1.4689660345663672E-2</v>
      </c>
      <c r="K13" s="11">
        <f>'Table 2A'!K13/$B13</f>
        <v>5.6828794170358946E-3</v>
      </c>
      <c r="L13" s="11">
        <f>'Table 2A'!L13/$B13</f>
        <v>4.054447089543561E-3</v>
      </c>
      <c r="M13" s="11">
        <f>'Table 2A'!M13/$B13</f>
        <v>4.2140221361054539E-2</v>
      </c>
      <c r="N13" s="11">
        <f>'Table 2A'!N13/$B13</f>
        <v>2.9986946775134009E-2</v>
      </c>
    </row>
    <row r="14" spans="1:14" ht="15.75" x14ac:dyDescent="0.25">
      <c r="A14" s="9" t="s">
        <v>14</v>
      </c>
      <c r="B14" s="10">
        <f>'Table 2A'!B14</f>
        <v>16329.42</v>
      </c>
      <c r="C14" s="11">
        <f>'Table 2A'!C14/$B14</f>
        <v>0.65869271535669971</v>
      </c>
      <c r="D14" s="11">
        <f>'Table 2A'!D14/$B14</f>
        <v>4.5561936676256719E-4</v>
      </c>
      <c r="E14" s="11">
        <f>'Table 2A'!E14/$B14</f>
        <v>0.27669935613144864</v>
      </c>
      <c r="F14" s="11">
        <f>'Table 2A'!F14/$B14</f>
        <v>0.13675256071556738</v>
      </c>
      <c r="G14" s="11">
        <f>'Table 2A'!G14/$B14</f>
        <v>0.10971547060458975</v>
      </c>
      <c r="H14" s="11">
        <f>'Table 2A'!H14/$B14</f>
        <v>7.3757059344422532E-2</v>
      </c>
      <c r="I14" s="11">
        <f>'Table 2A'!I14/$B14</f>
        <v>3.0689393744542059E-2</v>
      </c>
      <c r="J14" s="11">
        <f>'Table 2A'!J14/$B14</f>
        <v>1.4554099288278456E-2</v>
      </c>
      <c r="K14" s="11">
        <f>'Table 2A'!K14/$B14</f>
        <v>5.0448821819758446E-3</v>
      </c>
      <c r="L14" s="11">
        <f>'Table 2A'!L14/$B14</f>
        <v>4.0717918946294477E-3</v>
      </c>
      <c r="M14" s="11">
        <f>'Table 2A'!M14/$B14</f>
        <v>2.3099411981564563E-3</v>
      </c>
      <c r="N14" s="11">
        <f>'Table 2A'!N14/$B14</f>
        <v>4.6437656695706275E-3</v>
      </c>
    </row>
    <row r="15" spans="1:14" ht="15.75" x14ac:dyDescent="0.25">
      <c r="A15" s="9" t="s">
        <v>15</v>
      </c>
      <c r="B15" s="10">
        <f>'Table 2A'!B15</f>
        <v>9972.67</v>
      </c>
      <c r="C15" s="11">
        <f>'Table 2A'!C15/$B15</f>
        <v>0.5267836998516946</v>
      </c>
      <c r="D15" s="11">
        <f>'Table 2A'!D15/$B15</f>
        <v>3.9497947891587708E-3</v>
      </c>
      <c r="E15" s="11">
        <f>'Table 2A'!E15/$B15</f>
        <v>0.16939997011833338</v>
      </c>
      <c r="F15" s="11">
        <f>'Table 2A'!F15/$B15</f>
        <v>0.14934616306365298</v>
      </c>
      <c r="G15" s="11">
        <f>'Table 2A'!G15/$B15</f>
        <v>0.10020786810352694</v>
      </c>
      <c r="H15" s="11">
        <f>'Table 2A'!H15/$B15</f>
        <v>5.1773496967211396E-2</v>
      </c>
      <c r="I15" s="11">
        <f>'Table 2A'!I15/$B15</f>
        <v>1.9993642625294929E-2</v>
      </c>
      <c r="J15" s="11">
        <f>'Table 2A'!J15/$B15</f>
        <v>6.7895558561548702E-3</v>
      </c>
      <c r="K15" s="11">
        <f>'Table 2A'!K15/$B15</f>
        <v>3.2859805849386374E-3</v>
      </c>
      <c r="L15" s="11">
        <f>'Table 2A'!L15/$B15</f>
        <v>1.1842365184048004E-3</v>
      </c>
      <c r="M15" s="11">
        <f>'Table 2A'!M15/$B15</f>
        <v>4.6126062528891457E-4</v>
      </c>
      <c r="N15" s="11">
        <f>'Table 2A'!N15/$B15</f>
        <v>2.0391730599729062E-2</v>
      </c>
    </row>
    <row r="16" spans="1:14" ht="15.75" x14ac:dyDescent="0.25">
      <c r="A16" s="9" t="s">
        <v>16</v>
      </c>
      <c r="B16" s="10">
        <f>'Table 2A'!B16</f>
        <v>4016.33</v>
      </c>
      <c r="C16" s="11">
        <f>'Table 2A'!C16/$B16</f>
        <v>0.27414330993718145</v>
      </c>
      <c r="D16" s="11">
        <f>'Table 2A'!D16/$B16</f>
        <v>2.2368679864453369E-2</v>
      </c>
      <c r="E16" s="11">
        <f>'Table 2A'!E16/$B16</f>
        <v>0.16342282631158297</v>
      </c>
      <c r="F16" s="11">
        <f>'Table 2A'!F16/$B16</f>
        <v>6.1045780600697652E-2</v>
      </c>
      <c r="G16" s="11">
        <f>'Table 2A'!G16/$B16</f>
        <v>2.4006991457375268E-2</v>
      </c>
      <c r="H16" s="11">
        <f>'Table 2A'!H16/$B16</f>
        <v>2.5097539295824796E-3</v>
      </c>
      <c r="I16" s="11">
        <f>'Table 2A'!I16/$B16</f>
        <v>4.9796704952033324E-4</v>
      </c>
      <c r="J16" s="11">
        <f>'Table 2A'!J16/$B16</f>
        <v>8.2164563170854983E-5</v>
      </c>
      <c r="K16" s="11">
        <f>'Table 2A'!K16/$B16</f>
        <v>6.2245881190041655E-5</v>
      </c>
      <c r="L16" s="11">
        <f>'Table 2A'!L16/$B16</f>
        <v>1.2449176238008331E-4</v>
      </c>
      <c r="M16" s="11">
        <f>'Table 2A'!M16/$B16</f>
        <v>1.9918681980813332E-5</v>
      </c>
      <c r="N16" s="11">
        <f>'Table 2A'!N16/$B16</f>
        <v>0</v>
      </c>
    </row>
    <row r="17" spans="1:14" ht="15.75" x14ac:dyDescent="0.25">
      <c r="A17" s="9" t="s">
        <v>17</v>
      </c>
      <c r="B17" s="10">
        <f>'Table 2A'!B17</f>
        <v>4293.58</v>
      </c>
      <c r="C17" s="11">
        <f>'Table 2A'!C17/$B17</f>
        <v>0.62805397826522391</v>
      </c>
      <c r="D17" s="11">
        <f>'Table 2A'!D17/$B17</f>
        <v>1.8632469873625272E-5</v>
      </c>
      <c r="E17" s="11">
        <f>'Table 2A'!E17/$B17</f>
        <v>0.14990287825078374</v>
      </c>
      <c r="F17" s="11">
        <f>'Table 2A'!F17/$B17</f>
        <v>0.15110933067510096</v>
      </c>
      <c r="G17" s="11">
        <f>'Table 2A'!G17/$B17</f>
        <v>0.12088280642261236</v>
      </c>
      <c r="H17" s="11">
        <f>'Table 2A'!H17/$B17</f>
        <v>7.7746309606435651E-2</v>
      </c>
      <c r="I17" s="11">
        <f>'Table 2A'!I17/$B17</f>
        <v>2.3623642741022646E-2</v>
      </c>
      <c r="J17" s="11">
        <f>'Table 2A'!J17/$B17</f>
        <v>9.2603375271917612E-3</v>
      </c>
      <c r="K17" s="11">
        <f>'Table 2A'!K17/$B17</f>
        <v>2.3476912040767844E-3</v>
      </c>
      <c r="L17" s="11">
        <f>'Table 2A'!L17/$B17</f>
        <v>2.1939733276193757E-3</v>
      </c>
      <c r="M17" s="11">
        <f>'Table 2A'!M17/$B17</f>
        <v>9.0966046981772783E-2</v>
      </c>
      <c r="N17" s="11">
        <f>'Table 2A'!N17/$B17</f>
        <v>0</v>
      </c>
    </row>
    <row r="18" spans="1:14" ht="15.75" x14ac:dyDescent="0.25">
      <c r="A18" s="9" t="s">
        <v>18</v>
      </c>
      <c r="B18" s="10">
        <f>'Table 2A'!B18</f>
        <v>45734.25</v>
      </c>
      <c r="C18" s="11">
        <f>'Table 2A'!C18/$B18</f>
        <v>0.22155496154413815</v>
      </c>
      <c r="D18" s="11">
        <f>'Table 2A'!D18/$B18</f>
        <v>1.8782422363983228E-4</v>
      </c>
      <c r="E18" s="11">
        <f>'Table 2A'!E18/$B18</f>
        <v>0.11639832291991233</v>
      </c>
      <c r="F18" s="11">
        <f>'Table 2A'!F18/$B18</f>
        <v>4.2726840387674443E-2</v>
      </c>
      <c r="G18" s="11">
        <f>'Table 2A'!G18/$B18</f>
        <v>2.7275182166538209E-2</v>
      </c>
      <c r="H18" s="11">
        <f>'Table 2A'!H18/$B18</f>
        <v>1.4798318546822129E-2</v>
      </c>
      <c r="I18" s="11">
        <f>'Table 2A'!I18/$B18</f>
        <v>5.5728474830132775E-3</v>
      </c>
      <c r="J18" s="11">
        <f>'Table 2A'!J18/$B18</f>
        <v>1.5093720789124126E-3</v>
      </c>
      <c r="K18" s="11">
        <f>'Table 2A'!K18/$B18</f>
        <v>4.4080749110349466E-4</v>
      </c>
      <c r="L18" s="11">
        <f>'Table 2A'!L18/$B18</f>
        <v>4.2615763896860663E-4</v>
      </c>
      <c r="M18" s="11">
        <f>'Table 2A'!M18/$B18</f>
        <v>4.3118669268655326E-4</v>
      </c>
      <c r="N18" s="11">
        <f>'Table 2A'!N18/$B18</f>
        <v>1.1787883260357391E-2</v>
      </c>
    </row>
    <row r="19" spans="1:14" ht="8.25" customHeight="1" x14ac:dyDescent="0.25">
      <c r="A19" s="7"/>
      <c r="B19" s="8" t="s">
        <v>5</v>
      </c>
      <c r="C19" s="24" t="s">
        <v>5</v>
      </c>
      <c r="D19" s="24" t="s">
        <v>5</v>
      </c>
      <c r="E19" s="24" t="s">
        <v>5</v>
      </c>
      <c r="F19" s="24" t="s">
        <v>5</v>
      </c>
      <c r="G19" s="24" t="s">
        <v>5</v>
      </c>
      <c r="H19" s="24" t="s">
        <v>5</v>
      </c>
      <c r="I19" s="24" t="s">
        <v>5</v>
      </c>
      <c r="J19" s="24" t="s">
        <v>5</v>
      </c>
      <c r="K19" s="24" t="s">
        <v>5</v>
      </c>
      <c r="L19" s="24" t="s">
        <v>5</v>
      </c>
      <c r="M19" s="24" t="s">
        <v>5</v>
      </c>
      <c r="N19" s="24" t="s">
        <v>5</v>
      </c>
    </row>
    <row r="20" spans="1:14" ht="15.75" x14ac:dyDescent="0.25">
      <c r="A20" s="9" t="s">
        <v>19</v>
      </c>
      <c r="B20" s="10">
        <f>'Table 2A'!B20</f>
        <v>12410.08</v>
      </c>
      <c r="C20" s="11">
        <f>'Table 2A'!C20/$B20</f>
        <v>0.16284665368796977</v>
      </c>
      <c r="D20" s="11">
        <f>'Table 2A'!D20/$B20</f>
        <v>1.0781558217191187E-3</v>
      </c>
      <c r="E20" s="11">
        <f>'Table 2A'!E20/$B20</f>
        <v>9.5706876990317546E-2</v>
      </c>
      <c r="F20" s="11">
        <f>'Table 2A'!F20/$B20</f>
        <v>3.4831362892100613E-2</v>
      </c>
      <c r="G20" s="11">
        <f>'Table 2A'!G20/$B20</f>
        <v>1.8709790750744557E-2</v>
      </c>
      <c r="H20" s="11">
        <f>'Table 2A'!H20/$B20</f>
        <v>1.1011210241996829E-2</v>
      </c>
      <c r="I20" s="11">
        <f>'Table 2A'!I20/$B20</f>
        <v>8.9362840529633972E-4</v>
      </c>
      <c r="J20" s="11">
        <f>'Table 2A'!J20/$B20</f>
        <v>1.8613900957930972E-4</v>
      </c>
      <c r="K20" s="11">
        <f>'Table 2A'!K20/$B20</f>
        <v>4.9153591274190012E-5</v>
      </c>
      <c r="L20" s="11">
        <f>'Table 2A'!L20/$B20</f>
        <v>4.0289828913270502E-5</v>
      </c>
      <c r="M20" s="11">
        <f>'Table 2A'!M20/$B20</f>
        <v>5.1570981008986246E-5</v>
      </c>
      <c r="N20" s="11">
        <f>'Table 2A'!N20/$B20</f>
        <v>2.8766937844075139E-4</v>
      </c>
    </row>
    <row r="21" spans="1:14" ht="15.75" x14ac:dyDescent="0.25">
      <c r="A21" s="9" t="s">
        <v>20</v>
      </c>
      <c r="B21" s="10">
        <f>'Table 2A'!B21</f>
        <v>619.25</v>
      </c>
      <c r="C21" s="11">
        <f>'Table 2A'!C21/$B21</f>
        <v>0.30031489705288655</v>
      </c>
      <c r="D21" s="11">
        <f>'Table 2A'!D21/$B21</f>
        <v>0.10761404925312879</v>
      </c>
      <c r="E21" s="11">
        <f>'Table 2A'!E21/$B21</f>
        <v>0.1895841744045216</v>
      </c>
      <c r="F21" s="11">
        <f>'Table 2A'!F21/$B21</f>
        <v>3.1166733952361727E-3</v>
      </c>
      <c r="G21" s="11">
        <f>'Table 2A'!G21/$B21</f>
        <v>0</v>
      </c>
      <c r="H21" s="11">
        <f>'Table 2A'!H21/$B21</f>
        <v>0</v>
      </c>
      <c r="I21" s="11">
        <f>'Table 2A'!I21/$B21</f>
        <v>0</v>
      </c>
      <c r="J21" s="11">
        <f>'Table 2A'!J21/$B21</f>
        <v>0</v>
      </c>
      <c r="K21" s="11">
        <f>'Table 2A'!K21/$B21</f>
        <v>0</v>
      </c>
      <c r="L21" s="11">
        <f>'Table 2A'!L21/$B21</f>
        <v>0</v>
      </c>
      <c r="M21" s="11">
        <f>'Table 2A'!M21/$B21</f>
        <v>0</v>
      </c>
      <c r="N21" s="11">
        <f>'Table 2A'!N21/$B21</f>
        <v>0</v>
      </c>
    </row>
    <row r="22" spans="1:14" ht="15.75" x14ac:dyDescent="0.25">
      <c r="A22" s="9" t="s">
        <v>21</v>
      </c>
      <c r="B22" s="10">
        <f>'Table 2A'!B22</f>
        <v>5325.17</v>
      </c>
      <c r="C22" s="11">
        <f>'Table 2A'!C22/$B22</f>
        <v>0.68224676395307571</v>
      </c>
      <c r="D22" s="11">
        <f>'Table 2A'!D22/$B22</f>
        <v>0.11911920182829845</v>
      </c>
      <c r="E22" s="11">
        <f>'Table 2A'!E22/$B22</f>
        <v>0.12218764846943853</v>
      </c>
      <c r="F22" s="11">
        <f>'Table 2A'!F22/$B22</f>
        <v>9.0967987876443376E-2</v>
      </c>
      <c r="G22" s="11">
        <f>'Table 2A'!G22/$B22</f>
        <v>7.6664219170467798E-2</v>
      </c>
      <c r="H22" s="11">
        <f>'Table 2A'!H22/$B22</f>
        <v>6.3002683482405258E-2</v>
      </c>
      <c r="I22" s="11">
        <f>'Table 2A'!I22/$B22</f>
        <v>2.8590636543058719E-2</v>
      </c>
      <c r="J22" s="11">
        <f>'Table 2A'!J22/$B22</f>
        <v>1.3239013965751329E-2</v>
      </c>
      <c r="K22" s="11">
        <f>'Table 2A'!K22/$B22</f>
        <v>4.4130046552504423E-3</v>
      </c>
      <c r="L22" s="11">
        <f>'Table 2A'!L22/$B22</f>
        <v>4.397981660679378E-3</v>
      </c>
      <c r="M22" s="11">
        <f>'Table 2A'!M22/$B22</f>
        <v>4.5068983713196014E-3</v>
      </c>
      <c r="N22" s="11">
        <f>'Table 2A'!N22/$B22</f>
        <v>0.15515936580428419</v>
      </c>
    </row>
    <row r="23" spans="1:14" ht="15.75" x14ac:dyDescent="0.25">
      <c r="A23" s="9" t="s">
        <v>22</v>
      </c>
      <c r="B23" s="10">
        <f>'Table 2A'!B23</f>
        <v>1929.33</v>
      </c>
      <c r="C23" s="11">
        <f>'Table 2A'!C23/$B23</f>
        <v>2.4143096308044763E-2</v>
      </c>
      <c r="D23" s="11">
        <f>'Table 2A'!D23/$B23</f>
        <v>7.7747197213540458E-4</v>
      </c>
      <c r="E23" s="11">
        <f>'Table 2A'!E23/$B23</f>
        <v>2.146859272389897E-2</v>
      </c>
      <c r="F23" s="11">
        <f>'Table 2A'!F23/$B23</f>
        <v>1.8555664401631656E-3</v>
      </c>
      <c r="G23" s="11">
        <f>'Table 2A'!G23/$B23</f>
        <v>4.1465171847221576E-5</v>
      </c>
      <c r="H23" s="11">
        <f>'Table 2A'!H23/$B23</f>
        <v>0</v>
      </c>
      <c r="I23" s="11">
        <f>'Table 2A'!I23/$B23</f>
        <v>0</v>
      </c>
      <c r="J23" s="11">
        <f>'Table 2A'!J23/$B23</f>
        <v>0</v>
      </c>
      <c r="K23" s="11">
        <f>'Table 2A'!K23/$B23</f>
        <v>0</v>
      </c>
      <c r="L23" s="11">
        <f>'Table 2A'!L23/$B23</f>
        <v>0</v>
      </c>
      <c r="M23" s="11">
        <f>'Table 2A'!M23/$B23</f>
        <v>0</v>
      </c>
      <c r="N23" s="11">
        <f>'Table 2A'!N23/$B23</f>
        <v>0</v>
      </c>
    </row>
    <row r="24" spans="1:14" ht="15.75" x14ac:dyDescent="0.25">
      <c r="A24" s="9" t="s">
        <v>23</v>
      </c>
      <c r="B24" s="10">
        <f>'Table 2A'!B24</f>
        <v>13460.67</v>
      </c>
      <c r="C24" s="11">
        <f>'Table 2A'!C24/$B24</f>
        <v>0.29325583347634254</v>
      </c>
      <c r="D24" s="11">
        <f>'Table 2A'!D24/$B24</f>
        <v>8.1719557793185628E-6</v>
      </c>
      <c r="E24" s="11">
        <f>'Table 2A'!E24/$B24</f>
        <v>8.0874131822561576E-2</v>
      </c>
      <c r="F24" s="11">
        <f>'Table 2A'!F24/$B24</f>
        <v>7.7322302678841395E-2</v>
      </c>
      <c r="G24" s="11">
        <f>'Table 2A'!G24/$B24</f>
        <v>5.9963582793427068E-2</v>
      </c>
      <c r="H24" s="11">
        <f>'Table 2A'!H24/$B24</f>
        <v>4.4898953766788728E-2</v>
      </c>
      <c r="I24" s="11">
        <f>'Table 2A'!I24/$B24</f>
        <v>1.7671482920240969E-2</v>
      </c>
      <c r="J24" s="11">
        <f>'Table 2A'!J24/$B24</f>
        <v>6.0338749854204881E-3</v>
      </c>
      <c r="K24" s="11">
        <f>'Table 2A'!K24/$B24</f>
        <v>2.0600757614591251E-3</v>
      </c>
      <c r="L24" s="11">
        <f>'Table 2A'!L24/$B24</f>
        <v>2.0927635845763995E-3</v>
      </c>
      <c r="M24" s="11">
        <f>'Table 2A'!M24/$B24</f>
        <v>2.3304932072474847E-3</v>
      </c>
      <c r="N24" s="11">
        <f>'Table 2A'!N24/$B24</f>
        <v>0</v>
      </c>
    </row>
    <row r="25" spans="1:14" ht="15.75" x14ac:dyDescent="0.25">
      <c r="A25" s="9" t="s">
        <v>24</v>
      </c>
      <c r="B25" s="10">
        <f>'Table 2A'!B25</f>
        <v>7229.75</v>
      </c>
      <c r="C25" s="11">
        <f>'Table 2A'!C25/$B25</f>
        <v>0.17924824509837825</v>
      </c>
      <c r="D25" s="11">
        <f>'Table 2A'!D25/$B25</f>
        <v>0</v>
      </c>
      <c r="E25" s="11">
        <f>'Table 2A'!E25/$B25</f>
        <v>0.13164355613956222</v>
      </c>
      <c r="F25" s="11">
        <f>'Table 2A'!F25/$B25</f>
        <v>2.8020332653272938E-2</v>
      </c>
      <c r="G25" s="11">
        <f>'Table 2A'!G25/$B25</f>
        <v>1.0916006777551092E-2</v>
      </c>
      <c r="H25" s="11">
        <f>'Table 2A'!H25/$B25</f>
        <v>5.0029392440955776E-3</v>
      </c>
      <c r="I25" s="11">
        <f>'Table 2A'!I25/$B25</f>
        <v>2.0747605380545663E-3</v>
      </c>
      <c r="J25" s="11">
        <f>'Table 2A'!J25/$B25</f>
        <v>8.0639026245720802E-4</v>
      </c>
      <c r="K25" s="11">
        <f>'Table 2A'!K25/$B25</f>
        <v>2.4205539610636605E-4</v>
      </c>
      <c r="L25" s="11">
        <f>'Table 2A'!L25/$B25</f>
        <v>2.4205539610636605E-4</v>
      </c>
      <c r="M25" s="11">
        <f>'Table 2A'!M25/$B25</f>
        <v>2.7663473840727548E-4</v>
      </c>
      <c r="N25" s="11">
        <f>'Table 2A'!N25/$B25</f>
        <v>2.3513952764618418E-5</v>
      </c>
    </row>
    <row r="26" spans="1:14" ht="15.75" x14ac:dyDescent="0.25">
      <c r="A26" s="9" t="s">
        <v>25</v>
      </c>
      <c r="B26" s="10">
        <f>'Table 2A'!B26</f>
        <v>9766.92</v>
      </c>
      <c r="C26" s="11">
        <f>'Table 2A'!C26/$B26</f>
        <v>0.53661543250072696</v>
      </c>
      <c r="D26" s="11">
        <f>'Table 2A'!D26/$B26</f>
        <v>3.0459960765522806E-2</v>
      </c>
      <c r="E26" s="11">
        <f>'Table 2A'!E26/$B26</f>
        <v>0.19818632690756144</v>
      </c>
      <c r="F26" s="11">
        <f>'Table 2A'!F26/$B26</f>
        <v>0.11081589692554049</v>
      </c>
      <c r="G26" s="11">
        <f>'Table 2A'!G26/$B26</f>
        <v>7.7933473397959641E-2</v>
      </c>
      <c r="H26" s="11">
        <f>'Table 2A'!H26/$B26</f>
        <v>5.9076965921703056E-2</v>
      </c>
      <c r="I26" s="11">
        <f>'Table 2A'!I26/$B26</f>
        <v>2.3224312270398447E-2</v>
      </c>
      <c r="J26" s="11">
        <f>'Table 2A'!J26/$B26</f>
        <v>9.3683576808246613E-3</v>
      </c>
      <c r="K26" s="11">
        <f>'Table 2A'!K26/$B26</f>
        <v>2.7214311164625079E-3</v>
      </c>
      <c r="L26" s="11">
        <f>'Table 2A'!L26/$B26</f>
        <v>2.6446412994065682E-3</v>
      </c>
      <c r="M26" s="11">
        <f>'Table 2A'!M26/$B26</f>
        <v>2.6446412994065682E-3</v>
      </c>
      <c r="N26" s="11">
        <f>'Table 2A'!N26/$B26</f>
        <v>1.9538401051713335E-2</v>
      </c>
    </row>
    <row r="27" spans="1:14" ht="15.75" x14ac:dyDescent="0.25">
      <c r="A27" s="9" t="s">
        <v>26</v>
      </c>
      <c r="B27" s="10">
        <f>'Table 2A'!B27</f>
        <v>4623.17</v>
      </c>
      <c r="C27" s="11">
        <f>'Table 2A'!C27/$B27</f>
        <v>0.46683985230912994</v>
      </c>
      <c r="D27" s="11">
        <f>'Table 2A'!D27/$B27</f>
        <v>8.1329477393217203E-4</v>
      </c>
      <c r="E27" s="11">
        <f>'Table 2A'!E27/$B27</f>
        <v>0.32282827583670942</v>
      </c>
      <c r="F27" s="11">
        <f>'Table 2A'!F27/$B27</f>
        <v>0.12235111406242902</v>
      </c>
      <c r="G27" s="11">
        <f>'Table 2A'!G27/$B27</f>
        <v>1.919462187200557E-2</v>
      </c>
      <c r="H27" s="11">
        <f>'Table 2A'!H27/$B27</f>
        <v>1.4319179264444093E-3</v>
      </c>
      <c r="I27" s="11">
        <f>'Table 2A'!I27/$B27</f>
        <v>0</v>
      </c>
      <c r="J27" s="11">
        <f>'Table 2A'!J27/$B27</f>
        <v>1.2329202689929204E-4</v>
      </c>
      <c r="K27" s="11">
        <f>'Table 2A'!K27/$B27</f>
        <v>0</v>
      </c>
      <c r="L27" s="11">
        <f>'Table 2A'!L27/$B27</f>
        <v>0</v>
      </c>
      <c r="M27" s="11">
        <f>'Table 2A'!M27/$B27</f>
        <v>9.7335810709967409E-5</v>
      </c>
      <c r="N27" s="11">
        <f>'Table 2A'!N27/$B27</f>
        <v>0</v>
      </c>
    </row>
    <row r="28" spans="1:14" ht="15.75" x14ac:dyDescent="0.25">
      <c r="A28" s="9" t="s">
        <v>27</v>
      </c>
      <c r="B28" s="10">
        <f>'Table 2A'!B28</f>
        <v>21827.83</v>
      </c>
      <c r="C28" s="11">
        <f>'Table 2A'!C28/$B28</f>
        <v>0.29106695443385805</v>
      </c>
      <c r="D28" s="11">
        <f>'Table 2A'!D28/$B28</f>
        <v>1.2965100058045164E-4</v>
      </c>
      <c r="E28" s="11">
        <f>'Table 2A'!E28/$B28</f>
        <v>0.12359313775121025</v>
      </c>
      <c r="F28" s="11">
        <f>'Table 2A'!F28/$B28</f>
        <v>6.4833746643619627E-2</v>
      </c>
      <c r="G28" s="11">
        <f>'Table 2A'!G28/$B28</f>
        <v>4.4479913944721026E-2</v>
      </c>
      <c r="H28" s="11">
        <f>'Table 2A'!H28/$B28</f>
        <v>3.1888190443117796E-2</v>
      </c>
      <c r="I28" s="11">
        <f>'Table 2A'!I28/$B28</f>
        <v>1.2045631654635389E-2</v>
      </c>
      <c r="J28" s="11">
        <f>'Table 2A'!J28/$B28</f>
        <v>5.4141891337801326E-3</v>
      </c>
      <c r="K28" s="11">
        <f>'Table 2A'!K28/$B28</f>
        <v>1.5920043357493621E-3</v>
      </c>
      <c r="L28" s="11">
        <f>'Table 2A'!L28/$B28</f>
        <v>1.4738066037714239E-3</v>
      </c>
      <c r="M28" s="11">
        <f>'Table 2A'!M28/$B28</f>
        <v>1.3670621403959989E-3</v>
      </c>
      <c r="N28" s="11">
        <f>'Table 2A'!N28/$B28</f>
        <v>4.2496207822765707E-3</v>
      </c>
    </row>
    <row r="29" spans="1:14" ht="15.75" x14ac:dyDescent="0.25">
      <c r="A29" s="9" t="s">
        <v>28</v>
      </c>
      <c r="B29" s="10">
        <f>'Table 2A'!B29</f>
        <v>5550.25</v>
      </c>
      <c r="C29" s="11">
        <f>'Table 2A'!C29/$B29</f>
        <v>0.39240034232692222</v>
      </c>
      <c r="D29" s="11">
        <f>'Table 2A'!D29/$B29</f>
        <v>0</v>
      </c>
      <c r="E29" s="11">
        <f>'Table 2A'!E29/$B29</f>
        <v>0.18593757037971262</v>
      </c>
      <c r="F29" s="11">
        <f>'Table 2A'!F29/$B29</f>
        <v>0.10019008152785912</v>
      </c>
      <c r="G29" s="11">
        <f>'Table 2A'!G29/$B29</f>
        <v>5.4561506238457722E-2</v>
      </c>
      <c r="H29" s="11">
        <f>'Table 2A'!H29/$B29</f>
        <v>3.0553578667627587E-2</v>
      </c>
      <c r="I29" s="11">
        <f>'Table 2A'!I29/$B29</f>
        <v>1.1981442277374892E-2</v>
      </c>
      <c r="J29" s="11">
        <f>'Table 2A'!J29/$B29</f>
        <v>4.2340435115535337E-3</v>
      </c>
      <c r="K29" s="11">
        <f>'Table 2A'!K29/$B29</f>
        <v>1.0666186207828475E-3</v>
      </c>
      <c r="L29" s="11">
        <f>'Table 2A'!L29/$B29</f>
        <v>9.7653258862213412E-4</v>
      </c>
      <c r="M29" s="11">
        <f>'Table 2A'!M29/$B29</f>
        <v>9.3148957254177741E-4</v>
      </c>
      <c r="N29" s="11">
        <f>'Table 2A'!N29/$B29</f>
        <v>1.9674789423899824E-3</v>
      </c>
    </row>
    <row r="30" spans="1:14" ht="7.5" customHeight="1" x14ac:dyDescent="0.25">
      <c r="A30" s="7"/>
      <c r="B30" s="8" t="s">
        <v>5</v>
      </c>
      <c r="C30" s="24" t="s">
        <v>5</v>
      </c>
      <c r="D30" s="24" t="s">
        <v>5</v>
      </c>
      <c r="E30" s="24" t="s">
        <v>5</v>
      </c>
      <c r="F30" s="24" t="s">
        <v>5</v>
      </c>
      <c r="G30" s="24" t="s">
        <v>5</v>
      </c>
      <c r="H30" s="24" t="s">
        <v>5</v>
      </c>
      <c r="I30" s="24" t="s">
        <v>5</v>
      </c>
      <c r="J30" s="24" t="s">
        <v>5</v>
      </c>
      <c r="K30" s="24" t="s">
        <v>5</v>
      </c>
      <c r="L30" s="24" t="s">
        <v>5</v>
      </c>
      <c r="M30" s="24" t="s">
        <v>5</v>
      </c>
      <c r="N30" s="24" t="s">
        <v>5</v>
      </c>
    </row>
    <row r="31" spans="1:14" ht="15.75" x14ac:dyDescent="0.25">
      <c r="A31" s="9" t="s">
        <v>29</v>
      </c>
      <c r="B31" s="10">
        <f>'Table 2A'!B31</f>
        <v>3356.17</v>
      </c>
      <c r="C31" s="11">
        <f>'Table 2A'!C31/$B31</f>
        <v>0.56537660487996733</v>
      </c>
      <c r="D31" s="11">
        <f>'Table 2A'!D31/$B31</f>
        <v>0</v>
      </c>
      <c r="E31" s="11">
        <f>'Table 2A'!E31/$B31</f>
        <v>0.17937112839933614</v>
      </c>
      <c r="F31" s="11">
        <f>'Table 2A'!F31/$B31</f>
        <v>0.13028243503755768</v>
      </c>
      <c r="G31" s="11">
        <f>'Table 2A'!G31/$B31</f>
        <v>0.10076068852292941</v>
      </c>
      <c r="H31" s="11">
        <f>'Table 2A'!H31/$B31</f>
        <v>7.9605621884469499E-2</v>
      </c>
      <c r="I31" s="11">
        <f>'Table 2A'!I31/$B31</f>
        <v>2.7239382987155E-2</v>
      </c>
      <c r="J31" s="11">
        <f>'Table 2A'!J31/$B31</f>
        <v>1.0801002333016504E-2</v>
      </c>
      <c r="K31" s="11">
        <f>'Table 2A'!K31/$B31</f>
        <v>3.0779132165533927E-3</v>
      </c>
      <c r="L31" s="11">
        <f>'Table 2A'!L31/$B31</f>
        <v>2.9795868504873114E-3</v>
      </c>
      <c r="M31" s="11">
        <f>'Table 2A'!M31/$B31</f>
        <v>2.4581591516520318E-3</v>
      </c>
      <c r="N31" s="11">
        <f>'Table 2A'!N31/$B31</f>
        <v>2.8803666083660841E-2</v>
      </c>
    </row>
    <row r="32" spans="1:14" ht="15.75" x14ac:dyDescent="0.25">
      <c r="A32" s="9" t="s">
        <v>30</v>
      </c>
      <c r="B32" s="10">
        <f>'Table 2A'!B32</f>
        <v>19245.25</v>
      </c>
      <c r="C32" s="11">
        <f>'Table 2A'!C32/$B32</f>
        <v>0.59828529117574469</v>
      </c>
      <c r="D32" s="11">
        <f>'Table 2A'!D32/$B32</f>
        <v>0</v>
      </c>
      <c r="E32" s="11">
        <f>'Table 2A'!E32/$B32</f>
        <v>0.17739546121770308</v>
      </c>
      <c r="F32" s="11">
        <f>'Table 2A'!F32/$B32</f>
        <v>0.11916446915472649</v>
      </c>
      <c r="G32" s="11">
        <f>'Table 2A'!G32/$B32</f>
        <v>8.2804328340759403E-2</v>
      </c>
      <c r="H32" s="11">
        <f>'Table 2A'!H32/$B32</f>
        <v>5.6485626323378495E-2</v>
      </c>
      <c r="I32" s="11">
        <f>'Table 2A'!I32/$B32</f>
        <v>2.2389420766163078E-2</v>
      </c>
      <c r="J32" s="11">
        <f>'Table 2A'!J32/$B32</f>
        <v>1.2641560904638806E-2</v>
      </c>
      <c r="K32" s="11">
        <f>'Table 2A'!K32/$B32</f>
        <v>4.8453514503578807E-3</v>
      </c>
      <c r="L32" s="11">
        <f>'Table 2A'!L32/$B32</f>
        <v>3.4309764747145399E-3</v>
      </c>
      <c r="M32" s="11">
        <f>'Table 2A'!M32/$B32</f>
        <v>4.103869786051104E-3</v>
      </c>
      <c r="N32" s="11">
        <f>'Table 2A'!N32/$B32</f>
        <v>0.11502526597472104</v>
      </c>
    </row>
    <row r="33" spans="1:14" ht="15.75" x14ac:dyDescent="0.25">
      <c r="A33" s="9" t="s">
        <v>31</v>
      </c>
      <c r="B33" s="10">
        <f>'Table 2A'!B33</f>
        <v>29130.25</v>
      </c>
      <c r="C33" s="11">
        <f>'Table 2A'!C33/$B33</f>
        <v>0.56230894001939569</v>
      </c>
      <c r="D33" s="11">
        <f>'Table 2A'!D33/$B33</f>
        <v>2.6147733026664722E-2</v>
      </c>
      <c r="E33" s="11">
        <f>'Table 2A'!E33/$B33</f>
        <v>0.17950206400562987</v>
      </c>
      <c r="F33" s="11">
        <f>'Table 2A'!F33/$B33</f>
        <v>8.6154427098977859E-2</v>
      </c>
      <c r="G33" s="11">
        <f>'Table 2A'!G33/$B33</f>
        <v>7.0541790750165215E-2</v>
      </c>
      <c r="H33" s="11">
        <f>'Table 2A'!H33/$B33</f>
        <v>5.4852944962710586E-2</v>
      </c>
      <c r="I33" s="11">
        <f>'Table 2A'!I33/$B33</f>
        <v>1.9057852232644758E-2</v>
      </c>
      <c r="J33" s="11">
        <f>'Table 2A'!J33/$B33</f>
        <v>6.9759099218166688E-3</v>
      </c>
      <c r="K33" s="11">
        <f>'Table 2A'!K33/$B33</f>
        <v>3.655993340256263E-3</v>
      </c>
      <c r="L33" s="11">
        <f>'Table 2A'!L33/$B33</f>
        <v>2.7761519382772204E-3</v>
      </c>
      <c r="M33" s="11">
        <f>'Table 2A'!M33/$B33</f>
        <v>1.0697127556406142E-2</v>
      </c>
      <c r="N33" s="11">
        <f>'Table 2A'!N33/$B33</f>
        <v>0.10194728847160597</v>
      </c>
    </row>
    <row r="34" spans="1:14" ht="15.75" x14ac:dyDescent="0.25">
      <c r="A34" s="9" t="s">
        <v>32</v>
      </c>
      <c r="B34" s="10">
        <f>'Table 2A'!B34</f>
        <v>14454.42</v>
      </c>
      <c r="C34" s="11">
        <f>'Table 2A'!C34/$B34</f>
        <v>0.40203273462373446</v>
      </c>
      <c r="D34" s="11">
        <f>'Table 2A'!D34/$B34</f>
        <v>0</v>
      </c>
      <c r="E34" s="11">
        <f>'Table 2A'!E34/$B34</f>
        <v>0.18197063597155749</v>
      </c>
      <c r="F34" s="11">
        <f>'Table 2A'!F34/$B34</f>
        <v>9.6928136860558914E-2</v>
      </c>
      <c r="G34" s="11">
        <f>'Table 2A'!G34/$B34</f>
        <v>6.418244384762585E-2</v>
      </c>
      <c r="H34" s="11">
        <f>'Table 2A'!H34/$B34</f>
        <v>4.1278723048036516E-2</v>
      </c>
      <c r="I34" s="11">
        <f>'Table 2A'!I34/$B34</f>
        <v>9.0629717415157442E-3</v>
      </c>
      <c r="J34" s="11">
        <f>'Table 2A'!J34/$B34</f>
        <v>4.441547983246647E-3</v>
      </c>
      <c r="K34" s="11">
        <f>'Table 2A'!K34/$B34</f>
        <v>3.7427997802748228E-4</v>
      </c>
      <c r="L34" s="11">
        <f>'Table 2A'!L34/$B34</f>
        <v>1.9993884223649234E-3</v>
      </c>
      <c r="M34" s="11">
        <f>'Table 2A'!M34/$B34</f>
        <v>1.0654180520560494E-3</v>
      </c>
      <c r="N34" s="11">
        <f>'Table 2A'!N34/$B34</f>
        <v>7.2988054864878702E-4</v>
      </c>
    </row>
    <row r="35" spans="1:14" ht="15.75" x14ac:dyDescent="0.25">
      <c r="A35" s="9" t="s">
        <v>33</v>
      </c>
      <c r="B35" s="10">
        <f>'Table 2A'!B35</f>
        <v>18886.830000000002</v>
      </c>
      <c r="C35" s="11">
        <f>'Table 2A'!C35/$B35</f>
        <v>0.52735159897134665</v>
      </c>
      <c r="D35" s="11">
        <f>'Table 2A'!D35/$B35</f>
        <v>2.6557130021289965E-2</v>
      </c>
      <c r="E35" s="11">
        <f>'Table 2A'!E35/$B35</f>
        <v>0.20811221364305177</v>
      </c>
      <c r="F35" s="11">
        <f>'Table 2A'!F35/$B35</f>
        <v>0.1235559381854975</v>
      </c>
      <c r="G35" s="11">
        <f>'Table 2A'!G35/$B35</f>
        <v>7.9168923530311852E-2</v>
      </c>
      <c r="H35" s="11">
        <f>'Table 2A'!H35/$B35</f>
        <v>5.3013131372496067E-2</v>
      </c>
      <c r="I35" s="11">
        <f>'Table 2A'!I35/$B35</f>
        <v>1.6691525258606128E-2</v>
      </c>
      <c r="J35" s="11">
        <f>'Table 2A'!J35/$B35</f>
        <v>6.3843429522053192E-3</v>
      </c>
      <c r="K35" s="11">
        <f>'Table 2A'!K35/$B35</f>
        <v>1.8001962213881311E-3</v>
      </c>
      <c r="L35" s="11">
        <f>'Table 2A'!L35/$B35</f>
        <v>1.6106461486654986E-3</v>
      </c>
      <c r="M35" s="11">
        <f>'Table 2A'!M35/$B35</f>
        <v>1.2707267445092691E-3</v>
      </c>
      <c r="N35" s="11">
        <f>'Table 2A'!N35/$B35</f>
        <v>9.1862954238482574E-3</v>
      </c>
    </row>
    <row r="36" spans="1:14" ht="15.75" x14ac:dyDescent="0.25">
      <c r="A36" s="9" t="s">
        <v>34</v>
      </c>
      <c r="B36" s="10">
        <f>'Table 2A'!B36</f>
        <v>5682.08</v>
      </c>
      <c r="C36" s="11">
        <f>'Table 2A'!C36/$B36</f>
        <v>0.46572205952749696</v>
      </c>
      <c r="D36" s="11">
        <f>'Table 2A'!D36/$B36</f>
        <v>0</v>
      </c>
      <c r="E36" s="11">
        <f>'Table 2A'!E36/$B36</f>
        <v>0.29071396390054344</v>
      </c>
      <c r="F36" s="11">
        <f>'Table 2A'!F36/$B36</f>
        <v>9.6696984202967934E-2</v>
      </c>
      <c r="G36" s="11">
        <f>'Table 2A'!G36/$B36</f>
        <v>4.260235688339481E-2</v>
      </c>
      <c r="H36" s="11">
        <f>'Table 2A'!H36/$B36</f>
        <v>2.320629065412666E-2</v>
      </c>
      <c r="I36" s="11">
        <f>'Table 2A'!I36/$B36</f>
        <v>5.9749246754709547E-3</v>
      </c>
      <c r="J36" s="11">
        <f>'Table 2A'!J36/$B36</f>
        <v>3.2593698082392362E-3</v>
      </c>
      <c r="K36" s="11">
        <f>'Table 2A'!K36/$B36</f>
        <v>9.6619547771238711E-4</v>
      </c>
      <c r="L36" s="11">
        <f>'Table 2A'!L36/$B36</f>
        <v>1.0119533691887478E-3</v>
      </c>
      <c r="M36" s="11">
        <f>'Table 2A'!M36/$B36</f>
        <v>6.458902373778616E-4</v>
      </c>
      <c r="N36" s="11">
        <f>'Table 2A'!N36/$B36</f>
        <v>6.4413031847492474E-4</v>
      </c>
    </row>
    <row r="37" spans="1:14" ht="15.75" x14ac:dyDescent="0.25">
      <c r="A37" s="9" t="s">
        <v>35</v>
      </c>
      <c r="B37" s="10">
        <f>'Table 2A'!B37</f>
        <v>11523.83</v>
      </c>
      <c r="C37" s="11">
        <f>'Table 2A'!C37/$B37</f>
        <v>0.49507498808989719</v>
      </c>
      <c r="D37" s="11">
        <f>'Table 2A'!D37/$B37</f>
        <v>4.5557770289912295E-4</v>
      </c>
      <c r="E37" s="11">
        <f>'Table 2A'!E37/$B37</f>
        <v>0.22752331473130027</v>
      </c>
      <c r="F37" s="11">
        <f>'Table 2A'!F37/$B37</f>
        <v>0.12294957492430901</v>
      </c>
      <c r="G37" s="11">
        <f>'Table 2A'!G37/$B37</f>
        <v>8.8793395945618775E-2</v>
      </c>
      <c r="H37" s="11">
        <f>'Table 2A'!H37/$B37</f>
        <v>5.165036277001657E-2</v>
      </c>
      <c r="I37" s="11">
        <f>'Table 2A'!I37/$B37</f>
        <v>1.0265684238660237E-3</v>
      </c>
      <c r="J37" s="11">
        <f>'Table 2A'!J37/$B37</f>
        <v>3.9743731033866346E-4</v>
      </c>
      <c r="K37" s="11">
        <f>'Table 2A'!K37/$B37</f>
        <v>1.2322292154604849E-4</v>
      </c>
      <c r="L37" s="11">
        <f>'Table 2A'!L37/$B37</f>
        <v>1.1541301806777783E-4</v>
      </c>
      <c r="M37" s="11">
        <f>'Table 2A'!M37/$B37</f>
        <v>3.3235478135307446E-4</v>
      </c>
      <c r="N37" s="11">
        <f>'Table 2A'!N37/$B37</f>
        <v>1.7068977935287141E-3</v>
      </c>
    </row>
    <row r="38" spans="1:14" ht="15.75" x14ac:dyDescent="0.25">
      <c r="A38" s="9" t="s">
        <v>36</v>
      </c>
      <c r="B38" s="10">
        <f>'Table 2A'!B38</f>
        <v>4055.83</v>
      </c>
      <c r="C38" s="11">
        <f>'Table 2A'!C38/$B38</f>
        <v>0.53780607175350048</v>
      </c>
      <c r="D38" s="11">
        <f>'Table 2A'!D38/$B38</f>
        <v>5.3853341979323587E-2</v>
      </c>
      <c r="E38" s="11">
        <f>'Table 2A'!E38/$B38</f>
        <v>0.29987696722988882</v>
      </c>
      <c r="F38" s="11">
        <f>'Table 2A'!F38/$B38</f>
        <v>8.7262040075644198E-2</v>
      </c>
      <c r="G38" s="11">
        <f>'Table 2A'!G38/$B38</f>
        <v>4.6476306945803944E-2</v>
      </c>
      <c r="H38" s="11">
        <f>'Table 2A'!H38/$B38</f>
        <v>2.8004132323100329E-2</v>
      </c>
      <c r="I38" s="11">
        <f>'Table 2A'!I38/$B38</f>
        <v>1.0417103280956056E-2</v>
      </c>
      <c r="J38" s="11">
        <f>'Table 2A'!J38/$B38</f>
        <v>4.6426995214296453E-3</v>
      </c>
      <c r="K38" s="11">
        <f>'Table 2A'!K38/$B38</f>
        <v>1.5829065813902457E-3</v>
      </c>
      <c r="L38" s="11">
        <f>'Table 2A'!L38/$B38</f>
        <v>9.6650993754669203E-4</v>
      </c>
      <c r="M38" s="11">
        <f>'Table 2A'!M38/$B38</f>
        <v>1.2525179802901009E-3</v>
      </c>
      <c r="N38" s="11">
        <f>'Table 2A'!N38/$B38</f>
        <v>3.471545898126894E-3</v>
      </c>
    </row>
    <row r="39" spans="1:14" ht="15.75" x14ac:dyDescent="0.25">
      <c r="A39" s="9" t="s">
        <v>37</v>
      </c>
      <c r="B39" s="10">
        <f>'Table 2A'!B39</f>
        <v>4503</v>
      </c>
      <c r="C39" s="11">
        <f>'Table 2A'!C39/$B39</f>
        <v>0.34521430157672661</v>
      </c>
      <c r="D39" s="11">
        <f>'Table 2A'!D39/$B39</f>
        <v>7.4217188540972685E-3</v>
      </c>
      <c r="E39" s="11">
        <f>'Table 2A'!E39/$B39</f>
        <v>0.18791250277592714</v>
      </c>
      <c r="F39" s="11">
        <f>'Table 2A'!F39/$B39</f>
        <v>7.6577836997557186E-2</v>
      </c>
      <c r="G39" s="11">
        <f>'Table 2A'!G39/$B39</f>
        <v>3.5198756384632469E-2</v>
      </c>
      <c r="H39" s="11">
        <f>'Table 2A'!H39/$B39</f>
        <v>2.3206751054852322E-2</v>
      </c>
      <c r="I39" s="11">
        <f>'Table 2A'!I39/$B39</f>
        <v>5.5896069287141911E-3</v>
      </c>
      <c r="J39" s="11">
        <f>'Table 2A'!J39/$B39</f>
        <v>2.1829891183655342E-3</v>
      </c>
      <c r="K39" s="11">
        <f>'Table 2A'!K39/$B39</f>
        <v>5.5518543193426606E-4</v>
      </c>
      <c r="L39" s="11">
        <f>'Table 2A'!L39/$B39</f>
        <v>5.7295136575616259E-4</v>
      </c>
      <c r="M39" s="11">
        <f>'Table 2A'!M39/$B39</f>
        <v>4.8190095491894291E-4</v>
      </c>
      <c r="N39" s="11">
        <f>'Table 2A'!N39/$B39</f>
        <v>5.51410170997113E-3</v>
      </c>
    </row>
    <row r="40" spans="1:14" ht="15.75" x14ac:dyDescent="0.25">
      <c r="A40" s="9" t="s">
        <v>38</v>
      </c>
      <c r="B40" s="10">
        <f>'Table 2A'!B40</f>
        <v>10190.5</v>
      </c>
      <c r="C40" s="11">
        <f>'Table 2A'!C40/$B40</f>
        <v>0.49090329228202739</v>
      </c>
      <c r="D40" s="11">
        <f>'Table 2A'!D40/$B40</f>
        <v>1.2079878318041314E-3</v>
      </c>
      <c r="E40" s="11">
        <f>'Table 2A'!E40/$B40</f>
        <v>0.23821794808890634</v>
      </c>
      <c r="F40" s="11">
        <f>'Table 2A'!F40/$B40</f>
        <v>0.10442470928806243</v>
      </c>
      <c r="G40" s="11">
        <f>'Table 2A'!G40/$B40</f>
        <v>5.6596830381237424E-2</v>
      </c>
      <c r="H40" s="11">
        <f>'Table 2A'!H40/$B40</f>
        <v>4.9517688042784946E-2</v>
      </c>
      <c r="I40" s="11">
        <f>'Table 2A'!I40/$B40</f>
        <v>2.4924194102350229E-2</v>
      </c>
      <c r="J40" s="11">
        <f>'Table 2A'!J40/$B40</f>
        <v>7.4176929493155394E-3</v>
      </c>
      <c r="K40" s="11">
        <f>'Table 2A'!K40/$B40</f>
        <v>4.5041950836563465E-3</v>
      </c>
      <c r="L40" s="11">
        <f>'Table 2A'!L40/$B40</f>
        <v>2.8860212943427701E-3</v>
      </c>
      <c r="M40" s="11">
        <f>'Table 2A'!M40/$B40</f>
        <v>8.8808203719150194E-4</v>
      </c>
      <c r="N40" s="11">
        <f>'Table 2A'!N40/$B40</f>
        <v>3.1696187625729848E-4</v>
      </c>
    </row>
    <row r="41" spans="1:14" ht="8.25" customHeight="1" x14ac:dyDescent="0.25">
      <c r="A41" s="7"/>
      <c r="B41" s="8" t="s">
        <v>5</v>
      </c>
      <c r="C41" s="24" t="s">
        <v>5</v>
      </c>
      <c r="D41" s="24" t="s">
        <v>5</v>
      </c>
      <c r="E41" s="24" t="s">
        <v>5</v>
      </c>
      <c r="F41" s="24" t="s">
        <v>5</v>
      </c>
      <c r="G41" s="24" t="s">
        <v>5</v>
      </c>
      <c r="H41" s="24" t="s">
        <v>5</v>
      </c>
      <c r="I41" s="24" t="s">
        <v>5</v>
      </c>
      <c r="J41" s="24" t="s">
        <v>5</v>
      </c>
      <c r="K41" s="24" t="s">
        <v>5</v>
      </c>
      <c r="L41" s="24" t="s">
        <v>5</v>
      </c>
      <c r="M41" s="24" t="s">
        <v>5</v>
      </c>
      <c r="N41" s="24" t="s">
        <v>5</v>
      </c>
    </row>
    <row r="42" spans="1:14" ht="15.75" x14ac:dyDescent="0.25">
      <c r="A42" s="9" t="s">
        <v>39</v>
      </c>
      <c r="B42" s="10">
        <f>'Table 2A'!B42</f>
        <v>2462.17</v>
      </c>
      <c r="C42" s="11">
        <f>'Table 2A'!C42/$B42</f>
        <v>0.41853324506431316</v>
      </c>
      <c r="D42" s="11">
        <f>'Table 2A'!D42/$B42</f>
        <v>0</v>
      </c>
      <c r="E42" s="11">
        <f>'Table 2A'!E42/$B42</f>
        <v>0.21931873103806804</v>
      </c>
      <c r="F42" s="11">
        <f>'Table 2A'!F42/$B42</f>
        <v>8.8369202776412678E-2</v>
      </c>
      <c r="G42" s="11">
        <f>'Table 2A'!G42/$B42</f>
        <v>4.7385030278169253E-2</v>
      </c>
      <c r="H42" s="11">
        <f>'Table 2A'!H42/$B42</f>
        <v>3.0257861967289017E-2</v>
      </c>
      <c r="I42" s="11">
        <f>'Table 2A'!I42/$B42</f>
        <v>9.6784543715502987E-3</v>
      </c>
      <c r="J42" s="11">
        <f>'Table 2A'!J42/$B42</f>
        <v>4.2645308812957671E-3</v>
      </c>
      <c r="K42" s="11">
        <f>'Table 2A'!K42/$B42</f>
        <v>1.2874821803531031E-3</v>
      </c>
      <c r="L42" s="11">
        <f>'Table 2A'!L42/$B42</f>
        <v>1.0844092812437808E-3</v>
      </c>
      <c r="M42" s="11">
        <f>'Table 2A'!M42/$B42</f>
        <v>9.4631970984944175E-4</v>
      </c>
      <c r="N42" s="11">
        <f>'Table 2A'!N42/$B42</f>
        <v>1.5941222580081797E-2</v>
      </c>
    </row>
    <row r="43" spans="1:14" ht="15.75" x14ac:dyDescent="0.25">
      <c r="A43" s="9" t="s">
        <v>40</v>
      </c>
      <c r="B43" s="10">
        <f>'Table 2A'!B43</f>
        <v>13889.67</v>
      </c>
      <c r="C43" s="11">
        <f>'Table 2A'!C43/$B43</f>
        <v>0.52331480877515446</v>
      </c>
      <c r="D43" s="11">
        <f>'Table 2A'!D43/$B43</f>
        <v>1.5695117306602675E-2</v>
      </c>
      <c r="E43" s="11">
        <f>'Table 2A'!E43/$B43</f>
        <v>0.20505670761076397</v>
      </c>
      <c r="F43" s="11">
        <f>'Table 2A'!F43/$B43</f>
        <v>0.10655976707869949</v>
      </c>
      <c r="G43" s="11">
        <f>'Table 2A'!G43/$B43</f>
        <v>6.9344340074314212E-2</v>
      </c>
      <c r="H43" s="11">
        <f>'Table 2A'!H43/$B43</f>
        <v>5.0294931413057332E-2</v>
      </c>
      <c r="I43" s="11">
        <f>'Table 2A'!I43/$B43</f>
        <v>1.9343152141123584E-2</v>
      </c>
      <c r="J43" s="11">
        <f>'Table 2A'!J43/$B43</f>
        <v>7.9735515674598453E-3</v>
      </c>
      <c r="K43" s="11">
        <f>'Table 2A'!K43/$B43</f>
        <v>2.5680955703051263E-3</v>
      </c>
      <c r="L43" s="11">
        <f>'Table 2A'!L43/$B43</f>
        <v>2.3341087297250405E-3</v>
      </c>
      <c r="M43" s="11">
        <f>'Table 2A'!M43/$B43</f>
        <v>2.2196351677181672E-3</v>
      </c>
      <c r="N43" s="11">
        <f>'Table 2A'!N43/$B43</f>
        <v>4.1925402115385035E-2</v>
      </c>
    </row>
    <row r="44" spans="1:14" ht="15.75" x14ac:dyDescent="0.25">
      <c r="A44" s="9" t="s">
        <v>41</v>
      </c>
      <c r="B44" s="10">
        <f>'Table 2A'!B44</f>
        <v>11054.58</v>
      </c>
      <c r="C44" s="11">
        <f>'Table 2A'!C44/$B44</f>
        <v>0.54644862129542693</v>
      </c>
      <c r="D44" s="11">
        <f>'Table 2A'!D44/$B44</f>
        <v>1.6101923365700009E-4</v>
      </c>
      <c r="E44" s="11">
        <f>'Table 2A'!E44/$B44</f>
        <v>0.22873415362682253</v>
      </c>
      <c r="F44" s="11">
        <f>'Table 2A'!F44/$B44</f>
        <v>0.12259986358595261</v>
      </c>
      <c r="G44" s="11">
        <f>'Table 2A'!G44/$B44</f>
        <v>8.399414541303242E-2</v>
      </c>
      <c r="H44" s="11">
        <f>'Table 2A'!H44/$B44</f>
        <v>6.0141588373325811E-2</v>
      </c>
      <c r="I44" s="11">
        <f>'Table 2A'!I44/$B44</f>
        <v>2.3207575502642346E-2</v>
      </c>
      <c r="J44" s="11">
        <f>'Table 2A'!J44/$B44</f>
        <v>1.0992728805617219E-2</v>
      </c>
      <c r="K44" s="11">
        <f>'Table 2A'!K44/$B44</f>
        <v>1.7440734971387426E-3</v>
      </c>
      <c r="L44" s="11">
        <f>'Table 2A'!L44/$B44</f>
        <v>2.205420739639136E-3</v>
      </c>
      <c r="M44" s="11">
        <f>'Table 2A'!M44/$B44</f>
        <v>2.2126575591293381E-3</v>
      </c>
      <c r="N44" s="11">
        <f>'Table 2A'!N44/$B44</f>
        <v>1.0455394958469703E-2</v>
      </c>
    </row>
    <row r="45" spans="1:14" ht="15.75" x14ac:dyDescent="0.25">
      <c r="A45" s="9" t="s">
        <v>42</v>
      </c>
      <c r="B45" s="10">
        <f>'Table 2A'!B45</f>
        <v>99397.5</v>
      </c>
      <c r="C45" s="11">
        <f>'Table 2A'!C45/$B45</f>
        <v>0.53271842853190465</v>
      </c>
      <c r="D45" s="11">
        <f>'Table 2A'!D45/$B45</f>
        <v>0</v>
      </c>
      <c r="E45" s="11">
        <f>'Table 2A'!E45/$B45</f>
        <v>0.15494665358786688</v>
      </c>
      <c r="F45" s="11">
        <f>'Table 2A'!F45/$B45</f>
        <v>0.10390200960788752</v>
      </c>
      <c r="G45" s="11">
        <f>'Table 2A'!G45/$B45</f>
        <v>8.9504665610302084E-2</v>
      </c>
      <c r="H45" s="11">
        <f>'Table 2A'!H45/$B45</f>
        <v>6.9866545939284194E-2</v>
      </c>
      <c r="I45" s="11">
        <f>'Table 2A'!I45/$B45</f>
        <v>3.6709877008979097E-2</v>
      </c>
      <c r="J45" s="11">
        <f>'Table 2A'!J45/$B45</f>
        <v>1.1977363615785105E-2</v>
      </c>
      <c r="K45" s="11">
        <f>'Table 2A'!K45/$B45</f>
        <v>3.9941648431801599E-3</v>
      </c>
      <c r="L45" s="11">
        <f>'Table 2A'!L45/$B45</f>
        <v>4.8834226212932921E-3</v>
      </c>
      <c r="M45" s="11">
        <f>'Table 2A'!M45/$B45</f>
        <v>4.7835207122915568E-3</v>
      </c>
      <c r="N45" s="11">
        <f>'Table 2A'!N45/$B45</f>
        <v>5.2150104378882768E-2</v>
      </c>
    </row>
    <row r="46" spans="1:14" ht="15.75" x14ac:dyDescent="0.25">
      <c r="A46" s="9" t="s">
        <v>43</v>
      </c>
      <c r="B46" s="10">
        <f>'Table 2A'!B46</f>
        <v>16859.419999999998</v>
      </c>
      <c r="C46" s="11">
        <f>'Table 2A'!C46/$B46</f>
        <v>0.28853543004444998</v>
      </c>
      <c r="D46" s="11">
        <f>'Table 2A'!D46/$B46</f>
        <v>4.1573197654486338E-3</v>
      </c>
      <c r="E46" s="11">
        <f>'Table 2A'!E46/$B46</f>
        <v>0.19326524874521189</v>
      </c>
      <c r="F46" s="11">
        <f>'Table 2A'!F46/$B46</f>
        <v>5.6437884577286768E-2</v>
      </c>
      <c r="G46" s="11">
        <f>'Table 2A'!G46/$B46</f>
        <v>2.5551887312849436E-2</v>
      </c>
      <c r="H46" s="11">
        <f>'Table 2A'!H46/$B46</f>
        <v>6.8869510339027093E-3</v>
      </c>
      <c r="I46" s="11">
        <f>'Table 2A'!I46/$B46</f>
        <v>1.534453735656387E-3</v>
      </c>
      <c r="J46" s="11">
        <f>'Table 2A'!J46/$B46</f>
        <v>2.170893186123841E-4</v>
      </c>
      <c r="K46" s="11">
        <f>'Table 2A'!K46/$B46</f>
        <v>7.948078878158324E-5</v>
      </c>
      <c r="L46" s="11">
        <f>'Table 2A'!L46/$B46</f>
        <v>0</v>
      </c>
      <c r="M46" s="11">
        <f>'Table 2A'!M46/$B46</f>
        <v>0</v>
      </c>
      <c r="N46" s="11">
        <f>'Table 2A'!N46/$B46</f>
        <v>4.0452162648537142E-4</v>
      </c>
    </row>
    <row r="47" spans="1:14" ht="15.75" x14ac:dyDescent="0.25">
      <c r="A47" s="9" t="s">
        <v>44</v>
      </c>
      <c r="B47" s="10">
        <f>'Table 2A'!B47</f>
        <v>1097.42</v>
      </c>
      <c r="C47" s="11">
        <f>'Table 2A'!C47/$B47</f>
        <v>0.40291775254688267</v>
      </c>
      <c r="D47" s="11">
        <f>'Table 2A'!D47/$B47</f>
        <v>7.1230704743853762E-2</v>
      </c>
      <c r="E47" s="11">
        <f>'Table 2A'!E47/$B47</f>
        <v>0.18846931894807822</v>
      </c>
      <c r="F47" s="11">
        <f>'Table 2A'!F47/$B47</f>
        <v>6.9098430865120006E-2</v>
      </c>
      <c r="G47" s="11">
        <f>'Table 2A'!G47/$B47</f>
        <v>3.1209564250697087E-2</v>
      </c>
      <c r="H47" s="11">
        <f>'Table 2A'!H47/$B47</f>
        <v>2.8548778043046414E-2</v>
      </c>
      <c r="I47" s="11">
        <f>'Table 2A'!I47/$B47</f>
        <v>9.4129868236409019E-3</v>
      </c>
      <c r="J47" s="11">
        <f>'Table 2A'!J47/$B47</f>
        <v>2.123161597200707E-3</v>
      </c>
      <c r="K47" s="11">
        <f>'Table 2A'!K47/$B47</f>
        <v>9.1122815330502442E-4</v>
      </c>
      <c r="L47" s="11">
        <f>'Table 2A'!L47/$B47</f>
        <v>8.383299010406225E-4</v>
      </c>
      <c r="M47" s="11">
        <f>'Table 2A'!M47/$B47</f>
        <v>7.5631936724317021E-4</v>
      </c>
      <c r="N47" s="11">
        <f>'Table 2A'!N47/$B47</f>
        <v>3.0070529059065811E-4</v>
      </c>
    </row>
    <row r="48" spans="1:14" ht="15.75" x14ac:dyDescent="0.25">
      <c r="A48" s="9" t="s">
        <v>45</v>
      </c>
      <c r="B48" s="10">
        <f>'Table 2A'!B48</f>
        <v>55473.08</v>
      </c>
      <c r="C48" s="11">
        <f>'Table 2A'!C48/$B48</f>
        <v>0.19962980241947986</v>
      </c>
      <c r="D48" s="11">
        <f>'Table 2A'!D48/$B48</f>
        <v>2.3434790352365507E-4</v>
      </c>
      <c r="E48" s="11">
        <f>'Table 2A'!E48/$B48</f>
        <v>9.4604806511554798E-2</v>
      </c>
      <c r="F48" s="11">
        <f>'Table 2A'!F48/$B48</f>
        <v>5.2950007463079388E-2</v>
      </c>
      <c r="G48" s="11">
        <f>'Table 2A'!G48/$B48</f>
        <v>3.8170766793551032E-2</v>
      </c>
      <c r="H48" s="11">
        <f>'Table 2A'!H48/$B48</f>
        <v>7.7333005486625228E-3</v>
      </c>
      <c r="I48" s="11">
        <f>'Table 2A'!I48/$B48</f>
        <v>2.3739442626946258E-3</v>
      </c>
      <c r="J48" s="11">
        <f>'Table 2A'!J48/$B48</f>
        <v>8.414892412680168E-4</v>
      </c>
      <c r="K48" s="11">
        <f>'Table 2A'!K48/$B48</f>
        <v>2.2082783216652112E-4</v>
      </c>
      <c r="L48" s="11">
        <f>'Table 2A'!L48/$B48</f>
        <v>1.982943799046312E-4</v>
      </c>
      <c r="M48" s="11">
        <f>'Table 2A'!M48/$B48</f>
        <v>1.6386326484846343E-4</v>
      </c>
      <c r="N48" s="11">
        <f>'Table 2A'!N48/$B48</f>
        <v>2.1381542182262099E-3</v>
      </c>
    </row>
    <row r="49" spans="1:14" ht="15.75" x14ac:dyDescent="0.25">
      <c r="A49" s="9" t="s">
        <v>46</v>
      </c>
      <c r="B49" s="10">
        <f>'Table 2A'!B49</f>
        <v>6895.17</v>
      </c>
      <c r="C49" s="11">
        <f>'Table 2A'!C49/$B49</f>
        <v>0.31191834283998798</v>
      </c>
      <c r="D49" s="11">
        <f>'Table 2A'!D49/$B49</f>
        <v>0</v>
      </c>
      <c r="E49" s="11">
        <f>'Table 2A'!E49/$B49</f>
        <v>0.15517818995035657</v>
      </c>
      <c r="F49" s="11">
        <f>'Table 2A'!F49/$B49</f>
        <v>7.5013378930468722E-2</v>
      </c>
      <c r="G49" s="11">
        <f>'Table 2A'!G49/$B49</f>
        <v>3.8384840402774699E-2</v>
      </c>
      <c r="H49" s="11">
        <f>'Table 2A'!H49/$B49</f>
        <v>2.0628933006727898E-2</v>
      </c>
      <c r="I49" s="11">
        <f>'Table 2A'!I49/$B49</f>
        <v>8.3870303415289251E-3</v>
      </c>
      <c r="J49" s="11">
        <f>'Table 2A'!J49/$B49</f>
        <v>3.2486508672012436E-3</v>
      </c>
      <c r="K49" s="11">
        <f>'Table 2A'!K49/$B49</f>
        <v>1.0659635658004081E-3</v>
      </c>
      <c r="L49" s="11">
        <f>'Table 2A'!L49/$B49</f>
        <v>9.5719177337179502E-4</v>
      </c>
      <c r="M49" s="11">
        <f>'Table 2A'!M49/$B49</f>
        <v>7.8750777718315855E-4</v>
      </c>
      <c r="N49" s="11">
        <f>'Table 2A'!N49/$B49</f>
        <v>8.266656224574594E-3</v>
      </c>
    </row>
    <row r="50" spans="1:14" ht="15.75" x14ac:dyDescent="0.25">
      <c r="A50" s="9" t="s">
        <v>47</v>
      </c>
      <c r="B50" s="10">
        <f>'Table 2A'!B50</f>
        <v>15980</v>
      </c>
      <c r="C50" s="11">
        <f>'Table 2A'!C50/$B50</f>
        <v>0.61429912390488106</v>
      </c>
      <c r="D50" s="11">
        <f>'Table 2A'!D50/$B50</f>
        <v>3.3662077596996243E-2</v>
      </c>
      <c r="E50" s="11">
        <f>'Table 2A'!E50/$B50</f>
        <v>0.22004067584480599</v>
      </c>
      <c r="F50" s="11">
        <f>'Table 2A'!F50/$B50</f>
        <v>0.12772215269086357</v>
      </c>
      <c r="G50" s="11">
        <f>'Table 2A'!G50/$B50</f>
        <v>9.4352315394242797E-2</v>
      </c>
      <c r="H50" s="11">
        <f>'Table 2A'!H50/$B50</f>
        <v>7.5547559449311644E-2</v>
      </c>
      <c r="I50" s="11">
        <f>'Table 2A'!I50/$B50</f>
        <v>3.2301001251564453E-2</v>
      </c>
      <c r="J50" s="11">
        <f>'Table 2A'!J50/$B50</f>
        <v>1.4632665832290363E-2</v>
      </c>
      <c r="K50" s="11">
        <f>'Table 2A'!K50/$B50</f>
        <v>4.6827284105131414E-3</v>
      </c>
      <c r="L50" s="11">
        <f>'Table 2A'!L50/$B50</f>
        <v>4.4949937421777221E-3</v>
      </c>
      <c r="M50" s="11">
        <f>'Table 2A'!M50/$B50</f>
        <v>4.3022528160200253E-3</v>
      </c>
      <c r="N50" s="11">
        <f>'Table 2A'!N50/$B50</f>
        <v>2.5607008760951191E-3</v>
      </c>
    </row>
    <row r="51" spans="1:14" ht="15.75" x14ac:dyDescent="0.25">
      <c r="A51" s="9" t="s">
        <v>48</v>
      </c>
      <c r="B51" s="10">
        <f>'Table 2A'!B51</f>
        <v>52458.92</v>
      </c>
      <c r="C51" s="11">
        <f>'Table 2A'!C51/$B51</f>
        <v>0.6325694467213584</v>
      </c>
      <c r="D51" s="11">
        <f>'Table 2A'!D51/$B51</f>
        <v>7.7193735593489151E-3</v>
      </c>
      <c r="E51" s="11">
        <f>'Table 2A'!E51/$B51</f>
        <v>0.17388196325810748</v>
      </c>
      <c r="F51" s="11">
        <f>'Table 2A'!F51/$B51</f>
        <v>9.959392987884616E-2</v>
      </c>
      <c r="G51" s="11">
        <f>'Table 2A'!G51/$B51</f>
        <v>6.4406205846403247E-2</v>
      </c>
      <c r="H51" s="11">
        <f>'Table 2A'!H51/$B51</f>
        <v>5.9867797507077922E-2</v>
      </c>
      <c r="I51" s="11">
        <f>'Table 2A'!I51/$B51</f>
        <v>2.6007969664644259E-2</v>
      </c>
      <c r="J51" s="11">
        <f>'Table 2A'!J51/$B51</f>
        <v>1.7361013150861665E-2</v>
      </c>
      <c r="K51" s="11">
        <f>'Table 2A'!K51/$B51</f>
        <v>6.0994393327197744E-3</v>
      </c>
      <c r="L51" s="11">
        <f>'Table 2A'!L51/$B51</f>
        <v>2.5953641439816146E-3</v>
      </c>
      <c r="M51" s="11">
        <f>'Table 2A'!M51/$B51</f>
        <v>3.6226441566086379E-3</v>
      </c>
      <c r="N51" s="11">
        <f>'Table 2A'!N51/$B51</f>
        <v>0.17141355559740842</v>
      </c>
    </row>
    <row r="52" spans="1:14" ht="8.25" customHeight="1" x14ac:dyDescent="0.25">
      <c r="A52" s="7"/>
      <c r="B52" s="8" t="s">
        <v>5</v>
      </c>
      <c r="C52" s="24" t="s">
        <v>5</v>
      </c>
      <c r="D52" s="24" t="s">
        <v>5</v>
      </c>
      <c r="E52" s="24" t="s">
        <v>5</v>
      </c>
      <c r="F52" s="24" t="s">
        <v>5</v>
      </c>
      <c r="G52" s="24" t="s">
        <v>5</v>
      </c>
      <c r="H52" s="24" t="s">
        <v>5</v>
      </c>
      <c r="I52" s="24" t="s">
        <v>5</v>
      </c>
      <c r="J52" s="24" t="s">
        <v>5</v>
      </c>
      <c r="K52" s="24" t="s">
        <v>5</v>
      </c>
      <c r="L52" s="24" t="s">
        <v>5</v>
      </c>
      <c r="M52" s="24" t="s">
        <v>5</v>
      </c>
      <c r="N52" s="24" t="s">
        <v>5</v>
      </c>
    </row>
    <row r="53" spans="1:14" ht="15.75" x14ac:dyDescent="0.25">
      <c r="A53" s="9" t="s">
        <v>49</v>
      </c>
      <c r="B53" s="10">
        <f>'Table 2A'!B53</f>
        <v>7466.75</v>
      </c>
      <c r="C53" s="11">
        <f>'Table 2A'!C53/$B53</f>
        <v>0.87330498543543045</v>
      </c>
      <c r="D53" s="11">
        <f>'Table 2A'!D53/$B53</f>
        <v>3.1526433856764991E-3</v>
      </c>
      <c r="E53" s="11">
        <f>'Table 2A'!E53/$B53</f>
        <v>0.21432885793685338</v>
      </c>
      <c r="F53" s="11">
        <f>'Table 2A'!F53/$B53</f>
        <v>0.20544145712659456</v>
      </c>
      <c r="G53" s="11">
        <f>'Table 2A'!G53/$B53</f>
        <v>0.17977031506344796</v>
      </c>
      <c r="H53" s="11">
        <f>'Table 2A'!H53/$B53</f>
        <v>0.14957511634914789</v>
      </c>
      <c r="I53" s="11">
        <f>'Table 2A'!I53/$B53</f>
        <v>7.025010881574982E-2</v>
      </c>
      <c r="J53" s="11">
        <f>'Table 2A'!J53/$B53</f>
        <v>3.214785549268423E-2</v>
      </c>
      <c r="K53" s="11">
        <f>'Table 2A'!K53/$B53</f>
        <v>7.1115277731275319E-3</v>
      </c>
      <c r="L53" s="11">
        <f>'Table 2A'!L53/$B53</f>
        <v>9.1257910067967987E-3</v>
      </c>
      <c r="M53" s="11">
        <f>'Table 2A'!M53/$B53</f>
        <v>1.5040010714166138E-3</v>
      </c>
      <c r="N53" s="11">
        <f>'Table 2A'!N53/$B53</f>
        <v>8.95972143168045E-4</v>
      </c>
    </row>
    <row r="54" spans="1:14" ht="15.75" x14ac:dyDescent="0.25">
      <c r="A54" s="9" t="s">
        <v>50</v>
      </c>
      <c r="B54" s="10">
        <f>'Table 2A'!B54</f>
        <v>4618.92</v>
      </c>
      <c r="C54" s="11">
        <f>'Table 2A'!C54/$B54</f>
        <v>0.60576931403877965</v>
      </c>
      <c r="D54" s="11">
        <f>'Table 2A'!D54/$B54</f>
        <v>4.3668216812588227E-3</v>
      </c>
      <c r="E54" s="11">
        <f>'Table 2A'!E54/$B54</f>
        <v>0.21022230304919765</v>
      </c>
      <c r="F54" s="11">
        <f>'Table 2A'!F54/$B54</f>
        <v>0.10731296493552606</v>
      </c>
      <c r="G54" s="11">
        <f>'Table 2A'!G54/$B54</f>
        <v>7.458453491292337E-2</v>
      </c>
      <c r="H54" s="11">
        <f>'Table 2A'!H54/$B54</f>
        <v>5.4846154512310237E-2</v>
      </c>
      <c r="I54" s="11">
        <f>'Table 2A'!I54/$B54</f>
        <v>2.0892329808699869E-2</v>
      </c>
      <c r="J54" s="11">
        <f>'Table 2A'!J54/$B54</f>
        <v>9.147159942150979E-3</v>
      </c>
      <c r="K54" s="11">
        <f>'Table 2A'!K54/$B54</f>
        <v>2.8318308175937232E-3</v>
      </c>
      <c r="L54" s="11">
        <f>'Table 2A'!L54/$B54</f>
        <v>2.6694551973188538E-3</v>
      </c>
      <c r="M54" s="11">
        <f>'Table 2A'!M54/$B54</f>
        <v>2.3815090973647521E-3</v>
      </c>
      <c r="N54" s="11">
        <f>'Table 2A'!N54/$B54</f>
        <v>0.11651425008443531</v>
      </c>
    </row>
    <row r="55" spans="1:14" ht="15.75" x14ac:dyDescent="0.25">
      <c r="A55" s="9" t="s">
        <v>51</v>
      </c>
      <c r="B55" s="10">
        <f>'Table 2A'!B55</f>
        <v>8818.5</v>
      </c>
      <c r="C55" s="11">
        <f>'Table 2A'!C55/$B55</f>
        <v>0.3055803141123774</v>
      </c>
      <c r="D55" s="11">
        <f>'Table 2A'!D55/$B55</f>
        <v>1.702103532346771E-3</v>
      </c>
      <c r="E55" s="11">
        <f>'Table 2A'!E55/$B55</f>
        <v>0.15977547201905087</v>
      </c>
      <c r="F55" s="11">
        <f>'Table 2A'!F55/$B55</f>
        <v>0.10171117536996088</v>
      </c>
      <c r="G55" s="11">
        <f>'Table 2A'!G55/$B55</f>
        <v>2.4208198673243749E-2</v>
      </c>
      <c r="H55" s="11">
        <f>'Table 2A'!H55/$B55</f>
        <v>9.6240857288654533E-3</v>
      </c>
      <c r="I55" s="11">
        <f>'Table 2A'!I55/$B55</f>
        <v>4.9759029313375296E-3</v>
      </c>
      <c r="J55" s="11">
        <f>'Table 2A'!J55/$B55</f>
        <v>2.1364177581221296E-3</v>
      </c>
      <c r="K55" s="11">
        <f>'Table 2A'!K55/$B55</f>
        <v>0</v>
      </c>
      <c r="L55" s="11">
        <f>'Table 2A'!L55/$B55</f>
        <v>3.7421330158190168E-5</v>
      </c>
      <c r="M55" s="11">
        <f>'Table 2A'!M55/$B55</f>
        <v>1.045529285025798E-3</v>
      </c>
      <c r="N55" s="11">
        <f>'Table 2A'!N55/$B55</f>
        <v>3.6287350456426834E-4</v>
      </c>
    </row>
    <row r="56" spans="1:14" ht="15.75" x14ac:dyDescent="0.25">
      <c r="A56" s="9" t="s">
        <v>52</v>
      </c>
      <c r="B56" s="10">
        <f>'Table 2A'!B56</f>
        <v>3039.67</v>
      </c>
      <c r="C56" s="11">
        <f>'Table 2A'!C56/$B56</f>
        <v>0.16930785249714606</v>
      </c>
      <c r="D56" s="11">
        <f>'Table 2A'!D56/$B56</f>
        <v>7.7649876466853313E-2</v>
      </c>
      <c r="E56" s="11">
        <f>'Table 2A'!E56/$B56</f>
        <v>6.2023180147844997E-2</v>
      </c>
      <c r="F56" s="11">
        <f>'Table 2A'!F56/$B56</f>
        <v>1.6705760822720888E-2</v>
      </c>
      <c r="G56" s="11">
        <f>'Table 2A'!G56/$B56</f>
        <v>6.0993463106192441E-3</v>
      </c>
      <c r="H56" s="11">
        <f>'Table 2A'!H56/$B56</f>
        <v>3.842522379074044E-3</v>
      </c>
      <c r="I56" s="11">
        <f>'Table 2A'!I56/$B56</f>
        <v>2.056144252501094E-3</v>
      </c>
      <c r="J56" s="11">
        <f>'Table 2A'!J56/$B56</f>
        <v>7.9613905456842353E-4</v>
      </c>
      <c r="K56" s="11">
        <f>'Table 2A'!K56/$B56</f>
        <v>0</v>
      </c>
      <c r="L56" s="11">
        <f>'Table 2A'!L56/$B56</f>
        <v>0</v>
      </c>
      <c r="M56" s="11">
        <f>'Table 2A'!M56/$B56</f>
        <v>1.3817289376807351E-4</v>
      </c>
      <c r="N56" s="11">
        <f>'Table 2A'!N56/$B56</f>
        <v>0</v>
      </c>
    </row>
    <row r="57" spans="1:14" ht="15.75" x14ac:dyDescent="0.25">
      <c r="A57" s="9" t="s">
        <v>53</v>
      </c>
      <c r="B57" s="10">
        <f>'Table 2A'!B57</f>
        <v>26621.5</v>
      </c>
      <c r="C57" s="11">
        <f>'Table 2A'!C57/$B57</f>
        <v>0.49933136750370943</v>
      </c>
      <c r="D57" s="11">
        <f>'Table 2A'!D57/$B57</f>
        <v>3.0989989294367336E-4</v>
      </c>
      <c r="E57" s="11">
        <f>'Table 2A'!E57/$B57</f>
        <v>0.14933831677403603</v>
      </c>
      <c r="F57" s="11">
        <f>'Table 2A'!F57/$B57</f>
        <v>0.11581278290103864</v>
      </c>
      <c r="G57" s="11">
        <f>'Table 2A'!G57/$B57</f>
        <v>8.748229814247882E-2</v>
      </c>
      <c r="H57" s="11">
        <f>'Table 2A'!H57/$B57</f>
        <v>6.6945138328043122E-2</v>
      </c>
      <c r="I57" s="11">
        <f>'Table 2A'!I57/$B57</f>
        <v>3.0153823037770224E-2</v>
      </c>
      <c r="J57" s="11">
        <f>'Table 2A'!J57/$B57</f>
        <v>1.4254643802941232E-2</v>
      </c>
      <c r="K57" s="11">
        <f>'Table 2A'!K57/$B57</f>
        <v>2.7845914016866066E-3</v>
      </c>
      <c r="L57" s="11">
        <f>'Table 2A'!L57/$B57</f>
        <v>4.9873222771068502E-3</v>
      </c>
      <c r="M57" s="11">
        <f>'Table 2A'!M57/$B57</f>
        <v>2.4498995173074392E-3</v>
      </c>
      <c r="N57" s="11">
        <f>'Table 2A'!N57/$B57</f>
        <v>2.4812651428356779E-2</v>
      </c>
    </row>
    <row r="58" spans="1:14" ht="15.75" x14ac:dyDescent="0.25">
      <c r="A58" s="9" t="s">
        <v>54</v>
      </c>
      <c r="B58" s="10">
        <f>'Table 2A'!B58</f>
        <v>28475.5</v>
      </c>
      <c r="C58" s="11">
        <f>'Table 2A'!C58/$B58</f>
        <v>0.27874910010359782</v>
      </c>
      <c r="D58" s="11">
        <f>'Table 2A'!D58/$B58</f>
        <v>0</v>
      </c>
      <c r="E58" s="11">
        <f>'Table 2A'!E58/$B58</f>
        <v>0.18290214394830642</v>
      </c>
      <c r="F58" s="11">
        <f>'Table 2A'!F58/$B58</f>
        <v>5.3301610156099098E-2</v>
      </c>
      <c r="G58" s="11">
        <f>'Table 2A'!G58/$B58</f>
        <v>2.0744850836684169E-2</v>
      </c>
      <c r="H58" s="11">
        <f>'Table 2A'!H58/$B58</f>
        <v>1.249003529349792E-2</v>
      </c>
      <c r="I58" s="11">
        <f>'Table 2A'!I58/$B58</f>
        <v>4.329686923846816E-3</v>
      </c>
      <c r="J58" s="11">
        <f>'Table 2A'!J58/$B58</f>
        <v>2.0206844480342751E-3</v>
      </c>
      <c r="K58" s="11">
        <f>'Table 2A'!K58/$B58</f>
        <v>3.7505926147038681E-4</v>
      </c>
      <c r="L58" s="11">
        <f>'Table 2A'!L58/$B58</f>
        <v>8.3721093571666866E-4</v>
      </c>
      <c r="M58" s="11">
        <f>'Table 2A'!M58/$B58</f>
        <v>1.3302663693350425E-3</v>
      </c>
      <c r="N58" s="11">
        <f>'Table 2A'!N58/$B58</f>
        <v>4.1755193060701305E-4</v>
      </c>
    </row>
    <row r="59" spans="1:14" ht="15.75" x14ac:dyDescent="0.25">
      <c r="A59" s="9" t="s">
        <v>55</v>
      </c>
      <c r="B59" s="10">
        <f>'Table 2A'!B59</f>
        <v>3728.67</v>
      </c>
      <c r="C59" s="11">
        <f>'Table 2A'!C59/$B59</f>
        <v>0.49175175062421717</v>
      </c>
      <c r="D59" s="11">
        <f>'Table 2A'!D59/$B59</f>
        <v>2.4673677209299832E-4</v>
      </c>
      <c r="E59" s="11">
        <f>'Table 2A'!E59/$B59</f>
        <v>0.2630079894439572</v>
      </c>
      <c r="F59" s="11">
        <f>'Table 2A'!F59/$B59</f>
        <v>0.11885471227005877</v>
      </c>
      <c r="G59" s="11">
        <f>'Table 2A'!G59/$B59</f>
        <v>6.4210563015767011E-2</v>
      </c>
      <c r="H59" s="11">
        <f>'Table 2A'!H59/$B59</f>
        <v>2.4292844365417159E-2</v>
      </c>
      <c r="I59" s="11">
        <f>'Table 2A'!I59/$B59</f>
        <v>6.5492521462076295E-3</v>
      </c>
      <c r="J59" s="11">
        <f>'Table 2A'!J59/$B59</f>
        <v>2.145537148634768E-3</v>
      </c>
      <c r="K59" s="11">
        <f>'Table 2A'!K59/$B59</f>
        <v>6.7048035894836495E-4</v>
      </c>
      <c r="L59" s="11">
        <f>'Table 2A'!L59/$B59</f>
        <v>6.9193573043471268E-4</v>
      </c>
      <c r="M59" s="11">
        <f>'Table 2A'!M59/$B59</f>
        <v>5.5783965864503963E-4</v>
      </c>
      <c r="N59" s="11">
        <f>'Table 2A'!N59/$B59</f>
        <v>1.052654163548933E-2</v>
      </c>
    </row>
    <row r="60" spans="1:14" ht="15.75" x14ac:dyDescent="0.25">
      <c r="A60" s="9" t="s">
        <v>56</v>
      </c>
      <c r="B60" s="10">
        <f>'Table 2A'!B60</f>
        <v>2805.58</v>
      </c>
      <c r="C60" s="11">
        <f>'Table 2A'!C60/$B60</f>
        <v>0.49853149794338431</v>
      </c>
      <c r="D60" s="11">
        <f>'Table 2A'!D60/$B60</f>
        <v>0</v>
      </c>
      <c r="E60" s="11">
        <f>'Table 2A'!E60/$B60</f>
        <v>0.23693852964449419</v>
      </c>
      <c r="F60" s="11">
        <f>'Table 2A'!F60/$B60</f>
        <v>0.13096044311693128</v>
      </c>
      <c r="G60" s="11">
        <f>'Table 2A'!G60/$B60</f>
        <v>6.3712316169918515E-2</v>
      </c>
      <c r="H60" s="11">
        <f>'Table 2A'!H60/$B60</f>
        <v>2.9434198989157324E-2</v>
      </c>
      <c r="I60" s="11">
        <f>'Table 2A'!I60/$B60</f>
        <v>7.4850832982841344E-3</v>
      </c>
      <c r="J60" s="11">
        <f>'Table 2A'!J60/$B60</f>
        <v>2.9120538355705415E-3</v>
      </c>
      <c r="K60" s="11">
        <f>'Table 2A'!K60/$B60</f>
        <v>6.8435047298597799E-4</v>
      </c>
      <c r="L60" s="11">
        <f>'Table 2A'!L60/$B60</f>
        <v>6.2375694152367787E-4</v>
      </c>
      <c r="M60" s="11">
        <f>'Table 2A'!M60/$B60</f>
        <v>5.9524233848259542E-4</v>
      </c>
      <c r="N60" s="11">
        <f>'Table 2A'!N60/$B60</f>
        <v>2.5189087461416178E-2</v>
      </c>
    </row>
    <row r="61" spans="1:14" ht="15.75" x14ac:dyDescent="0.25">
      <c r="A61" s="9" t="s">
        <v>57</v>
      </c>
      <c r="B61" s="10">
        <f>'Table 2A'!B61</f>
        <v>222.33</v>
      </c>
      <c r="C61" s="11">
        <f>'Table 2A'!C61/$B61</f>
        <v>0.79386497548688884</v>
      </c>
      <c r="D61" s="11">
        <f>'Table 2A'!D61/$B61</f>
        <v>0</v>
      </c>
      <c r="E61" s="11">
        <f>'Table 2A'!E61/$B61</f>
        <v>0.20091755498583186</v>
      </c>
      <c r="F61" s="11">
        <f>'Table 2A'!F61/$B61</f>
        <v>0.17127693068861599</v>
      </c>
      <c r="G61" s="11">
        <f>'Table 2A'!G61/$B61</f>
        <v>0.16718391580083658</v>
      </c>
      <c r="H61" s="11">
        <f>'Table 2A'!H61/$B61</f>
        <v>0.149912292538119</v>
      </c>
      <c r="I61" s="11">
        <f>'Table 2A'!I61/$B61</f>
        <v>6.1845005172491335E-2</v>
      </c>
      <c r="J61" s="11">
        <f>'Table 2A'!J61/$B61</f>
        <v>2.1724463635136956E-2</v>
      </c>
      <c r="K61" s="11">
        <f>'Table 2A'!K61/$B61</f>
        <v>7.1065533216390052E-3</v>
      </c>
      <c r="L61" s="11">
        <f>'Table 2A'!L61/$B61</f>
        <v>7.1065533216390052E-3</v>
      </c>
      <c r="M61" s="11">
        <f>'Table 2A'!M61/$B61</f>
        <v>6.7467278369990552E-3</v>
      </c>
      <c r="N61" s="11">
        <f>'Table 2A'!N61/$B61</f>
        <v>0</v>
      </c>
    </row>
    <row r="62" spans="1:14" ht="15.75" x14ac:dyDescent="0.25">
      <c r="A62" s="9" t="s">
        <v>58</v>
      </c>
      <c r="B62" s="10">
        <f>'Table 2A'!B62</f>
        <v>18327.669999999998</v>
      </c>
      <c r="C62" s="11">
        <f>'Table 2A'!C62/$B62</f>
        <v>0.46827119868483014</v>
      </c>
      <c r="D62" s="11">
        <f>'Table 2A'!D62/$B62</f>
        <v>1.0836074634691698E-3</v>
      </c>
      <c r="E62" s="11">
        <f>'Table 2A'!E62/$B62</f>
        <v>0.16396137643246525</v>
      </c>
      <c r="F62" s="11">
        <f>'Table 2A'!F62/$B62</f>
        <v>0.10174124697793011</v>
      </c>
      <c r="G62" s="11">
        <f>'Table 2A'!G62/$B62</f>
        <v>8.0117658163858255E-2</v>
      </c>
      <c r="H62" s="11">
        <f>'Table 2A'!H62/$B62</f>
        <v>6.3963940861004154E-2</v>
      </c>
      <c r="I62" s="11">
        <f>'Table 2A'!I62/$B62</f>
        <v>2.6357414772308758E-2</v>
      </c>
      <c r="J62" s="11">
        <f>'Table 2A'!J62/$B62</f>
        <v>1.1537200309695668E-2</v>
      </c>
      <c r="K62" s="11">
        <f>'Table 2A'!K62/$B62</f>
        <v>3.5836524773743749E-3</v>
      </c>
      <c r="L62" s="11">
        <f>'Table 2A'!L62/$B62</f>
        <v>3.5023546364595175E-3</v>
      </c>
      <c r="M62" s="11">
        <f>'Table 2A'!M62/$B62</f>
        <v>6.8601191531711351E-3</v>
      </c>
      <c r="N62" s="11">
        <f>'Table 2A'!N62/$B62</f>
        <v>5.5626274370937498E-3</v>
      </c>
    </row>
    <row r="63" spans="1:14" ht="8.25" customHeight="1" x14ac:dyDescent="0.25">
      <c r="A63" s="7"/>
      <c r="B63" s="8" t="s">
        <v>5</v>
      </c>
      <c r="C63" s="24" t="s">
        <v>5</v>
      </c>
      <c r="D63" s="24" t="s">
        <v>5</v>
      </c>
      <c r="E63" s="24" t="s">
        <v>5</v>
      </c>
      <c r="F63" s="24" t="s">
        <v>5</v>
      </c>
      <c r="G63" s="24" t="s">
        <v>5</v>
      </c>
      <c r="H63" s="24" t="s">
        <v>5</v>
      </c>
      <c r="I63" s="24" t="s">
        <v>5</v>
      </c>
      <c r="J63" s="24" t="s">
        <v>5</v>
      </c>
      <c r="K63" s="24" t="s">
        <v>5</v>
      </c>
      <c r="L63" s="24" t="s">
        <v>5</v>
      </c>
      <c r="M63" s="24" t="s">
        <v>5</v>
      </c>
      <c r="N63" s="24" t="s">
        <v>5</v>
      </c>
    </row>
    <row r="64" spans="1:14" ht="15.75" x14ac:dyDescent="0.25">
      <c r="A64" s="9" t="s">
        <v>59</v>
      </c>
      <c r="B64" s="10">
        <f>'Table 2A'!B64</f>
        <v>27542.83</v>
      </c>
      <c r="C64" s="11">
        <f>'Table 2A'!C64/$B64</f>
        <v>0.52181166568577009</v>
      </c>
      <c r="D64" s="11">
        <f>'Table 2A'!D64/$B64</f>
        <v>1.364238896293518E-2</v>
      </c>
      <c r="E64" s="11">
        <f>'Table 2A'!E64/$B64</f>
        <v>0.18455801382791817</v>
      </c>
      <c r="F64" s="11">
        <f>'Table 2A'!F64/$B64</f>
        <v>0.10096384431084242</v>
      </c>
      <c r="G64" s="11">
        <f>'Table 2A'!G64/$B64</f>
        <v>7.1449448005161412E-2</v>
      </c>
      <c r="H64" s="11">
        <f>'Table 2A'!H64/$B64</f>
        <v>5.6415045222295596E-2</v>
      </c>
      <c r="I64" s="11">
        <f>'Table 2A'!I64/$B64</f>
        <v>2.2985292361024631E-2</v>
      </c>
      <c r="J64" s="11">
        <f>'Table 2A'!J64/$B64</f>
        <v>1.0314118048145379E-2</v>
      </c>
      <c r="K64" s="11">
        <f>'Table 2A'!K64/$B64</f>
        <v>3.2251587799801253E-3</v>
      </c>
      <c r="L64" s="11">
        <f>'Table 2A'!L64/$B64</f>
        <v>3.0559677418769238E-3</v>
      </c>
      <c r="M64" s="11">
        <f>'Table 2A'!M64/$B64</f>
        <v>3.921165689945441E-3</v>
      </c>
      <c r="N64" s="11">
        <f>'Table 2A'!N64/$B64</f>
        <v>5.1280859664747595E-2</v>
      </c>
    </row>
    <row r="65" spans="1:14" ht="15.75" x14ac:dyDescent="0.25">
      <c r="A65" s="9" t="s">
        <v>60</v>
      </c>
      <c r="B65" s="10">
        <f>'Table 2A'!B65</f>
        <v>7133.92</v>
      </c>
      <c r="C65" s="11">
        <f>'Table 2A'!C65/$B65</f>
        <v>0.29041817121582525</v>
      </c>
      <c r="D65" s="11">
        <f>'Table 2A'!D65/$B65</f>
        <v>1.5138941844035258E-4</v>
      </c>
      <c r="E65" s="11">
        <f>'Table 2A'!E65/$B65</f>
        <v>0.13255405162939871</v>
      </c>
      <c r="F65" s="11">
        <f>'Table 2A'!F65/$B65</f>
        <v>7.1816056249579485E-2</v>
      </c>
      <c r="G65" s="11">
        <f>'Table 2A'!G65/$B65</f>
        <v>4.0299022136497185E-2</v>
      </c>
      <c r="H65" s="11">
        <f>'Table 2A'!H65/$B65</f>
        <v>2.9659710229439074E-2</v>
      </c>
      <c r="I65" s="11">
        <f>'Table 2A'!I65/$B65</f>
        <v>1.0157108574248098E-2</v>
      </c>
      <c r="J65" s="11">
        <f>'Table 2A'!J65/$B65</f>
        <v>3.5464373023527036E-3</v>
      </c>
      <c r="K65" s="11">
        <f>'Table 2A'!K65/$B65</f>
        <v>6.826541368560343E-4</v>
      </c>
      <c r="L65" s="11">
        <f>'Table 2A'!L65/$B65</f>
        <v>4.8360508668445959E-4</v>
      </c>
      <c r="M65" s="11">
        <f>'Table 2A'!M65/$B65</f>
        <v>1.069538206203602E-3</v>
      </c>
      <c r="N65" s="11">
        <f>'Table 2A'!N65/$B65</f>
        <v>0</v>
      </c>
    </row>
    <row r="66" spans="1:14" ht="15.75" x14ac:dyDescent="0.25">
      <c r="A66" s="9" t="s">
        <v>61</v>
      </c>
      <c r="B66" s="10">
        <f>'Table 2A'!B66</f>
        <v>16436</v>
      </c>
      <c r="C66" s="11">
        <f>'Table 2A'!C66/$B66</f>
        <v>0.35473959600876126</v>
      </c>
      <c r="D66" s="11">
        <f>'Table 2A'!D66/$B66</f>
        <v>0</v>
      </c>
      <c r="E66" s="11">
        <f>'Table 2A'!E66/$B66</f>
        <v>0.14480226332440982</v>
      </c>
      <c r="F66" s="11">
        <f>'Table 2A'!F66/$B66</f>
        <v>6.6230226332440981E-2</v>
      </c>
      <c r="G66" s="11">
        <f>'Table 2A'!G66/$B66</f>
        <v>4.5735580433195429E-2</v>
      </c>
      <c r="H66" s="11">
        <f>'Table 2A'!H66/$B66</f>
        <v>3.205037722073497E-2</v>
      </c>
      <c r="I66" s="11">
        <f>'Table 2A'!I66/$B66</f>
        <v>1.1849598442443416E-2</v>
      </c>
      <c r="J66" s="11">
        <f>'Table 2A'!J66/$B66</f>
        <v>4.816865417376491E-3</v>
      </c>
      <c r="K66" s="11">
        <f>'Table 2A'!K66/$B66</f>
        <v>1.4042346069603308E-3</v>
      </c>
      <c r="L66" s="11">
        <f>'Table 2A'!L66/$B66</f>
        <v>1.5210513506935994E-3</v>
      </c>
      <c r="M66" s="11">
        <f>'Table 2A'!M66/$B66</f>
        <v>1.4297882696519834E-3</v>
      </c>
      <c r="N66" s="11">
        <f>'Table 2A'!N66/$B66</f>
        <v>4.4899002190313946E-2</v>
      </c>
    </row>
    <row r="67" spans="1:14" ht="16.5" thickBot="1" x14ac:dyDescent="0.3">
      <c r="A67" s="14" t="s">
        <v>62</v>
      </c>
      <c r="B67" s="15">
        <f>'Table 2A'!B67</f>
        <v>528.66999999999996</v>
      </c>
      <c r="C67" s="17">
        <f>'Table 2A'!C67/$B67</f>
        <v>0.51434732441787889</v>
      </c>
      <c r="D67" s="17">
        <f>'Table 2A'!D67/$B67</f>
        <v>0</v>
      </c>
      <c r="E67" s="17">
        <f>'Table 2A'!E67/$B67</f>
        <v>0.36538861671742295</v>
      </c>
      <c r="F67" s="17">
        <f>'Table 2A'!F67/$B67</f>
        <v>9.4104072483780055E-2</v>
      </c>
      <c r="G67" s="17">
        <f>'Table 2A'!G67/$B67</f>
        <v>3.0264626326441828E-2</v>
      </c>
      <c r="H67" s="17">
        <f>'Table 2A'!H67/$B67</f>
        <v>1.3240774017818299E-2</v>
      </c>
      <c r="I67" s="17">
        <f>'Table 2A'!I67/$B67</f>
        <v>6.1475022225584959E-3</v>
      </c>
      <c r="J67" s="17">
        <f>'Table 2A'!J67/$B67</f>
        <v>9.4576957270130712E-4</v>
      </c>
      <c r="K67" s="17">
        <f>'Table 2A'!K67/$B67</f>
        <v>1.5132313163220915E-4</v>
      </c>
      <c r="L67" s="17">
        <f>'Table 2A'!L67/$B67</f>
        <v>1.5132313163220915E-4</v>
      </c>
      <c r="M67" s="17">
        <f>'Table 2A'!M67/$B67</f>
        <v>3.2156165471844444E-4</v>
      </c>
      <c r="N67" s="17">
        <f>'Table 2A'!N67/$B67</f>
        <v>3.6317551591730193E-3</v>
      </c>
    </row>
    <row r="68" spans="1:14" ht="81.75" customHeight="1" x14ac:dyDescent="0.2">
      <c r="A68" s="67" t="s">
        <v>136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</sheetData>
  <mergeCells count="9">
    <mergeCell ref="A1:N1"/>
    <mergeCell ref="A2:N2"/>
    <mergeCell ref="A3:N3"/>
    <mergeCell ref="A4:N4"/>
    <mergeCell ref="A68:N68"/>
    <mergeCell ref="D5:N5"/>
    <mergeCell ref="A5:A6"/>
    <mergeCell ref="B5:B6"/>
    <mergeCell ref="C5:C6"/>
  </mergeCells>
  <phoneticPr fontId="0" type="noConversion"/>
  <pageMargins left="0.75" right="0.75" top="1" bottom="1" header="0.5" footer="0.5"/>
  <pageSetup scale="5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opLeftCell="A49" zoomScale="85" zoomScaleNormal="85" workbookViewId="0">
      <selection activeCell="A68" sqref="A68:H68"/>
    </sheetView>
  </sheetViews>
  <sheetFormatPr defaultRowHeight="12.75" x14ac:dyDescent="0.2"/>
  <cols>
    <col min="1" max="1" width="17.33203125" style="3" customWidth="1"/>
    <col min="2" max="2" width="11.77734375" style="3" customWidth="1"/>
    <col min="3" max="3" width="15.21875" style="3" customWidth="1"/>
    <col min="4" max="5" width="12.44140625" style="3" bestFit="1" customWidth="1"/>
    <col min="6" max="6" width="11" style="3" bestFit="1" customWidth="1"/>
    <col min="7" max="7" width="10" style="3" bestFit="1" customWidth="1"/>
    <col min="8" max="8" width="10.6640625" style="3" customWidth="1"/>
    <col min="9" max="16384" width="8.88671875" style="3"/>
  </cols>
  <sheetData>
    <row r="1" spans="1:8" ht="15.75" x14ac:dyDescent="0.25">
      <c r="A1" s="66" t="s">
        <v>97</v>
      </c>
      <c r="B1" s="66"/>
      <c r="C1" s="66"/>
      <c r="D1" s="66"/>
      <c r="E1" s="66"/>
      <c r="F1" s="66"/>
      <c r="G1" s="66"/>
      <c r="H1" s="66"/>
    </row>
    <row r="2" spans="1:8" ht="15.75" x14ac:dyDescent="0.25">
      <c r="A2" s="66" t="str">
        <f>'Table 2A'!A2:N2</f>
        <v>TANF Federal Five-Year Time Limit</v>
      </c>
      <c r="B2" s="66"/>
      <c r="C2" s="66"/>
      <c r="D2" s="66"/>
      <c r="E2" s="66"/>
      <c r="F2" s="66"/>
      <c r="G2" s="66"/>
      <c r="H2" s="66"/>
    </row>
    <row r="3" spans="1:8" ht="15.75" x14ac:dyDescent="0.25">
      <c r="A3" s="66" t="s">
        <v>115</v>
      </c>
      <c r="B3" s="66"/>
      <c r="C3" s="66"/>
      <c r="D3" s="66"/>
      <c r="E3" s="66"/>
      <c r="F3" s="66"/>
      <c r="G3" s="66"/>
      <c r="H3" s="66"/>
    </row>
    <row r="4" spans="1:8" ht="16.5" thickBot="1" x14ac:dyDescent="0.25">
      <c r="A4" s="76" t="str">
        <f>'Table 1'!A4:F4</f>
        <v>Fiscal Year 2017</v>
      </c>
      <c r="B4" s="76"/>
      <c r="C4" s="76"/>
      <c r="D4" s="76"/>
      <c r="E4" s="76"/>
      <c r="F4" s="76"/>
      <c r="G4" s="76"/>
      <c r="H4" s="76"/>
    </row>
    <row r="5" spans="1:8" ht="15.75" customHeight="1" thickBot="1" x14ac:dyDescent="0.3">
      <c r="A5" s="74" t="s">
        <v>0</v>
      </c>
      <c r="B5" s="74" t="s">
        <v>129</v>
      </c>
      <c r="C5" s="74" t="s">
        <v>78</v>
      </c>
      <c r="D5" s="74" t="s">
        <v>79</v>
      </c>
      <c r="E5" s="69" t="s">
        <v>87</v>
      </c>
      <c r="F5" s="78"/>
      <c r="G5" s="78"/>
      <c r="H5" s="79"/>
    </row>
    <row r="6" spans="1:8" ht="63.75" customHeight="1" thickBot="1" x14ac:dyDescent="0.3">
      <c r="A6" s="75"/>
      <c r="B6" s="75"/>
      <c r="C6" s="75"/>
      <c r="D6" s="75"/>
      <c r="E6" s="26" t="s">
        <v>66</v>
      </c>
      <c r="F6" s="25" t="s">
        <v>130</v>
      </c>
      <c r="G6" s="26" t="s">
        <v>131</v>
      </c>
      <c r="H6" s="26" t="s">
        <v>67</v>
      </c>
    </row>
    <row r="7" spans="1:8" ht="15.75" x14ac:dyDescent="0.25">
      <c r="A7" s="4" t="s">
        <v>8</v>
      </c>
      <c r="B7" s="5">
        <f t="shared" ref="B7:H7" si="0">SUM(B9:B67)</f>
        <v>1098880</v>
      </c>
      <c r="C7" s="5">
        <f t="shared" si="0"/>
        <v>1060722</v>
      </c>
      <c r="D7" s="5">
        <f t="shared" si="0"/>
        <v>451210</v>
      </c>
      <c r="E7" s="5">
        <f t="shared" si="0"/>
        <v>609522</v>
      </c>
      <c r="F7" s="5">
        <f t="shared" si="0"/>
        <v>585222</v>
      </c>
      <c r="G7" s="5">
        <f t="shared" si="0"/>
        <v>21358</v>
      </c>
      <c r="H7" s="12">
        <f t="shared" si="0"/>
        <v>2940</v>
      </c>
    </row>
    <row r="8" spans="1:8" ht="15.75" x14ac:dyDescent="0.25">
      <c r="A8" s="7"/>
      <c r="B8" s="8"/>
      <c r="C8" s="8"/>
      <c r="D8" s="13"/>
      <c r="E8" s="13"/>
      <c r="F8" s="13"/>
      <c r="G8" s="13"/>
      <c r="H8" s="13"/>
    </row>
    <row r="9" spans="1:8" ht="15.75" x14ac:dyDescent="0.25">
      <c r="A9" s="9" t="s">
        <v>9</v>
      </c>
      <c r="B9" s="10">
        <v>9749</v>
      </c>
      <c r="C9" s="10">
        <v>9697</v>
      </c>
      <c r="D9" s="12">
        <v>4351</v>
      </c>
      <c r="E9" s="10">
        <v>5346</v>
      </c>
      <c r="F9" s="12">
        <v>5346</v>
      </c>
      <c r="G9" s="12">
        <v>0</v>
      </c>
      <c r="H9" s="12">
        <v>0</v>
      </c>
    </row>
    <row r="10" spans="1:8" ht="15.75" x14ac:dyDescent="0.25">
      <c r="A10" s="9" t="s">
        <v>10</v>
      </c>
      <c r="B10" s="10">
        <v>3152</v>
      </c>
      <c r="C10" s="10">
        <v>3008</v>
      </c>
      <c r="D10" s="12">
        <v>2071</v>
      </c>
      <c r="E10" s="10">
        <v>937</v>
      </c>
      <c r="F10" s="12">
        <v>796</v>
      </c>
      <c r="G10" s="12">
        <v>0</v>
      </c>
      <c r="H10" s="12">
        <v>142</v>
      </c>
    </row>
    <row r="11" spans="1:8" ht="15.75" x14ac:dyDescent="0.25">
      <c r="A11" s="9" t="s">
        <v>11</v>
      </c>
      <c r="B11" s="10">
        <v>8715</v>
      </c>
      <c r="C11" s="10">
        <v>8591</v>
      </c>
      <c r="D11" s="10">
        <v>2639</v>
      </c>
      <c r="E11" s="10">
        <v>5952</v>
      </c>
      <c r="F11" s="10">
        <v>5723</v>
      </c>
      <c r="G11" s="12">
        <v>0</v>
      </c>
      <c r="H11" s="12">
        <v>229</v>
      </c>
    </row>
    <row r="12" spans="1:8" ht="15.75" x14ac:dyDescent="0.25">
      <c r="A12" s="9" t="s">
        <v>12</v>
      </c>
      <c r="B12" s="10">
        <v>3201</v>
      </c>
      <c r="C12" s="10">
        <v>3175</v>
      </c>
      <c r="D12" s="12">
        <v>1652</v>
      </c>
      <c r="E12" s="10">
        <v>1524</v>
      </c>
      <c r="F12" s="12">
        <v>1524</v>
      </c>
      <c r="G12" s="12">
        <v>0</v>
      </c>
      <c r="H12" s="12">
        <v>0</v>
      </c>
    </row>
    <row r="13" spans="1:8" ht="15.75" x14ac:dyDescent="0.25">
      <c r="A13" s="9" t="s">
        <v>13</v>
      </c>
      <c r="B13" s="10">
        <v>358609</v>
      </c>
      <c r="C13" s="10">
        <v>347855</v>
      </c>
      <c r="D13" s="10">
        <v>161585</v>
      </c>
      <c r="E13" s="10">
        <v>186271</v>
      </c>
      <c r="F13" s="12">
        <v>174015</v>
      </c>
      <c r="G13" s="12">
        <v>12255</v>
      </c>
      <c r="H13" s="12">
        <v>0</v>
      </c>
    </row>
    <row r="14" spans="1:8" ht="15.75" x14ac:dyDescent="0.25">
      <c r="A14" s="9" t="s">
        <v>14</v>
      </c>
      <c r="B14" s="10">
        <v>16329</v>
      </c>
      <c r="C14" s="10">
        <v>16254</v>
      </c>
      <c r="D14" s="12">
        <v>10658</v>
      </c>
      <c r="E14" s="10">
        <v>5596</v>
      </c>
      <c r="F14" s="10">
        <v>5573</v>
      </c>
      <c r="G14" s="12">
        <v>23</v>
      </c>
      <c r="H14" s="12">
        <v>0</v>
      </c>
    </row>
    <row r="15" spans="1:8" ht="15.75" x14ac:dyDescent="0.25">
      <c r="A15" s="9" t="s">
        <v>15</v>
      </c>
      <c r="B15" s="10">
        <v>9973</v>
      </c>
      <c r="C15" s="10">
        <v>9769</v>
      </c>
      <c r="D15" s="10">
        <v>5013</v>
      </c>
      <c r="E15" s="10">
        <v>4757</v>
      </c>
      <c r="F15" s="12">
        <v>4719</v>
      </c>
      <c r="G15" s="12">
        <v>37</v>
      </c>
      <c r="H15" s="12">
        <v>0</v>
      </c>
    </row>
    <row r="16" spans="1:8" ht="15.75" x14ac:dyDescent="0.25">
      <c r="A16" s="9" t="s">
        <v>16</v>
      </c>
      <c r="B16" s="10">
        <v>4016</v>
      </c>
      <c r="C16" s="12">
        <v>4016</v>
      </c>
      <c r="D16" s="12">
        <v>995</v>
      </c>
      <c r="E16" s="12">
        <v>3022</v>
      </c>
      <c r="F16" s="12">
        <v>2915</v>
      </c>
      <c r="G16" s="12">
        <v>107</v>
      </c>
      <c r="H16" s="12">
        <v>0</v>
      </c>
    </row>
    <row r="17" spans="1:8" ht="15.75" x14ac:dyDescent="0.25">
      <c r="A17" s="9" t="s">
        <v>17</v>
      </c>
      <c r="B17" s="10">
        <v>4294</v>
      </c>
      <c r="C17" s="12">
        <v>4286</v>
      </c>
      <c r="D17" s="12">
        <v>2345</v>
      </c>
      <c r="E17" s="12">
        <v>1941</v>
      </c>
      <c r="F17" s="12">
        <v>1590</v>
      </c>
      <c r="G17" s="12">
        <v>351</v>
      </c>
      <c r="H17" s="12">
        <v>0</v>
      </c>
    </row>
    <row r="18" spans="1:8" ht="15.75" x14ac:dyDescent="0.25">
      <c r="A18" s="9" t="s">
        <v>18</v>
      </c>
      <c r="B18" s="10">
        <v>45734</v>
      </c>
      <c r="C18" s="10">
        <v>45195</v>
      </c>
      <c r="D18" s="12">
        <v>9594</v>
      </c>
      <c r="E18" s="10">
        <v>35602</v>
      </c>
      <c r="F18" s="12">
        <v>35602</v>
      </c>
      <c r="G18" s="12">
        <v>0</v>
      </c>
      <c r="H18" s="12">
        <v>0</v>
      </c>
    </row>
    <row r="19" spans="1:8" ht="15.75" x14ac:dyDescent="0.25">
      <c r="A19" s="7"/>
      <c r="B19" s="13"/>
      <c r="C19" s="13"/>
      <c r="D19" s="13"/>
      <c r="E19" s="13"/>
      <c r="F19" s="13"/>
      <c r="G19" s="13"/>
      <c r="H19" s="13"/>
    </row>
    <row r="20" spans="1:8" ht="15.75" x14ac:dyDescent="0.25">
      <c r="A20" s="9" t="s">
        <v>19</v>
      </c>
      <c r="B20" s="10">
        <v>12410</v>
      </c>
      <c r="C20" s="10">
        <v>12071</v>
      </c>
      <c r="D20" s="12">
        <v>2017</v>
      </c>
      <c r="E20" s="10">
        <v>10054</v>
      </c>
      <c r="F20" s="12">
        <v>10054</v>
      </c>
      <c r="G20" s="12">
        <v>0</v>
      </c>
      <c r="H20" s="12">
        <v>0</v>
      </c>
    </row>
    <row r="21" spans="1:8" ht="15.75" x14ac:dyDescent="0.25">
      <c r="A21" s="9" t="s">
        <v>20</v>
      </c>
      <c r="B21" s="10">
        <v>619</v>
      </c>
      <c r="C21" s="12">
        <v>619</v>
      </c>
      <c r="D21" s="12">
        <v>186</v>
      </c>
      <c r="E21" s="12">
        <v>433</v>
      </c>
      <c r="F21" s="12">
        <v>433</v>
      </c>
      <c r="G21" s="12">
        <v>0</v>
      </c>
      <c r="H21" s="12">
        <v>0</v>
      </c>
    </row>
    <row r="22" spans="1:8" ht="15.75" x14ac:dyDescent="0.25">
      <c r="A22" s="9" t="s">
        <v>21</v>
      </c>
      <c r="B22" s="10">
        <v>5325</v>
      </c>
      <c r="C22" s="10">
        <v>4438</v>
      </c>
      <c r="D22" s="12">
        <v>2173</v>
      </c>
      <c r="E22" s="10">
        <v>2265</v>
      </c>
      <c r="F22" s="10">
        <v>1631</v>
      </c>
      <c r="G22" s="12">
        <v>634</v>
      </c>
      <c r="H22" s="12">
        <v>0</v>
      </c>
    </row>
    <row r="23" spans="1:8" ht="15.75" x14ac:dyDescent="0.25">
      <c r="A23" s="9" t="s">
        <v>22</v>
      </c>
      <c r="B23" s="10">
        <v>1929</v>
      </c>
      <c r="C23" s="12">
        <v>1925</v>
      </c>
      <c r="D23" s="12">
        <v>47</v>
      </c>
      <c r="E23" s="12">
        <v>1878</v>
      </c>
      <c r="F23" s="12">
        <v>1878</v>
      </c>
      <c r="G23" s="12">
        <v>0</v>
      </c>
      <c r="H23" s="12">
        <v>0</v>
      </c>
    </row>
    <row r="24" spans="1:8" ht="15.75" x14ac:dyDescent="0.25">
      <c r="A24" s="9" t="s">
        <v>23</v>
      </c>
      <c r="B24" s="10">
        <v>13461</v>
      </c>
      <c r="C24" s="12">
        <v>13461</v>
      </c>
      <c r="D24" s="12">
        <v>3947</v>
      </c>
      <c r="E24" s="12">
        <v>9513</v>
      </c>
      <c r="F24" s="12">
        <v>9513</v>
      </c>
      <c r="G24" s="12">
        <v>0</v>
      </c>
      <c r="H24" s="12">
        <v>0</v>
      </c>
    </row>
    <row r="25" spans="1:8" ht="15.75" x14ac:dyDescent="0.25">
      <c r="A25" s="9" t="s">
        <v>24</v>
      </c>
      <c r="B25" s="10">
        <v>7230</v>
      </c>
      <c r="C25" s="10">
        <v>7230</v>
      </c>
      <c r="D25" s="12">
        <v>1296</v>
      </c>
      <c r="E25" s="10">
        <v>5934</v>
      </c>
      <c r="F25" s="12">
        <v>5934</v>
      </c>
      <c r="G25" s="12">
        <v>0</v>
      </c>
      <c r="H25" s="12">
        <v>0</v>
      </c>
    </row>
    <row r="26" spans="1:8" ht="15.75" x14ac:dyDescent="0.25">
      <c r="A26" s="9" t="s">
        <v>25</v>
      </c>
      <c r="B26" s="10">
        <v>9767</v>
      </c>
      <c r="C26" s="10">
        <v>9576</v>
      </c>
      <c r="D26" s="12">
        <v>5050</v>
      </c>
      <c r="E26" s="10">
        <v>4526</v>
      </c>
      <c r="F26" s="10">
        <v>4526</v>
      </c>
      <c r="G26" s="12">
        <v>0</v>
      </c>
      <c r="H26" s="12">
        <v>0</v>
      </c>
    </row>
    <row r="27" spans="1:8" ht="15.75" x14ac:dyDescent="0.25">
      <c r="A27" s="9" t="s">
        <v>26</v>
      </c>
      <c r="B27" s="10">
        <v>4623</v>
      </c>
      <c r="C27" s="12">
        <v>4612</v>
      </c>
      <c r="D27" s="12">
        <v>2158</v>
      </c>
      <c r="E27" s="12">
        <v>2453</v>
      </c>
      <c r="F27" s="12">
        <v>2453</v>
      </c>
      <c r="G27" s="12">
        <v>0</v>
      </c>
      <c r="H27" s="12">
        <v>0</v>
      </c>
    </row>
    <row r="28" spans="1:8" ht="15.75" x14ac:dyDescent="0.25">
      <c r="A28" s="9" t="s">
        <v>27</v>
      </c>
      <c r="B28" s="10">
        <v>21828</v>
      </c>
      <c r="C28" s="10">
        <v>21709</v>
      </c>
      <c r="D28" s="12">
        <v>6261</v>
      </c>
      <c r="E28" s="10">
        <v>15448</v>
      </c>
      <c r="F28" s="12">
        <v>15448</v>
      </c>
      <c r="G28" s="12">
        <v>0</v>
      </c>
      <c r="H28" s="12">
        <v>0</v>
      </c>
    </row>
    <row r="29" spans="1:8" ht="15.75" x14ac:dyDescent="0.25">
      <c r="A29" s="9" t="s">
        <v>28</v>
      </c>
      <c r="B29" s="10">
        <v>5550</v>
      </c>
      <c r="C29" s="10">
        <v>5539</v>
      </c>
      <c r="D29" s="12">
        <v>2167</v>
      </c>
      <c r="E29" s="10">
        <v>3372</v>
      </c>
      <c r="F29" s="12">
        <v>3372</v>
      </c>
      <c r="G29" s="12">
        <v>0</v>
      </c>
      <c r="H29" s="12">
        <v>0</v>
      </c>
    </row>
    <row r="30" spans="1:8" ht="15.75" x14ac:dyDescent="0.25">
      <c r="A30" s="7"/>
      <c r="B30" s="13"/>
      <c r="C30" s="13"/>
      <c r="D30" s="13"/>
      <c r="E30" s="13"/>
      <c r="F30" s="13"/>
      <c r="G30" s="13"/>
      <c r="H30" s="13"/>
    </row>
    <row r="31" spans="1:8" ht="15.75" x14ac:dyDescent="0.25">
      <c r="A31" s="9" t="s">
        <v>29</v>
      </c>
      <c r="B31" s="10">
        <v>3356</v>
      </c>
      <c r="C31" s="10">
        <v>3260</v>
      </c>
      <c r="D31" s="12">
        <v>1801</v>
      </c>
      <c r="E31" s="10">
        <v>1459</v>
      </c>
      <c r="F31" s="12">
        <v>1459</v>
      </c>
      <c r="G31" s="12">
        <v>0</v>
      </c>
      <c r="H31" s="12">
        <v>0</v>
      </c>
    </row>
    <row r="32" spans="1:8" ht="15.75" x14ac:dyDescent="0.25">
      <c r="A32" s="9" t="s">
        <v>30</v>
      </c>
      <c r="B32" s="10">
        <v>19245</v>
      </c>
      <c r="C32" s="10">
        <v>17032</v>
      </c>
      <c r="D32" s="10">
        <v>8481</v>
      </c>
      <c r="E32" s="10">
        <v>8551</v>
      </c>
      <c r="F32" s="12">
        <v>7731</v>
      </c>
      <c r="G32" s="12">
        <v>820</v>
      </c>
      <c r="H32" s="12">
        <v>0</v>
      </c>
    </row>
    <row r="33" spans="1:8" ht="15.75" x14ac:dyDescent="0.25">
      <c r="A33" s="9" t="s">
        <v>31</v>
      </c>
      <c r="B33" s="10">
        <v>29130</v>
      </c>
      <c r="C33" s="10">
        <v>26161</v>
      </c>
      <c r="D33" s="10">
        <v>10055</v>
      </c>
      <c r="E33" s="10">
        <v>16106</v>
      </c>
      <c r="F33" s="12">
        <v>12750</v>
      </c>
      <c r="G33" s="12">
        <v>3356</v>
      </c>
      <c r="H33" s="12">
        <v>0</v>
      </c>
    </row>
    <row r="34" spans="1:8" ht="15.75" x14ac:dyDescent="0.25">
      <c r="A34" s="9" t="s">
        <v>32</v>
      </c>
      <c r="B34" s="10">
        <v>14454</v>
      </c>
      <c r="C34" s="12">
        <v>14444</v>
      </c>
      <c r="D34" s="12">
        <v>5801</v>
      </c>
      <c r="E34" s="12">
        <v>8643</v>
      </c>
      <c r="F34" s="12">
        <v>8643</v>
      </c>
      <c r="G34" s="12">
        <v>0</v>
      </c>
      <c r="H34" s="12">
        <v>0</v>
      </c>
    </row>
    <row r="35" spans="1:8" ht="15.75" x14ac:dyDescent="0.25">
      <c r="A35" s="9" t="s">
        <v>33</v>
      </c>
      <c r="B35" s="10">
        <v>18887</v>
      </c>
      <c r="C35" s="10">
        <v>18713</v>
      </c>
      <c r="D35" s="10">
        <v>9140</v>
      </c>
      <c r="E35" s="10">
        <v>9574</v>
      </c>
      <c r="F35" s="10">
        <v>8927</v>
      </c>
      <c r="G35" s="12">
        <v>623</v>
      </c>
      <c r="H35" s="12">
        <v>24</v>
      </c>
    </row>
    <row r="36" spans="1:8" ht="15.75" x14ac:dyDescent="0.25">
      <c r="A36" s="9" t="s">
        <v>34</v>
      </c>
      <c r="B36" s="10">
        <v>5682</v>
      </c>
      <c r="C36" s="10">
        <v>5673</v>
      </c>
      <c r="D36" s="12">
        <v>2643</v>
      </c>
      <c r="E36" s="10">
        <v>3030</v>
      </c>
      <c r="F36" s="12">
        <v>3030</v>
      </c>
      <c r="G36" s="12">
        <v>0</v>
      </c>
      <c r="H36" s="12">
        <v>0</v>
      </c>
    </row>
    <row r="37" spans="1:8" ht="15.75" x14ac:dyDescent="0.25">
      <c r="A37" s="9" t="s">
        <v>35</v>
      </c>
      <c r="B37" s="10">
        <v>11524</v>
      </c>
      <c r="C37" s="10">
        <v>11504</v>
      </c>
      <c r="D37" s="10">
        <v>5685</v>
      </c>
      <c r="E37" s="10">
        <v>5819</v>
      </c>
      <c r="F37" s="12">
        <v>5819</v>
      </c>
      <c r="G37" s="12">
        <v>0</v>
      </c>
      <c r="H37" s="12">
        <v>0</v>
      </c>
    </row>
    <row r="38" spans="1:8" ht="15.75" x14ac:dyDescent="0.25">
      <c r="A38" s="9" t="s">
        <v>36</v>
      </c>
      <c r="B38" s="10">
        <v>4056</v>
      </c>
      <c r="C38" s="10">
        <v>4012</v>
      </c>
      <c r="D38" s="12">
        <v>2167</v>
      </c>
      <c r="E38" s="10">
        <v>1845</v>
      </c>
      <c r="F38" s="12">
        <v>1845</v>
      </c>
      <c r="G38" s="12">
        <v>0</v>
      </c>
      <c r="H38" s="12">
        <v>0</v>
      </c>
    </row>
    <row r="39" spans="1:8" ht="15.75" x14ac:dyDescent="0.25">
      <c r="A39" s="9" t="s">
        <v>37</v>
      </c>
      <c r="B39" s="10">
        <v>4503</v>
      </c>
      <c r="C39" s="10">
        <v>4478</v>
      </c>
      <c r="D39" s="12">
        <v>1530</v>
      </c>
      <c r="E39" s="10">
        <v>2948</v>
      </c>
      <c r="F39" s="12">
        <v>2948</v>
      </c>
      <c r="G39" s="12">
        <v>0</v>
      </c>
      <c r="H39" s="12">
        <v>0</v>
      </c>
    </row>
    <row r="40" spans="1:8" ht="15.75" x14ac:dyDescent="0.25">
      <c r="A40" s="9" t="s">
        <v>38</v>
      </c>
      <c r="B40" s="10">
        <v>10191</v>
      </c>
      <c r="C40" s="10">
        <v>10184</v>
      </c>
      <c r="D40" s="12">
        <v>4987</v>
      </c>
      <c r="E40" s="10">
        <v>5197</v>
      </c>
      <c r="F40" s="12">
        <v>5184</v>
      </c>
      <c r="G40" s="12">
        <v>0</v>
      </c>
      <c r="H40" s="12">
        <v>12</v>
      </c>
    </row>
    <row r="41" spans="1:8" ht="15.75" x14ac:dyDescent="0.25">
      <c r="A41" s="7"/>
      <c r="B41" s="13"/>
      <c r="C41" s="13"/>
      <c r="D41" s="13"/>
      <c r="E41" s="13"/>
      <c r="F41" s="13"/>
      <c r="G41" s="13"/>
      <c r="H41" s="13"/>
    </row>
    <row r="42" spans="1:8" ht="15.75" x14ac:dyDescent="0.25">
      <c r="A42" s="9" t="s">
        <v>39</v>
      </c>
      <c r="B42" s="10">
        <v>2462</v>
      </c>
      <c r="C42" s="10">
        <v>2423</v>
      </c>
      <c r="D42" s="12">
        <v>991</v>
      </c>
      <c r="E42" s="10">
        <v>1432</v>
      </c>
      <c r="F42" s="10">
        <v>1432</v>
      </c>
      <c r="G42" s="12">
        <v>0</v>
      </c>
      <c r="H42" s="12">
        <v>0</v>
      </c>
    </row>
    <row r="43" spans="1:8" ht="15.75" x14ac:dyDescent="0.25">
      <c r="A43" s="9" t="s">
        <v>40</v>
      </c>
      <c r="B43" s="10">
        <v>13890</v>
      </c>
      <c r="C43" s="10">
        <v>13307</v>
      </c>
      <c r="D43" s="12">
        <v>6686</v>
      </c>
      <c r="E43" s="10">
        <v>6621</v>
      </c>
      <c r="F43" s="12">
        <v>6621</v>
      </c>
      <c r="G43" s="12">
        <v>0</v>
      </c>
      <c r="H43" s="12">
        <v>0</v>
      </c>
    </row>
    <row r="44" spans="1:8" ht="15.75" x14ac:dyDescent="0.25">
      <c r="A44" s="9" t="s">
        <v>41</v>
      </c>
      <c r="B44" s="10">
        <v>11055</v>
      </c>
      <c r="C44" s="10">
        <v>10939</v>
      </c>
      <c r="D44" s="12">
        <v>5925</v>
      </c>
      <c r="E44" s="10">
        <v>5014</v>
      </c>
      <c r="F44" s="12">
        <v>5014</v>
      </c>
      <c r="G44" s="12">
        <v>0</v>
      </c>
      <c r="H44" s="12">
        <v>0</v>
      </c>
    </row>
    <row r="45" spans="1:8" ht="15.75" x14ac:dyDescent="0.25">
      <c r="A45" s="9" t="s">
        <v>42</v>
      </c>
      <c r="B45" s="10">
        <v>99398</v>
      </c>
      <c r="C45" s="10">
        <v>94214</v>
      </c>
      <c r="D45" s="12">
        <v>47767</v>
      </c>
      <c r="E45" s="10">
        <v>46447</v>
      </c>
      <c r="F45" s="12">
        <v>46447</v>
      </c>
      <c r="G45" s="12">
        <v>0</v>
      </c>
      <c r="H45" s="12">
        <v>0</v>
      </c>
    </row>
    <row r="46" spans="1:8" ht="15.75" x14ac:dyDescent="0.25">
      <c r="A46" s="9" t="s">
        <v>43</v>
      </c>
      <c r="B46" s="10">
        <v>16859</v>
      </c>
      <c r="C46" s="10">
        <v>16844</v>
      </c>
      <c r="D46" s="12">
        <v>4858</v>
      </c>
      <c r="E46" s="10">
        <v>11987</v>
      </c>
      <c r="F46" s="12">
        <v>11987</v>
      </c>
      <c r="G46" s="12">
        <v>0</v>
      </c>
      <c r="H46" s="12">
        <v>0</v>
      </c>
    </row>
    <row r="47" spans="1:8" ht="15.75" x14ac:dyDescent="0.25">
      <c r="A47" s="9" t="s">
        <v>44</v>
      </c>
      <c r="B47" s="10">
        <v>1097</v>
      </c>
      <c r="C47" s="10">
        <v>1097</v>
      </c>
      <c r="D47" s="12">
        <v>312</v>
      </c>
      <c r="E47" s="10">
        <v>785</v>
      </c>
      <c r="F47" s="12">
        <v>655</v>
      </c>
      <c r="G47" s="12">
        <v>0</v>
      </c>
      <c r="H47" s="12">
        <v>130</v>
      </c>
    </row>
    <row r="48" spans="1:8" ht="15.75" x14ac:dyDescent="0.25">
      <c r="A48" s="9" t="s">
        <v>45</v>
      </c>
      <c r="B48" s="10">
        <v>55473</v>
      </c>
      <c r="C48" s="10">
        <v>55353</v>
      </c>
      <c r="D48" s="12">
        <v>10955</v>
      </c>
      <c r="E48" s="10">
        <v>44398</v>
      </c>
      <c r="F48" s="12">
        <v>44398</v>
      </c>
      <c r="G48" s="12">
        <v>0</v>
      </c>
      <c r="H48" s="12">
        <v>0</v>
      </c>
    </row>
    <row r="49" spans="1:8" ht="15.75" x14ac:dyDescent="0.25">
      <c r="A49" s="9" t="s">
        <v>46</v>
      </c>
      <c r="B49" s="10">
        <v>6895</v>
      </c>
      <c r="C49" s="10">
        <v>6838</v>
      </c>
      <c r="D49" s="12">
        <v>2094</v>
      </c>
      <c r="E49" s="10">
        <v>4744</v>
      </c>
      <c r="F49" s="12">
        <v>4744</v>
      </c>
      <c r="G49" s="12">
        <v>0</v>
      </c>
      <c r="H49" s="12">
        <v>0</v>
      </c>
    </row>
    <row r="50" spans="1:8" ht="15.75" x14ac:dyDescent="0.25">
      <c r="A50" s="9" t="s">
        <v>47</v>
      </c>
      <c r="B50" s="10">
        <v>15980</v>
      </c>
      <c r="C50" s="10">
        <v>15939</v>
      </c>
      <c r="D50" s="12">
        <v>8137</v>
      </c>
      <c r="E50" s="10">
        <v>7803</v>
      </c>
      <c r="F50" s="10">
        <v>6164</v>
      </c>
      <c r="G50" s="12">
        <v>0</v>
      </c>
      <c r="H50" s="12">
        <v>1639</v>
      </c>
    </row>
    <row r="51" spans="1:8" ht="15.75" x14ac:dyDescent="0.25">
      <c r="A51" s="9" t="s">
        <v>48</v>
      </c>
      <c r="B51" s="10">
        <v>52459</v>
      </c>
      <c r="C51" s="10">
        <v>43467</v>
      </c>
      <c r="D51" s="10">
        <v>21523</v>
      </c>
      <c r="E51" s="10">
        <v>21944</v>
      </c>
      <c r="F51" s="12">
        <v>19275</v>
      </c>
      <c r="G51" s="12">
        <v>2669</v>
      </c>
      <c r="H51" s="12">
        <v>0</v>
      </c>
    </row>
    <row r="52" spans="1:8" ht="15.75" x14ac:dyDescent="0.25">
      <c r="A52" s="7"/>
      <c r="B52" s="13"/>
      <c r="C52" s="13"/>
      <c r="D52" s="13"/>
      <c r="E52" s="13"/>
      <c r="F52" s="13"/>
      <c r="G52" s="13"/>
      <c r="H52" s="13"/>
    </row>
    <row r="53" spans="1:8" ht="15.75" x14ac:dyDescent="0.25">
      <c r="A53" s="9" t="s">
        <v>49</v>
      </c>
      <c r="B53" s="10">
        <v>7467</v>
      </c>
      <c r="C53" s="10">
        <v>7313</v>
      </c>
      <c r="D53" s="12">
        <v>6514</v>
      </c>
      <c r="E53" s="10">
        <v>799</v>
      </c>
      <c r="F53" s="12">
        <v>799</v>
      </c>
      <c r="G53" s="12">
        <v>0</v>
      </c>
      <c r="H53" s="12">
        <v>0</v>
      </c>
    </row>
    <row r="54" spans="1:8" ht="15.75" x14ac:dyDescent="0.25">
      <c r="A54" s="9" t="s">
        <v>50</v>
      </c>
      <c r="B54" s="10">
        <v>4619</v>
      </c>
      <c r="C54" s="10">
        <v>4081</v>
      </c>
      <c r="D54" s="12">
        <v>2260</v>
      </c>
      <c r="E54" s="10">
        <v>1821</v>
      </c>
      <c r="F54" s="12">
        <v>1821</v>
      </c>
      <c r="G54" s="12">
        <v>0</v>
      </c>
      <c r="H54" s="12">
        <v>0</v>
      </c>
    </row>
    <row r="55" spans="1:8" ht="15.75" x14ac:dyDescent="0.25">
      <c r="A55" s="9" t="s">
        <v>51</v>
      </c>
      <c r="B55" s="10">
        <v>8819</v>
      </c>
      <c r="C55" s="10">
        <v>8815</v>
      </c>
      <c r="D55" s="12">
        <v>2692</v>
      </c>
      <c r="E55" s="10">
        <v>6124</v>
      </c>
      <c r="F55" s="12">
        <v>6124</v>
      </c>
      <c r="G55" s="12">
        <v>0</v>
      </c>
      <c r="H55" s="12">
        <v>0</v>
      </c>
    </row>
    <row r="56" spans="1:8" ht="15.75" x14ac:dyDescent="0.25">
      <c r="A56" s="9" t="s">
        <v>52</v>
      </c>
      <c r="B56" s="10">
        <v>3040</v>
      </c>
      <c r="C56" s="12">
        <v>3039</v>
      </c>
      <c r="D56" s="12">
        <v>223</v>
      </c>
      <c r="E56" s="10">
        <v>2816</v>
      </c>
      <c r="F56" s="12">
        <v>2524</v>
      </c>
      <c r="G56" s="12">
        <v>0</v>
      </c>
      <c r="H56" s="12">
        <v>292</v>
      </c>
    </row>
    <row r="57" spans="1:8" ht="15.75" x14ac:dyDescent="0.25">
      <c r="A57" s="9" t="s">
        <v>53</v>
      </c>
      <c r="B57" s="10">
        <v>26622</v>
      </c>
      <c r="C57" s="10">
        <v>25961</v>
      </c>
      <c r="D57" s="12">
        <v>12632</v>
      </c>
      <c r="E57" s="10">
        <v>13329</v>
      </c>
      <c r="F57" s="12">
        <v>13329</v>
      </c>
      <c r="G57" s="12">
        <v>0</v>
      </c>
      <c r="H57" s="12">
        <v>0</v>
      </c>
    </row>
    <row r="58" spans="1:8" ht="15.75" x14ac:dyDescent="0.25">
      <c r="A58" s="9" t="s">
        <v>54</v>
      </c>
      <c r="B58" s="10">
        <v>28476</v>
      </c>
      <c r="C58" s="10">
        <v>28464</v>
      </c>
      <c r="D58" s="12">
        <v>7926</v>
      </c>
      <c r="E58" s="10">
        <v>20538</v>
      </c>
      <c r="F58" s="12">
        <v>20538</v>
      </c>
      <c r="G58" s="12">
        <v>0</v>
      </c>
      <c r="H58" s="12">
        <v>0</v>
      </c>
    </row>
    <row r="59" spans="1:8" ht="15.75" x14ac:dyDescent="0.25">
      <c r="A59" s="9" t="s">
        <v>55</v>
      </c>
      <c r="B59" s="10">
        <v>3729</v>
      </c>
      <c r="C59" s="10">
        <v>3689</v>
      </c>
      <c r="D59" s="12">
        <v>1794</v>
      </c>
      <c r="E59" s="10">
        <v>1896</v>
      </c>
      <c r="F59" s="12">
        <v>1895</v>
      </c>
      <c r="G59" s="12">
        <v>0</v>
      </c>
      <c r="H59" s="12">
        <v>1</v>
      </c>
    </row>
    <row r="60" spans="1:8" ht="15.75" x14ac:dyDescent="0.25">
      <c r="A60" s="9" t="s">
        <v>56</v>
      </c>
      <c r="B60" s="10">
        <v>2806</v>
      </c>
      <c r="C60" s="10">
        <v>2735</v>
      </c>
      <c r="D60" s="12">
        <v>1328</v>
      </c>
      <c r="E60" s="10">
        <v>1407</v>
      </c>
      <c r="F60" s="12">
        <v>1407</v>
      </c>
      <c r="G60" s="12">
        <v>0</v>
      </c>
      <c r="H60" s="12">
        <v>0</v>
      </c>
    </row>
    <row r="61" spans="1:8" ht="15.75" x14ac:dyDescent="0.25">
      <c r="A61" s="9" t="s">
        <v>57</v>
      </c>
      <c r="B61" s="10">
        <v>222</v>
      </c>
      <c r="C61" s="12">
        <v>222</v>
      </c>
      <c r="D61" s="12">
        <v>177</v>
      </c>
      <c r="E61" s="12">
        <v>46</v>
      </c>
      <c r="F61" s="12">
        <v>46</v>
      </c>
      <c r="G61" s="12">
        <v>0</v>
      </c>
      <c r="H61" s="12">
        <v>0</v>
      </c>
    </row>
    <row r="62" spans="1:8" ht="15.75" x14ac:dyDescent="0.25">
      <c r="A62" s="9" t="s">
        <v>58</v>
      </c>
      <c r="B62" s="10">
        <v>18328</v>
      </c>
      <c r="C62" s="12">
        <v>18217</v>
      </c>
      <c r="D62" s="12">
        <v>8480</v>
      </c>
      <c r="E62" s="12">
        <v>9737</v>
      </c>
      <c r="F62" s="12">
        <v>9737</v>
      </c>
      <c r="G62" s="12">
        <v>0</v>
      </c>
      <c r="H62" s="12">
        <v>0</v>
      </c>
    </row>
    <row r="63" spans="1:8" ht="15.75" x14ac:dyDescent="0.25">
      <c r="A63" s="7"/>
      <c r="B63" s="13"/>
      <c r="C63" s="13"/>
      <c r="D63" s="13"/>
      <c r="E63" s="13"/>
      <c r="F63" s="13"/>
      <c r="G63" s="13"/>
      <c r="H63" s="13"/>
    </row>
    <row r="64" spans="1:8" ht="15.75" x14ac:dyDescent="0.25">
      <c r="A64" s="9" t="s">
        <v>59</v>
      </c>
      <c r="B64" s="10">
        <v>27543</v>
      </c>
      <c r="C64" s="10">
        <v>25920</v>
      </c>
      <c r="D64" s="10">
        <v>12006</v>
      </c>
      <c r="E64" s="10">
        <v>13914</v>
      </c>
      <c r="F64" s="12">
        <v>12960</v>
      </c>
      <c r="G64" s="10">
        <v>483</v>
      </c>
      <c r="H64" s="12">
        <v>471</v>
      </c>
    </row>
    <row r="65" spans="1:8" ht="15.75" x14ac:dyDescent="0.25">
      <c r="A65" s="9" t="s">
        <v>60</v>
      </c>
      <c r="B65" s="10">
        <v>7134</v>
      </c>
      <c r="C65" s="10">
        <v>7134</v>
      </c>
      <c r="D65" s="12">
        <v>2072</v>
      </c>
      <c r="E65" s="10">
        <v>5062</v>
      </c>
      <c r="F65" s="12">
        <v>5062</v>
      </c>
      <c r="G65" s="12">
        <v>0</v>
      </c>
      <c r="H65" s="12">
        <v>0</v>
      </c>
    </row>
    <row r="66" spans="1:8" ht="15.75" x14ac:dyDescent="0.25">
      <c r="A66" s="9" t="s">
        <v>61</v>
      </c>
      <c r="B66" s="10">
        <v>16436</v>
      </c>
      <c r="C66" s="10">
        <v>15698</v>
      </c>
      <c r="D66" s="12">
        <v>5093</v>
      </c>
      <c r="E66" s="10">
        <v>10606</v>
      </c>
      <c r="F66" s="10">
        <v>10606</v>
      </c>
      <c r="G66" s="12">
        <v>0</v>
      </c>
      <c r="H66" s="12">
        <v>0</v>
      </c>
    </row>
    <row r="67" spans="1:8" ht="16.5" thickBot="1" x14ac:dyDescent="0.3">
      <c r="A67" s="14" t="s">
        <v>62</v>
      </c>
      <c r="B67" s="15">
        <v>529</v>
      </c>
      <c r="C67" s="15">
        <v>526</v>
      </c>
      <c r="D67" s="12">
        <v>270</v>
      </c>
      <c r="E67" s="15">
        <v>256</v>
      </c>
      <c r="F67" s="12">
        <v>256</v>
      </c>
      <c r="G67" s="12">
        <v>0</v>
      </c>
      <c r="H67" s="12">
        <v>0</v>
      </c>
    </row>
    <row r="68" spans="1:8" ht="105" customHeight="1" x14ac:dyDescent="0.2">
      <c r="A68" s="67" t="s">
        <v>141</v>
      </c>
      <c r="B68" s="77"/>
      <c r="C68" s="77"/>
      <c r="D68" s="77"/>
      <c r="E68" s="77"/>
      <c r="F68" s="77"/>
      <c r="G68" s="77"/>
      <c r="H68" s="77"/>
    </row>
  </sheetData>
  <mergeCells count="10">
    <mergeCell ref="A1:H1"/>
    <mergeCell ref="A2:H2"/>
    <mergeCell ref="A3:H3"/>
    <mergeCell ref="A4:H4"/>
    <mergeCell ref="A68:H68"/>
    <mergeCell ref="E5:H5"/>
    <mergeCell ref="A5:A6"/>
    <mergeCell ref="B5:B6"/>
    <mergeCell ref="C5:C6"/>
    <mergeCell ref="D5:D6"/>
  </mergeCells>
  <phoneticPr fontId="0" type="noConversion"/>
  <printOptions horizontalCentered="1" verticalCentered="1"/>
  <pageMargins left="0.75" right="0.75" top="1" bottom="1" header="0.5" footer="0.5"/>
  <pageSetup scale="5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="85" zoomScaleNormal="85" workbookViewId="0">
      <selection activeCell="A68" sqref="A68:H68"/>
    </sheetView>
  </sheetViews>
  <sheetFormatPr defaultRowHeight="12.75" x14ac:dyDescent="0.2"/>
  <cols>
    <col min="1" max="1" width="15.6640625" style="3" customWidth="1"/>
    <col min="2" max="2" width="12.44140625" style="3" customWidth="1"/>
    <col min="3" max="3" width="12.88671875" style="3" customWidth="1"/>
    <col min="4" max="4" width="11.33203125" style="3" customWidth="1"/>
    <col min="5" max="5" width="8.88671875" style="3"/>
    <col min="6" max="6" width="9.33203125" style="3" customWidth="1"/>
    <col min="7" max="7" width="10.109375" style="3" customWidth="1"/>
    <col min="8" max="8" width="10" style="3" customWidth="1"/>
    <col min="9" max="16384" width="8.88671875" style="3"/>
  </cols>
  <sheetData>
    <row r="1" spans="1:8" ht="15.75" x14ac:dyDescent="0.25">
      <c r="A1" s="66" t="s">
        <v>98</v>
      </c>
      <c r="B1" s="66"/>
      <c r="C1" s="66"/>
      <c r="D1" s="66"/>
      <c r="E1" s="66"/>
      <c r="F1" s="66"/>
      <c r="G1" s="66"/>
      <c r="H1" s="66"/>
    </row>
    <row r="2" spans="1:8" ht="15.75" x14ac:dyDescent="0.25">
      <c r="A2" s="66" t="str">
        <f>'Table 2A'!A2:N2</f>
        <v>TANF Federal Five-Year Time Limit</v>
      </c>
      <c r="B2" s="66"/>
      <c r="C2" s="66"/>
      <c r="D2" s="66"/>
      <c r="E2" s="66"/>
      <c r="F2" s="66"/>
      <c r="G2" s="66"/>
      <c r="H2" s="66"/>
    </row>
    <row r="3" spans="1:8" ht="30.75" customHeight="1" x14ac:dyDescent="0.25">
      <c r="A3" s="80" t="s">
        <v>116</v>
      </c>
      <c r="B3" s="80"/>
      <c r="C3" s="80"/>
      <c r="D3" s="80"/>
      <c r="E3" s="80"/>
      <c r="F3" s="80"/>
      <c r="G3" s="80"/>
      <c r="H3" s="80"/>
    </row>
    <row r="4" spans="1:8" ht="16.5" thickBot="1" x14ac:dyDescent="0.25">
      <c r="A4" s="76" t="str">
        <f>'Table 1'!A4:F4</f>
        <v>Fiscal Year 2017</v>
      </c>
      <c r="B4" s="76"/>
      <c r="C4" s="76"/>
      <c r="D4" s="76"/>
      <c r="E4" s="76"/>
      <c r="F4" s="76"/>
      <c r="G4" s="76"/>
      <c r="H4" s="76"/>
    </row>
    <row r="5" spans="1:8" ht="15.75" customHeight="1" thickBot="1" x14ac:dyDescent="0.3">
      <c r="A5" s="74" t="s">
        <v>0</v>
      </c>
      <c r="B5" s="74" t="s">
        <v>132</v>
      </c>
      <c r="C5" s="74" t="s">
        <v>78</v>
      </c>
      <c r="D5" s="81" t="s">
        <v>80</v>
      </c>
      <c r="E5" s="69" t="s">
        <v>87</v>
      </c>
      <c r="F5" s="78"/>
      <c r="G5" s="78"/>
      <c r="H5" s="79"/>
    </row>
    <row r="6" spans="1:8" ht="63" customHeight="1" thickBot="1" x14ac:dyDescent="0.3">
      <c r="A6" s="75"/>
      <c r="B6" s="75"/>
      <c r="C6" s="75"/>
      <c r="D6" s="75"/>
      <c r="E6" s="26" t="s">
        <v>66</v>
      </c>
      <c r="F6" s="25" t="s">
        <v>130</v>
      </c>
      <c r="G6" s="26" t="s">
        <v>131</v>
      </c>
      <c r="H6" s="26" t="s">
        <v>67</v>
      </c>
    </row>
    <row r="7" spans="1:8" ht="15.75" x14ac:dyDescent="0.25">
      <c r="A7" s="4" t="s">
        <v>8</v>
      </c>
      <c r="B7" s="5">
        <f>'Table 3A'!B7</f>
        <v>1098880</v>
      </c>
      <c r="C7" s="5">
        <f>'Table 3A'!C7</f>
        <v>1060722</v>
      </c>
      <c r="D7" s="6">
        <f>'Table 3A'!D7/$C7</f>
        <v>0.42538007130991912</v>
      </c>
      <c r="E7" s="6">
        <f>'Table 3A'!E7/$C7</f>
        <v>0.57462935623094458</v>
      </c>
      <c r="F7" s="6">
        <f>'Table 3A'!F7/$C7</f>
        <v>0.55172043193221221</v>
      </c>
      <c r="G7" s="6">
        <f>'Table 3A'!G7/$C7</f>
        <v>2.0135341776638931E-2</v>
      </c>
      <c r="H7" s="6">
        <f>'Table 3A'!H7/$C7</f>
        <v>2.7716970139207067E-3</v>
      </c>
    </row>
    <row r="8" spans="1:8" ht="15.75" x14ac:dyDescent="0.25">
      <c r="A8" s="7"/>
      <c r="B8" s="8"/>
      <c r="C8" s="8"/>
      <c r="D8" s="24"/>
      <c r="E8" s="24"/>
      <c r="F8" s="24"/>
      <c r="G8" s="24"/>
      <c r="H8" s="24"/>
    </row>
    <row r="9" spans="1:8" ht="15.75" x14ac:dyDescent="0.25">
      <c r="A9" s="9" t="s">
        <v>9</v>
      </c>
      <c r="B9" s="10">
        <f>'Table 3A'!B9</f>
        <v>9749</v>
      </c>
      <c r="C9" s="10">
        <f>'Table 3A'!C9</f>
        <v>9697</v>
      </c>
      <c r="D9" s="11">
        <f>'Table 3A'!D9/$C9</f>
        <v>0.4486954728266474</v>
      </c>
      <c r="E9" s="11">
        <f>'Table 3A'!E9/$C9</f>
        <v>0.55130452717335254</v>
      </c>
      <c r="F9" s="11">
        <f>'Table 3A'!F9/$C9</f>
        <v>0.55130452717335254</v>
      </c>
      <c r="G9" s="11">
        <f>'Table 3A'!G9/$C9</f>
        <v>0</v>
      </c>
      <c r="H9" s="11">
        <f>'Table 3A'!H9/$C9</f>
        <v>0</v>
      </c>
    </row>
    <row r="10" spans="1:8" ht="15.75" x14ac:dyDescent="0.25">
      <c r="A10" s="9" t="s">
        <v>10</v>
      </c>
      <c r="B10" s="10">
        <f>'Table 3A'!B10</f>
        <v>3152</v>
      </c>
      <c r="C10" s="10">
        <f>'Table 3A'!C10</f>
        <v>3008</v>
      </c>
      <c r="D10" s="11">
        <f>'Table 3A'!D10/$C10</f>
        <v>0.6884973404255319</v>
      </c>
      <c r="E10" s="11">
        <f>'Table 3A'!E10/$C10</f>
        <v>0.3115026595744681</v>
      </c>
      <c r="F10" s="11">
        <f>'Table 3A'!F10/$C10</f>
        <v>0.2646276595744681</v>
      </c>
      <c r="G10" s="11">
        <f>'Table 3A'!G10/$C10</f>
        <v>0</v>
      </c>
      <c r="H10" s="11">
        <f>'Table 3A'!H10/$C10</f>
        <v>4.7207446808510641E-2</v>
      </c>
    </row>
    <row r="11" spans="1:8" ht="15.75" x14ac:dyDescent="0.25">
      <c r="A11" s="9" t="s">
        <v>11</v>
      </c>
      <c r="B11" s="10">
        <f>'Table 3A'!B11</f>
        <v>8715</v>
      </c>
      <c r="C11" s="10">
        <f>'Table 3A'!C11</f>
        <v>8591</v>
      </c>
      <c r="D11" s="11">
        <f>'Table 3A'!D11/$C11</f>
        <v>0.30718193458270282</v>
      </c>
      <c r="E11" s="11">
        <f>'Table 3A'!E11/$C11</f>
        <v>0.69281806541729718</v>
      </c>
      <c r="F11" s="11">
        <f>'Table 3A'!F11/$C11</f>
        <v>0.66616226283319757</v>
      </c>
      <c r="G11" s="11">
        <f>'Table 3A'!G11/$C11</f>
        <v>0</v>
      </c>
      <c r="H11" s="11">
        <f>'Table 3A'!H11/$C11</f>
        <v>2.6655802584099639E-2</v>
      </c>
    </row>
    <row r="12" spans="1:8" ht="15.75" x14ac:dyDescent="0.25">
      <c r="A12" s="9" t="s">
        <v>12</v>
      </c>
      <c r="B12" s="10">
        <f>'Table 3A'!B12</f>
        <v>3201</v>
      </c>
      <c r="C12" s="10">
        <f>'Table 3A'!C12</f>
        <v>3175</v>
      </c>
      <c r="D12" s="11">
        <f>'Table 3A'!D12/$C12</f>
        <v>0.52031496062992122</v>
      </c>
      <c r="E12" s="11">
        <f>'Table 3A'!E12/$C12</f>
        <v>0.48</v>
      </c>
      <c r="F12" s="11">
        <f>'Table 3A'!F12/$C12</f>
        <v>0.48</v>
      </c>
      <c r="G12" s="11">
        <f>'Table 3A'!G12/$C12</f>
        <v>0</v>
      </c>
      <c r="H12" s="11">
        <f>'Table 3A'!H12/$C12</f>
        <v>0</v>
      </c>
    </row>
    <row r="13" spans="1:8" ht="15.75" x14ac:dyDescent="0.25">
      <c r="A13" s="9" t="s">
        <v>13</v>
      </c>
      <c r="B13" s="10">
        <f>'Table 3A'!B13</f>
        <v>358609</v>
      </c>
      <c r="C13" s="10">
        <f>'Table 3A'!C13</f>
        <v>347855</v>
      </c>
      <c r="D13" s="11">
        <f>'Table 3A'!D13/$C13</f>
        <v>0.46451826191947793</v>
      </c>
      <c r="E13" s="11">
        <f>'Table 3A'!E13/$C13</f>
        <v>0.53548461284155757</v>
      </c>
      <c r="F13" s="11">
        <f>'Table 3A'!F13/$C13</f>
        <v>0.50025154159060525</v>
      </c>
      <c r="G13" s="11">
        <f>'Table 3A'!G13/$C13</f>
        <v>3.5230196489916779E-2</v>
      </c>
      <c r="H13" s="11">
        <f>'Table 3A'!H13/$C13</f>
        <v>0</v>
      </c>
    </row>
    <row r="14" spans="1:8" ht="15.75" x14ac:dyDescent="0.25">
      <c r="A14" s="9" t="s">
        <v>14</v>
      </c>
      <c r="B14" s="10">
        <f>'Table 3A'!B14</f>
        <v>16329</v>
      </c>
      <c r="C14" s="10">
        <f>'Table 3A'!C14</f>
        <v>16254</v>
      </c>
      <c r="D14" s="11">
        <f>'Table 3A'!D14/$C14</f>
        <v>0.65571551618063251</v>
      </c>
      <c r="E14" s="11">
        <f>'Table 3A'!E14/$C14</f>
        <v>0.34428448381936755</v>
      </c>
      <c r="F14" s="11">
        <f>'Table 3A'!F14/$C14</f>
        <v>0.34286944752061033</v>
      </c>
      <c r="G14" s="11">
        <f>'Table 3A'!G14/$C14</f>
        <v>1.415036298757229E-3</v>
      </c>
      <c r="H14" s="11">
        <f>'Table 3A'!H14/$C14</f>
        <v>0</v>
      </c>
    </row>
    <row r="15" spans="1:8" ht="15.75" x14ac:dyDescent="0.25">
      <c r="A15" s="9" t="s">
        <v>15</v>
      </c>
      <c r="B15" s="10">
        <f>'Table 3A'!B15</f>
        <v>9973</v>
      </c>
      <c r="C15" s="10">
        <f>'Table 3A'!C15</f>
        <v>9769</v>
      </c>
      <c r="D15" s="11">
        <f>'Table 3A'!D15/$C15</f>
        <v>0.51315385402804792</v>
      </c>
      <c r="E15" s="11">
        <f>'Table 3A'!E15/$C15</f>
        <v>0.48694851059473848</v>
      </c>
      <c r="F15" s="11">
        <f>'Table 3A'!F15/$C15</f>
        <v>0.48305865492885658</v>
      </c>
      <c r="G15" s="11">
        <f>'Table 3A'!G15/$C15</f>
        <v>3.7874910430955064E-3</v>
      </c>
      <c r="H15" s="11">
        <f>'Table 3A'!H15/$C15</f>
        <v>0</v>
      </c>
    </row>
    <row r="16" spans="1:8" ht="15.75" x14ac:dyDescent="0.25">
      <c r="A16" s="9" t="s">
        <v>16</v>
      </c>
      <c r="B16" s="10">
        <f>'Table 3A'!B16</f>
        <v>4016</v>
      </c>
      <c r="C16" s="12">
        <f>'Table 3A'!C16</f>
        <v>4016</v>
      </c>
      <c r="D16" s="11">
        <f>'Table 3A'!D16/$C16</f>
        <v>0.2477589641434263</v>
      </c>
      <c r="E16" s="11">
        <f>'Table 3A'!E16/$C16</f>
        <v>0.75249003984063745</v>
      </c>
      <c r="F16" s="11">
        <f>'Table 3A'!F16/$C16</f>
        <v>0.7258466135458167</v>
      </c>
      <c r="G16" s="11">
        <f>'Table 3A'!G16/$C16</f>
        <v>2.6643426294820718E-2</v>
      </c>
      <c r="H16" s="11">
        <f>'Table 3A'!H16/$C16</f>
        <v>0</v>
      </c>
    </row>
    <row r="17" spans="1:8" ht="15.75" x14ac:dyDescent="0.25">
      <c r="A17" s="9" t="s">
        <v>17</v>
      </c>
      <c r="B17" s="10">
        <f>'Table 3A'!B17</f>
        <v>4294</v>
      </c>
      <c r="C17" s="12">
        <f>'Table 3A'!C17</f>
        <v>4286</v>
      </c>
      <c r="D17" s="11">
        <f>'Table 3A'!D17/$C17</f>
        <v>0.54713019132057861</v>
      </c>
      <c r="E17" s="11">
        <f>'Table 3A'!E17/$C17</f>
        <v>0.45286980867942139</v>
      </c>
      <c r="F17" s="11">
        <f>'Table 3A'!F17/$C17</f>
        <v>0.37097526831544564</v>
      </c>
      <c r="G17" s="11">
        <f>'Table 3A'!G17/$C17</f>
        <v>8.189454036397574E-2</v>
      </c>
      <c r="H17" s="11">
        <f>'Table 3A'!H17/$C17</f>
        <v>0</v>
      </c>
    </row>
    <row r="18" spans="1:8" ht="15.75" x14ac:dyDescent="0.25">
      <c r="A18" s="9" t="s">
        <v>18</v>
      </c>
      <c r="B18" s="10">
        <f>'Table 3A'!B18</f>
        <v>45734</v>
      </c>
      <c r="C18" s="10">
        <f>'Table 3A'!C18</f>
        <v>45195</v>
      </c>
      <c r="D18" s="11">
        <f>'Table 3A'!D18/$C18</f>
        <v>0.21228011948224362</v>
      </c>
      <c r="E18" s="11">
        <f>'Table 3A'!E18/$C18</f>
        <v>0.78774200685916584</v>
      </c>
      <c r="F18" s="11">
        <f>'Table 3A'!F18/$C18</f>
        <v>0.78774200685916584</v>
      </c>
      <c r="G18" s="11">
        <f>'Table 3A'!G18/$C18</f>
        <v>0</v>
      </c>
      <c r="H18" s="11">
        <f>'Table 3A'!H18/$C18</f>
        <v>0</v>
      </c>
    </row>
    <row r="19" spans="1:8" ht="15.75" x14ac:dyDescent="0.25">
      <c r="A19" s="7"/>
      <c r="B19" s="13"/>
      <c r="C19" s="13"/>
      <c r="D19" s="24"/>
      <c r="E19" s="24"/>
      <c r="F19" s="24"/>
      <c r="G19" s="24"/>
      <c r="H19" s="24"/>
    </row>
    <row r="20" spans="1:8" ht="15.75" x14ac:dyDescent="0.25">
      <c r="A20" s="9" t="s">
        <v>19</v>
      </c>
      <c r="B20" s="10">
        <f>'Table 3A'!B20</f>
        <v>12410</v>
      </c>
      <c r="C20" s="10">
        <f>'Table 3A'!C20</f>
        <v>12071</v>
      </c>
      <c r="D20" s="11">
        <f>'Table 3A'!D20/$C20</f>
        <v>0.16709468975229891</v>
      </c>
      <c r="E20" s="11">
        <f>'Table 3A'!E20/$C20</f>
        <v>0.83290531024770109</v>
      </c>
      <c r="F20" s="11">
        <f>'Table 3A'!F20/$C20</f>
        <v>0.83290531024770109</v>
      </c>
      <c r="G20" s="11">
        <f>'Table 3A'!G20/$C20</f>
        <v>0</v>
      </c>
      <c r="H20" s="11">
        <f>'Table 3A'!H20/$C20</f>
        <v>0</v>
      </c>
    </row>
    <row r="21" spans="1:8" ht="15.75" x14ac:dyDescent="0.25">
      <c r="A21" s="9" t="s">
        <v>20</v>
      </c>
      <c r="B21" s="10">
        <f>'Table 3A'!B21</f>
        <v>619</v>
      </c>
      <c r="C21" s="12">
        <f>'Table 3A'!C21</f>
        <v>619</v>
      </c>
      <c r="D21" s="11">
        <f>'Table 3A'!D21/$C21</f>
        <v>0.30048465266558966</v>
      </c>
      <c r="E21" s="11">
        <f>'Table 3A'!E21/$C21</f>
        <v>0.69951534733441034</v>
      </c>
      <c r="F21" s="11">
        <f>'Table 3A'!F21/$C21</f>
        <v>0.69951534733441034</v>
      </c>
      <c r="G21" s="11">
        <f>'Table 3A'!G21/$C21</f>
        <v>0</v>
      </c>
      <c r="H21" s="11">
        <f>'Table 3A'!H21/$C21</f>
        <v>0</v>
      </c>
    </row>
    <row r="22" spans="1:8" ht="15.75" x14ac:dyDescent="0.25">
      <c r="A22" s="9" t="s">
        <v>21</v>
      </c>
      <c r="B22" s="10">
        <f>'Table 3A'!B22</f>
        <v>5325</v>
      </c>
      <c r="C22" s="10">
        <f>'Table 3A'!C22</f>
        <v>4438</v>
      </c>
      <c r="D22" s="11">
        <f>'Table 3A'!D22/$C22</f>
        <v>0.48963497070752593</v>
      </c>
      <c r="E22" s="11">
        <f>'Table 3A'!E22/$C22</f>
        <v>0.51036502929247407</v>
      </c>
      <c r="F22" s="11">
        <f>'Table 3A'!F22/$C22</f>
        <v>0.36750788643533122</v>
      </c>
      <c r="G22" s="11">
        <f>'Table 3A'!G22/$C22</f>
        <v>0.14285714285714285</v>
      </c>
      <c r="H22" s="11">
        <f>'Table 3A'!H22/$C22</f>
        <v>0</v>
      </c>
    </row>
    <row r="23" spans="1:8" ht="15.75" x14ac:dyDescent="0.25">
      <c r="A23" s="9" t="s">
        <v>22</v>
      </c>
      <c r="B23" s="10">
        <f>'Table 3A'!B23</f>
        <v>1929</v>
      </c>
      <c r="C23" s="12">
        <f>'Table 3A'!C23</f>
        <v>1925</v>
      </c>
      <c r="D23" s="11">
        <f>'Table 3A'!D23/$C23</f>
        <v>2.4415584415584415E-2</v>
      </c>
      <c r="E23" s="11">
        <f>'Table 3A'!E23/$C23</f>
        <v>0.97558441558441555</v>
      </c>
      <c r="F23" s="11">
        <f>'Table 3A'!F23/$C23</f>
        <v>0.97558441558441555</v>
      </c>
      <c r="G23" s="11">
        <f>'Table 3A'!G23/$C23</f>
        <v>0</v>
      </c>
      <c r="H23" s="11">
        <f>'Table 3A'!H23/$C23</f>
        <v>0</v>
      </c>
    </row>
    <row r="24" spans="1:8" ht="15.75" x14ac:dyDescent="0.25">
      <c r="A24" s="9" t="s">
        <v>23</v>
      </c>
      <c r="B24" s="10">
        <f>'Table 3A'!B24</f>
        <v>13461</v>
      </c>
      <c r="C24" s="12">
        <f>'Table 3A'!C24</f>
        <v>13461</v>
      </c>
      <c r="D24" s="11">
        <f>'Table 3A'!D24/$C24</f>
        <v>0.29321744298343361</v>
      </c>
      <c r="E24" s="11">
        <f>'Table 3A'!E24/$C24</f>
        <v>0.70670826833073319</v>
      </c>
      <c r="F24" s="11">
        <f>'Table 3A'!F24/$C24</f>
        <v>0.70670826833073319</v>
      </c>
      <c r="G24" s="11">
        <f>'Table 3A'!G24/$C24</f>
        <v>0</v>
      </c>
      <c r="H24" s="11">
        <f>'Table 3A'!H24/$C24</f>
        <v>0</v>
      </c>
    </row>
    <row r="25" spans="1:8" ht="15.75" x14ac:dyDescent="0.25">
      <c r="A25" s="9" t="s">
        <v>24</v>
      </c>
      <c r="B25" s="10">
        <f>'Table 3A'!B25</f>
        <v>7230</v>
      </c>
      <c r="C25" s="10">
        <f>'Table 3A'!C25</f>
        <v>7230</v>
      </c>
      <c r="D25" s="11">
        <f>'Table 3A'!D25/$C25</f>
        <v>0.17925311203319502</v>
      </c>
      <c r="E25" s="11">
        <f>'Table 3A'!E25/$C25</f>
        <v>0.82074688796680495</v>
      </c>
      <c r="F25" s="11">
        <f>'Table 3A'!F25/$C25</f>
        <v>0.82074688796680495</v>
      </c>
      <c r="G25" s="11">
        <f>'Table 3A'!G25/$C25</f>
        <v>0</v>
      </c>
      <c r="H25" s="11">
        <f>'Table 3A'!H25/$C25</f>
        <v>0</v>
      </c>
    </row>
    <row r="26" spans="1:8" ht="15.75" x14ac:dyDescent="0.25">
      <c r="A26" s="9" t="s">
        <v>25</v>
      </c>
      <c r="B26" s="10">
        <f>'Table 3A'!B26</f>
        <v>9767</v>
      </c>
      <c r="C26" s="10">
        <f>'Table 3A'!C26</f>
        <v>9576</v>
      </c>
      <c r="D26" s="11">
        <f>'Table 3A'!D26/$C26</f>
        <v>0.52736006683375103</v>
      </c>
      <c r="E26" s="11">
        <f>'Table 3A'!E26/$C26</f>
        <v>0.47263993316624897</v>
      </c>
      <c r="F26" s="11">
        <f>'Table 3A'!F26/$C26</f>
        <v>0.47263993316624897</v>
      </c>
      <c r="G26" s="11">
        <f>'Table 3A'!G26/$C26</f>
        <v>0</v>
      </c>
      <c r="H26" s="11">
        <f>'Table 3A'!H26/$C26</f>
        <v>0</v>
      </c>
    </row>
    <row r="27" spans="1:8" ht="15.75" x14ac:dyDescent="0.25">
      <c r="A27" s="9" t="s">
        <v>26</v>
      </c>
      <c r="B27" s="10">
        <f>'Table 3A'!B27</f>
        <v>4623</v>
      </c>
      <c r="C27" s="12">
        <f>'Table 3A'!C27</f>
        <v>4612</v>
      </c>
      <c r="D27" s="11">
        <f>'Table 3A'!D27/$C27</f>
        <v>0.46790980052038161</v>
      </c>
      <c r="E27" s="11">
        <f>'Table 3A'!E27/$C27</f>
        <v>0.5318733738074588</v>
      </c>
      <c r="F27" s="11">
        <f>'Table 3A'!F27/$C27</f>
        <v>0.5318733738074588</v>
      </c>
      <c r="G27" s="11">
        <f>'Table 3A'!G27/$C27</f>
        <v>0</v>
      </c>
      <c r="H27" s="11">
        <f>'Table 3A'!H27/$C27</f>
        <v>0</v>
      </c>
    </row>
    <row r="28" spans="1:8" ht="15.75" x14ac:dyDescent="0.25">
      <c r="A28" s="9" t="s">
        <v>27</v>
      </c>
      <c r="B28" s="10">
        <f>'Table 3A'!B28</f>
        <v>21828</v>
      </c>
      <c r="C28" s="10">
        <f>'Table 3A'!C28</f>
        <v>21709</v>
      </c>
      <c r="D28" s="11">
        <f>'Table 3A'!D28/$C28</f>
        <v>0.28840573034225436</v>
      </c>
      <c r="E28" s="11">
        <f>'Table 3A'!E28/$C28</f>
        <v>0.71159426965774564</v>
      </c>
      <c r="F28" s="11">
        <f>'Table 3A'!F28/$C28</f>
        <v>0.71159426965774564</v>
      </c>
      <c r="G28" s="11">
        <f>'Table 3A'!G28/$C28</f>
        <v>0</v>
      </c>
      <c r="H28" s="11">
        <f>'Table 3A'!H28/$C28</f>
        <v>0</v>
      </c>
    </row>
    <row r="29" spans="1:8" ht="15.75" x14ac:dyDescent="0.25">
      <c r="A29" s="9" t="s">
        <v>28</v>
      </c>
      <c r="B29" s="10">
        <f>'Table 3A'!B29</f>
        <v>5550</v>
      </c>
      <c r="C29" s="10">
        <f>'Table 3A'!C29</f>
        <v>5539</v>
      </c>
      <c r="D29" s="11">
        <f>'Table 3A'!D29/$C29</f>
        <v>0.39122585304206536</v>
      </c>
      <c r="E29" s="11">
        <f>'Table 3A'!E29/$C29</f>
        <v>0.60877414695793464</v>
      </c>
      <c r="F29" s="11">
        <f>'Table 3A'!F29/$C29</f>
        <v>0.60877414695793464</v>
      </c>
      <c r="G29" s="11">
        <f>'Table 3A'!G29/$C29</f>
        <v>0</v>
      </c>
      <c r="H29" s="11">
        <f>'Table 3A'!H29/$C29</f>
        <v>0</v>
      </c>
    </row>
    <row r="30" spans="1:8" ht="15.75" x14ac:dyDescent="0.25">
      <c r="A30" s="7"/>
      <c r="B30" s="13"/>
      <c r="C30" s="13"/>
      <c r="D30" s="24"/>
      <c r="E30" s="24"/>
      <c r="F30" s="24"/>
      <c r="G30" s="24"/>
      <c r="H30" s="24"/>
    </row>
    <row r="31" spans="1:8" ht="15.75" x14ac:dyDescent="0.25">
      <c r="A31" s="9" t="s">
        <v>29</v>
      </c>
      <c r="B31" s="10">
        <f>'Table 3A'!B31</f>
        <v>3356</v>
      </c>
      <c r="C31" s="10">
        <f>'Table 3A'!C31</f>
        <v>3260</v>
      </c>
      <c r="D31" s="11">
        <f>'Table 3A'!D31/$C31</f>
        <v>0.55245398773006138</v>
      </c>
      <c r="E31" s="11">
        <f>'Table 3A'!E31/$C31</f>
        <v>0.44754601226993868</v>
      </c>
      <c r="F31" s="11">
        <f>'Table 3A'!F31/$C31</f>
        <v>0.44754601226993868</v>
      </c>
      <c r="G31" s="11">
        <f>'Table 3A'!G31/$C31</f>
        <v>0</v>
      </c>
      <c r="H31" s="11">
        <f>'Table 3A'!H31/$C31</f>
        <v>0</v>
      </c>
    </row>
    <row r="32" spans="1:8" ht="15.75" x14ac:dyDescent="0.25">
      <c r="A32" s="9" t="s">
        <v>30</v>
      </c>
      <c r="B32" s="10">
        <f>'Table 3A'!B32</f>
        <v>19245</v>
      </c>
      <c r="C32" s="10">
        <f>'Table 3A'!C32</f>
        <v>17032</v>
      </c>
      <c r="D32" s="11">
        <f>'Table 3A'!D32/$C32</f>
        <v>0.49794504462188821</v>
      </c>
      <c r="E32" s="11">
        <f>'Table 3A'!E32/$C32</f>
        <v>0.50205495537811184</v>
      </c>
      <c r="F32" s="11">
        <f>'Table 3A'!F32/$C32</f>
        <v>0.45391028651949272</v>
      </c>
      <c r="G32" s="11">
        <f>'Table 3A'!G32/$C32</f>
        <v>4.8144668858619073E-2</v>
      </c>
      <c r="H32" s="11">
        <f>'Table 3A'!H32/$C32</f>
        <v>0</v>
      </c>
    </row>
    <row r="33" spans="1:8" ht="15.75" x14ac:dyDescent="0.25">
      <c r="A33" s="9" t="s">
        <v>31</v>
      </c>
      <c r="B33" s="10">
        <f>'Table 3A'!B33</f>
        <v>29130</v>
      </c>
      <c r="C33" s="10">
        <f>'Table 3A'!C33</f>
        <v>26161</v>
      </c>
      <c r="D33" s="11">
        <f>'Table 3A'!D33/$C33</f>
        <v>0.38435075111807654</v>
      </c>
      <c r="E33" s="11">
        <f>'Table 3A'!E33/$C33</f>
        <v>0.61564924888192352</v>
      </c>
      <c r="F33" s="11">
        <f>'Table 3A'!F33/$C33</f>
        <v>0.48736669087573103</v>
      </c>
      <c r="G33" s="11">
        <f>'Table 3A'!G33/$C33</f>
        <v>0.12828255800619243</v>
      </c>
      <c r="H33" s="11">
        <f>'Table 3A'!H33/$C33</f>
        <v>0</v>
      </c>
    </row>
    <row r="34" spans="1:8" ht="15.75" x14ac:dyDescent="0.25">
      <c r="A34" s="9" t="s">
        <v>32</v>
      </c>
      <c r="B34" s="10">
        <f>'Table 3A'!B34</f>
        <v>14454</v>
      </c>
      <c r="C34" s="12">
        <f>'Table 3A'!C34</f>
        <v>14444</v>
      </c>
      <c r="D34" s="11">
        <f>'Table 3A'!D34/$C34</f>
        <v>0.40162004984768762</v>
      </c>
      <c r="E34" s="11">
        <f>'Table 3A'!E34/$C34</f>
        <v>0.59837995015231238</v>
      </c>
      <c r="F34" s="11">
        <f>'Table 3A'!F34/$C34</f>
        <v>0.59837995015231238</v>
      </c>
      <c r="G34" s="11">
        <f>'Table 3A'!G34/$C34</f>
        <v>0</v>
      </c>
      <c r="H34" s="11">
        <f>'Table 3A'!H34/$C34</f>
        <v>0</v>
      </c>
    </row>
    <row r="35" spans="1:8" ht="15.75" x14ac:dyDescent="0.25">
      <c r="A35" s="9" t="s">
        <v>33</v>
      </c>
      <c r="B35" s="10">
        <f>'Table 3A'!B35</f>
        <v>18887</v>
      </c>
      <c r="C35" s="10">
        <f>'Table 3A'!C35</f>
        <v>18713</v>
      </c>
      <c r="D35" s="11">
        <f>'Table 3A'!D35/$C35</f>
        <v>0.48843050285897505</v>
      </c>
      <c r="E35" s="11">
        <f>'Table 3A'!E35/$C35</f>
        <v>0.51162293592689578</v>
      </c>
      <c r="F35" s="11">
        <f>'Table 3A'!F35/$C35</f>
        <v>0.47704804146849783</v>
      </c>
      <c r="G35" s="11">
        <f>'Table 3A'!G35/$C35</f>
        <v>3.3292363597499063E-2</v>
      </c>
      <c r="H35" s="11">
        <f>'Table 3A'!H35/$C35</f>
        <v>1.2825308608988403E-3</v>
      </c>
    </row>
    <row r="36" spans="1:8" ht="15.75" x14ac:dyDescent="0.25">
      <c r="A36" s="9" t="s">
        <v>34</v>
      </c>
      <c r="B36" s="10">
        <f>'Table 3A'!B36</f>
        <v>5682</v>
      </c>
      <c r="C36" s="10">
        <f>'Table 3A'!C36</f>
        <v>5673</v>
      </c>
      <c r="D36" s="11">
        <f>'Table 3A'!D36/$C36</f>
        <v>0.46589106292966687</v>
      </c>
      <c r="E36" s="11">
        <f>'Table 3A'!E36/$C36</f>
        <v>0.53410893707033313</v>
      </c>
      <c r="F36" s="11">
        <f>'Table 3A'!F36/$C36</f>
        <v>0.53410893707033313</v>
      </c>
      <c r="G36" s="11">
        <f>'Table 3A'!G36/$C36</f>
        <v>0</v>
      </c>
      <c r="H36" s="11">
        <f>'Table 3A'!H36/$C36</f>
        <v>0</v>
      </c>
    </row>
    <row r="37" spans="1:8" ht="15.75" x14ac:dyDescent="0.25">
      <c r="A37" s="9" t="s">
        <v>35</v>
      </c>
      <c r="B37" s="10">
        <f>'Table 3A'!B37</f>
        <v>11524</v>
      </c>
      <c r="C37" s="10">
        <f>'Table 3A'!C37</f>
        <v>11504</v>
      </c>
      <c r="D37" s="11">
        <f>'Table 3A'!D37/$C37</f>
        <v>0.49417593880389432</v>
      </c>
      <c r="E37" s="11">
        <f>'Table 3A'!E37/$C37</f>
        <v>0.50582406119610568</v>
      </c>
      <c r="F37" s="11">
        <f>'Table 3A'!F37/$C37</f>
        <v>0.50582406119610568</v>
      </c>
      <c r="G37" s="11">
        <f>'Table 3A'!G37/$C37</f>
        <v>0</v>
      </c>
      <c r="H37" s="11">
        <f>'Table 3A'!H37/$C37</f>
        <v>0</v>
      </c>
    </row>
    <row r="38" spans="1:8" ht="15.75" x14ac:dyDescent="0.25">
      <c r="A38" s="9" t="s">
        <v>36</v>
      </c>
      <c r="B38" s="10">
        <f>'Table 3A'!B38</f>
        <v>4056</v>
      </c>
      <c r="C38" s="10">
        <f>'Table 3A'!C38</f>
        <v>4012</v>
      </c>
      <c r="D38" s="11">
        <f>'Table 3A'!D38/$C38</f>
        <v>0.54012961116650049</v>
      </c>
      <c r="E38" s="11">
        <f>'Table 3A'!E38/$C38</f>
        <v>0.45987038883349951</v>
      </c>
      <c r="F38" s="11">
        <f>'Table 3A'!F38/$C38</f>
        <v>0.45987038883349951</v>
      </c>
      <c r="G38" s="11">
        <f>'Table 3A'!G38/$C38</f>
        <v>0</v>
      </c>
      <c r="H38" s="11">
        <f>'Table 3A'!H38/$C38</f>
        <v>0</v>
      </c>
    </row>
    <row r="39" spans="1:8" ht="15.75" x14ac:dyDescent="0.25">
      <c r="A39" s="9" t="s">
        <v>37</v>
      </c>
      <c r="B39" s="10">
        <f>'Table 3A'!B39</f>
        <v>4503</v>
      </c>
      <c r="C39" s="10">
        <f>'Table 3A'!C39</f>
        <v>4478</v>
      </c>
      <c r="D39" s="11">
        <f>'Table 3A'!D39/$C39</f>
        <v>0.34167038856632426</v>
      </c>
      <c r="E39" s="11">
        <f>'Table 3A'!E39/$C39</f>
        <v>0.65832961143367574</v>
      </c>
      <c r="F39" s="11">
        <f>'Table 3A'!F39/$C39</f>
        <v>0.65832961143367574</v>
      </c>
      <c r="G39" s="11">
        <f>'Table 3A'!G39/$C39</f>
        <v>0</v>
      </c>
      <c r="H39" s="11">
        <f>'Table 3A'!H39/$C39</f>
        <v>0</v>
      </c>
    </row>
    <row r="40" spans="1:8" ht="15.75" x14ac:dyDescent="0.25">
      <c r="A40" s="9" t="s">
        <v>38</v>
      </c>
      <c r="B40" s="10">
        <f>'Table 3A'!B40</f>
        <v>10191</v>
      </c>
      <c r="C40" s="10">
        <f>'Table 3A'!C40</f>
        <v>10184</v>
      </c>
      <c r="D40" s="11">
        <f>'Table 3A'!D40/$C40</f>
        <v>0.48968970934799688</v>
      </c>
      <c r="E40" s="11">
        <f>'Table 3A'!E40/$C40</f>
        <v>0.51031029065200317</v>
      </c>
      <c r="F40" s="11">
        <f>'Table 3A'!F40/$C40</f>
        <v>0.50903377847604081</v>
      </c>
      <c r="G40" s="11">
        <f>'Table 3A'!G40/$C40</f>
        <v>0</v>
      </c>
      <c r="H40" s="11">
        <f>'Table 3A'!H40/$C40</f>
        <v>1.178318931657502E-3</v>
      </c>
    </row>
    <row r="41" spans="1:8" ht="15.75" x14ac:dyDescent="0.25">
      <c r="A41" s="7"/>
      <c r="B41" s="13"/>
      <c r="C41" s="13"/>
      <c r="D41" s="24"/>
      <c r="E41" s="24"/>
      <c r="F41" s="24"/>
      <c r="G41" s="24"/>
      <c r="H41" s="24"/>
    </row>
    <row r="42" spans="1:8" ht="15.75" x14ac:dyDescent="0.25">
      <c r="A42" s="9" t="s">
        <v>39</v>
      </c>
      <c r="B42" s="10">
        <f>'Table 3A'!B42</f>
        <v>2462</v>
      </c>
      <c r="C42" s="10">
        <f>'Table 3A'!C42</f>
        <v>2423</v>
      </c>
      <c r="D42" s="11">
        <f>'Table 3A'!D42/$C42</f>
        <v>0.40899711101939745</v>
      </c>
      <c r="E42" s="11">
        <f>'Table 3A'!E42/$C42</f>
        <v>0.5910028889806026</v>
      </c>
      <c r="F42" s="11">
        <f>'Table 3A'!F42/$C42</f>
        <v>0.5910028889806026</v>
      </c>
      <c r="G42" s="11">
        <f>'Table 3A'!G42/$C42</f>
        <v>0</v>
      </c>
      <c r="H42" s="11">
        <f>'Table 3A'!H42/$C42</f>
        <v>0</v>
      </c>
    </row>
    <row r="43" spans="1:8" ht="15.75" x14ac:dyDescent="0.25">
      <c r="A43" s="9" t="s">
        <v>40</v>
      </c>
      <c r="B43" s="10">
        <f>'Table 3A'!B43</f>
        <v>13890</v>
      </c>
      <c r="C43" s="10">
        <f>'Table 3A'!C43</f>
        <v>13307</v>
      </c>
      <c r="D43" s="11">
        <f>'Table 3A'!D43/$C43</f>
        <v>0.50244232358908847</v>
      </c>
      <c r="E43" s="11">
        <f>'Table 3A'!E43/$C43</f>
        <v>0.49755767641091153</v>
      </c>
      <c r="F43" s="11">
        <f>'Table 3A'!F43/$C43</f>
        <v>0.49755767641091153</v>
      </c>
      <c r="G43" s="11">
        <f>'Table 3A'!G43/$C43</f>
        <v>0</v>
      </c>
      <c r="H43" s="11">
        <f>'Table 3A'!H43/$C43</f>
        <v>0</v>
      </c>
    </row>
    <row r="44" spans="1:8" ht="15.75" x14ac:dyDescent="0.25">
      <c r="A44" s="9" t="s">
        <v>41</v>
      </c>
      <c r="B44" s="10">
        <f>'Table 3A'!B44</f>
        <v>11055</v>
      </c>
      <c r="C44" s="10">
        <f>'Table 3A'!C44</f>
        <v>10939</v>
      </c>
      <c r="D44" s="11">
        <f>'Table 3A'!D44/$C44</f>
        <v>0.54164000365664133</v>
      </c>
      <c r="E44" s="11">
        <f>'Table 3A'!E44/$C44</f>
        <v>0.45835999634335861</v>
      </c>
      <c r="F44" s="11">
        <f>'Table 3A'!F44/$C44</f>
        <v>0.45835999634335861</v>
      </c>
      <c r="G44" s="11">
        <f>'Table 3A'!G44/$C44</f>
        <v>0</v>
      </c>
      <c r="H44" s="11">
        <f>'Table 3A'!H44/$C44</f>
        <v>0</v>
      </c>
    </row>
    <row r="45" spans="1:8" ht="15.75" x14ac:dyDescent="0.25">
      <c r="A45" s="9" t="s">
        <v>42</v>
      </c>
      <c r="B45" s="10">
        <f>'Table 3A'!B45</f>
        <v>99398</v>
      </c>
      <c r="C45" s="10">
        <f>'Table 3A'!C45</f>
        <v>94214</v>
      </c>
      <c r="D45" s="11">
        <f>'Table 3A'!D45/$C45</f>
        <v>0.50700532829515788</v>
      </c>
      <c r="E45" s="11">
        <f>'Table 3A'!E45/$C45</f>
        <v>0.49299467170484218</v>
      </c>
      <c r="F45" s="11">
        <f>'Table 3A'!F45/$C45</f>
        <v>0.49299467170484218</v>
      </c>
      <c r="G45" s="11">
        <f>'Table 3A'!G45/$C45</f>
        <v>0</v>
      </c>
      <c r="H45" s="11">
        <f>'Table 3A'!H45/$C45</f>
        <v>0</v>
      </c>
    </row>
    <row r="46" spans="1:8" ht="15.75" x14ac:dyDescent="0.25">
      <c r="A46" s="9" t="s">
        <v>43</v>
      </c>
      <c r="B46" s="10">
        <f>'Table 3A'!B46</f>
        <v>16859</v>
      </c>
      <c r="C46" s="10">
        <f>'Table 3A'!C46</f>
        <v>16844</v>
      </c>
      <c r="D46" s="11">
        <f>'Table 3A'!D46/$C46</f>
        <v>0.28841130372833057</v>
      </c>
      <c r="E46" s="11">
        <f>'Table 3A'!E46/$C46</f>
        <v>0.71164806459273333</v>
      </c>
      <c r="F46" s="11">
        <f>'Table 3A'!F46/$C46</f>
        <v>0.71164806459273333</v>
      </c>
      <c r="G46" s="11">
        <f>'Table 3A'!G46/$C46</f>
        <v>0</v>
      </c>
      <c r="H46" s="11">
        <f>'Table 3A'!H46/$C46</f>
        <v>0</v>
      </c>
    </row>
    <row r="47" spans="1:8" ht="15.75" x14ac:dyDescent="0.25">
      <c r="A47" s="9" t="s">
        <v>44</v>
      </c>
      <c r="B47" s="10">
        <f>'Table 3A'!B47</f>
        <v>1097</v>
      </c>
      <c r="C47" s="10">
        <f>'Table 3A'!C47</f>
        <v>1097</v>
      </c>
      <c r="D47" s="11">
        <f>'Table 3A'!D47/$C47</f>
        <v>0.28441203281677302</v>
      </c>
      <c r="E47" s="11">
        <f>'Table 3A'!E47/$C47</f>
        <v>0.71558796718322704</v>
      </c>
      <c r="F47" s="11">
        <f>'Table 3A'!F47/$C47</f>
        <v>0.59708295350957152</v>
      </c>
      <c r="G47" s="11">
        <f>'Table 3A'!G47/$C47</f>
        <v>0</v>
      </c>
      <c r="H47" s="11">
        <f>'Table 3A'!H47/$C47</f>
        <v>0.11850501367365543</v>
      </c>
    </row>
    <row r="48" spans="1:8" ht="15.75" x14ac:dyDescent="0.25">
      <c r="A48" s="9" t="s">
        <v>45</v>
      </c>
      <c r="B48" s="10">
        <f>'Table 3A'!B48</f>
        <v>55473</v>
      </c>
      <c r="C48" s="10">
        <f>'Table 3A'!C48</f>
        <v>55353</v>
      </c>
      <c r="D48" s="11">
        <f>'Table 3A'!D48/$C48</f>
        <v>0.197911585641248</v>
      </c>
      <c r="E48" s="11">
        <f>'Table 3A'!E48/$C48</f>
        <v>0.802088414358752</v>
      </c>
      <c r="F48" s="11">
        <f>'Table 3A'!F48/$C48</f>
        <v>0.802088414358752</v>
      </c>
      <c r="G48" s="11">
        <f>'Table 3A'!G48/$C48</f>
        <v>0</v>
      </c>
      <c r="H48" s="11">
        <f>'Table 3A'!H48/$C48</f>
        <v>0</v>
      </c>
    </row>
    <row r="49" spans="1:8" ht="15.75" x14ac:dyDescent="0.25">
      <c r="A49" s="9" t="s">
        <v>46</v>
      </c>
      <c r="B49" s="10">
        <f>'Table 3A'!B49</f>
        <v>6895</v>
      </c>
      <c r="C49" s="10">
        <f>'Table 3A'!C49</f>
        <v>6838</v>
      </c>
      <c r="D49" s="11">
        <f>'Table 3A'!D49/$C49</f>
        <v>0.30622989178122256</v>
      </c>
      <c r="E49" s="11">
        <f>'Table 3A'!E49/$C49</f>
        <v>0.69377010821877738</v>
      </c>
      <c r="F49" s="11">
        <f>'Table 3A'!F49/$C49</f>
        <v>0.69377010821877738</v>
      </c>
      <c r="G49" s="11">
        <f>'Table 3A'!G49/$C49</f>
        <v>0</v>
      </c>
      <c r="H49" s="11">
        <f>'Table 3A'!H49/$C49</f>
        <v>0</v>
      </c>
    </row>
    <row r="50" spans="1:8" ht="15.75" x14ac:dyDescent="0.25">
      <c r="A50" s="9" t="s">
        <v>47</v>
      </c>
      <c r="B50" s="10">
        <f>'Table 3A'!B50</f>
        <v>15980</v>
      </c>
      <c r="C50" s="10">
        <f>'Table 3A'!C50</f>
        <v>15939</v>
      </c>
      <c r="D50" s="11">
        <f>'Table 3A'!D50/$C50</f>
        <v>0.5105088148566409</v>
      </c>
      <c r="E50" s="11">
        <f>'Table 3A'!E50/$C50</f>
        <v>0.48955392433653305</v>
      </c>
      <c r="F50" s="11">
        <f>'Table 3A'!F50/$C50</f>
        <v>0.38672438672438675</v>
      </c>
      <c r="G50" s="11">
        <f>'Table 3A'!G50/$C50</f>
        <v>0</v>
      </c>
      <c r="H50" s="11">
        <f>'Table 3A'!H50/$C50</f>
        <v>0.1028295376121463</v>
      </c>
    </row>
    <row r="51" spans="1:8" ht="15.75" x14ac:dyDescent="0.25">
      <c r="A51" s="9" t="s">
        <v>48</v>
      </c>
      <c r="B51" s="10">
        <f>'Table 3A'!B51</f>
        <v>52459</v>
      </c>
      <c r="C51" s="10">
        <f>'Table 3A'!C51</f>
        <v>43467</v>
      </c>
      <c r="D51" s="11">
        <f>'Table 3A'!D51/$C51</f>
        <v>0.49515724572664321</v>
      </c>
      <c r="E51" s="11">
        <f>'Table 3A'!E51/$C51</f>
        <v>0.50484275427335679</v>
      </c>
      <c r="F51" s="11">
        <f>'Table 3A'!F51/$C51</f>
        <v>0.44343985092138866</v>
      </c>
      <c r="G51" s="11">
        <f>'Table 3A'!G51/$C51</f>
        <v>6.1402903351968158E-2</v>
      </c>
      <c r="H51" s="11">
        <f>'Table 3A'!H51/$C51</f>
        <v>0</v>
      </c>
    </row>
    <row r="52" spans="1:8" ht="15.75" x14ac:dyDescent="0.25">
      <c r="A52" s="7"/>
      <c r="B52" s="13"/>
      <c r="C52" s="13"/>
      <c r="D52" s="24"/>
      <c r="E52" s="24"/>
      <c r="F52" s="24"/>
      <c r="G52" s="24"/>
      <c r="H52" s="24"/>
    </row>
    <row r="53" spans="1:8" ht="15.75" x14ac:dyDescent="0.25">
      <c r="A53" s="9" t="s">
        <v>49</v>
      </c>
      <c r="B53" s="10">
        <f>'Table 3A'!B53</f>
        <v>7467</v>
      </c>
      <c r="C53" s="10">
        <f>'Table 3A'!C53</f>
        <v>7313</v>
      </c>
      <c r="D53" s="11">
        <f>'Table 3A'!D53/$C53</f>
        <v>0.89074251333242171</v>
      </c>
      <c r="E53" s="11">
        <f>'Table 3A'!E53/$C53</f>
        <v>0.10925748666757829</v>
      </c>
      <c r="F53" s="11">
        <f>'Table 3A'!F53/$C53</f>
        <v>0.10925748666757829</v>
      </c>
      <c r="G53" s="11">
        <f>'Table 3A'!G53/$C53</f>
        <v>0</v>
      </c>
      <c r="H53" s="11">
        <f>'Table 3A'!H53/$C53</f>
        <v>0</v>
      </c>
    </row>
    <row r="54" spans="1:8" ht="15.75" x14ac:dyDescent="0.25">
      <c r="A54" s="9" t="s">
        <v>50</v>
      </c>
      <c r="B54" s="10">
        <f>'Table 3A'!B54</f>
        <v>4619</v>
      </c>
      <c r="C54" s="10">
        <f>'Table 3A'!C54</f>
        <v>4081</v>
      </c>
      <c r="D54" s="11">
        <f>'Table 3A'!D54/$C54</f>
        <v>0.55378583680470472</v>
      </c>
      <c r="E54" s="11">
        <f>'Table 3A'!E54/$C54</f>
        <v>0.44621416319529528</v>
      </c>
      <c r="F54" s="11">
        <f>'Table 3A'!F54/$C54</f>
        <v>0.44621416319529528</v>
      </c>
      <c r="G54" s="11">
        <f>'Table 3A'!G54/$C54</f>
        <v>0</v>
      </c>
      <c r="H54" s="11">
        <f>'Table 3A'!H54/$C54</f>
        <v>0</v>
      </c>
    </row>
    <row r="55" spans="1:8" ht="15.75" x14ac:dyDescent="0.25">
      <c r="A55" s="9" t="s">
        <v>51</v>
      </c>
      <c r="B55" s="10">
        <f>'Table 3A'!B55</f>
        <v>8819</v>
      </c>
      <c r="C55" s="10">
        <f>'Table 3A'!C55</f>
        <v>8815</v>
      </c>
      <c r="D55" s="11">
        <f>'Table 3A'!D55/$C55</f>
        <v>0.30538854225751561</v>
      </c>
      <c r="E55" s="11">
        <f>'Table 3A'!E55/$C55</f>
        <v>0.69472490073737947</v>
      </c>
      <c r="F55" s="11">
        <f>'Table 3A'!F55/$C55</f>
        <v>0.69472490073737947</v>
      </c>
      <c r="G55" s="11">
        <f>'Table 3A'!G55/$C55</f>
        <v>0</v>
      </c>
      <c r="H55" s="11">
        <f>'Table 3A'!H55/$C55</f>
        <v>0</v>
      </c>
    </row>
    <row r="56" spans="1:8" ht="15.75" x14ac:dyDescent="0.25">
      <c r="A56" s="9" t="s">
        <v>52</v>
      </c>
      <c r="B56" s="10">
        <f>'Table 3A'!B56</f>
        <v>3040</v>
      </c>
      <c r="C56" s="12">
        <f>'Table 3A'!C56</f>
        <v>3039</v>
      </c>
      <c r="D56" s="11">
        <f>'Table 3A'!D56/$C56</f>
        <v>7.3379401118789073E-2</v>
      </c>
      <c r="E56" s="11">
        <f>'Table 3A'!E56/$C56</f>
        <v>0.92662059888121096</v>
      </c>
      <c r="F56" s="11">
        <f>'Table 3A'!F56/$C56</f>
        <v>0.83053636064494896</v>
      </c>
      <c r="G56" s="11">
        <f>'Table 3A'!G56/$C56</f>
        <v>0</v>
      </c>
      <c r="H56" s="11">
        <f>'Table 3A'!H56/$C56</f>
        <v>9.6084238236261929E-2</v>
      </c>
    </row>
    <row r="57" spans="1:8" ht="15.75" x14ac:dyDescent="0.25">
      <c r="A57" s="9" t="s">
        <v>53</v>
      </c>
      <c r="B57" s="10">
        <f>'Table 3A'!B57</f>
        <v>26622</v>
      </c>
      <c r="C57" s="10">
        <f>'Table 3A'!C57</f>
        <v>25961</v>
      </c>
      <c r="D57" s="11">
        <f>'Table 3A'!D57/$C57</f>
        <v>0.48657601787296328</v>
      </c>
      <c r="E57" s="11">
        <f>'Table 3A'!E57/$C57</f>
        <v>0.51342398212703666</v>
      </c>
      <c r="F57" s="11">
        <f>'Table 3A'!F57/$C57</f>
        <v>0.51342398212703666</v>
      </c>
      <c r="G57" s="11">
        <f>'Table 3A'!G57/$C57</f>
        <v>0</v>
      </c>
      <c r="H57" s="11">
        <f>'Table 3A'!H57/$C57</f>
        <v>0</v>
      </c>
    </row>
    <row r="58" spans="1:8" ht="15.75" x14ac:dyDescent="0.25">
      <c r="A58" s="9" t="s">
        <v>54</v>
      </c>
      <c r="B58" s="10">
        <f>'Table 3A'!B58</f>
        <v>28476</v>
      </c>
      <c r="C58" s="10">
        <f>'Table 3A'!C58</f>
        <v>28464</v>
      </c>
      <c r="D58" s="11">
        <f>'Table 3A'!D58/$C58</f>
        <v>0.27845699831365933</v>
      </c>
      <c r="E58" s="11">
        <f>'Table 3A'!E58/$C58</f>
        <v>0.72154300168634067</v>
      </c>
      <c r="F58" s="11">
        <f>'Table 3A'!F58/$C58</f>
        <v>0.72154300168634067</v>
      </c>
      <c r="G58" s="11">
        <f>'Table 3A'!G58/$C58</f>
        <v>0</v>
      </c>
      <c r="H58" s="11">
        <f>'Table 3A'!H58/$C58</f>
        <v>0</v>
      </c>
    </row>
    <row r="59" spans="1:8" ht="15.75" x14ac:dyDescent="0.25">
      <c r="A59" s="9" t="s">
        <v>55</v>
      </c>
      <c r="B59" s="10">
        <f>'Table 3A'!B59</f>
        <v>3729</v>
      </c>
      <c r="C59" s="10">
        <f>'Table 3A'!C59</f>
        <v>3689</v>
      </c>
      <c r="D59" s="11">
        <f>'Table 3A'!D59/$C59</f>
        <v>0.48631065329357548</v>
      </c>
      <c r="E59" s="11">
        <f>'Table 3A'!E59/$C59</f>
        <v>0.51396042287882893</v>
      </c>
      <c r="F59" s="11">
        <f>'Table 3A'!F59/$C59</f>
        <v>0.51368934670642452</v>
      </c>
      <c r="G59" s="11">
        <f>'Table 3A'!G59/$C59</f>
        <v>0</v>
      </c>
      <c r="H59" s="11">
        <f>'Table 3A'!H59/$C59</f>
        <v>2.7107617240444562E-4</v>
      </c>
    </row>
    <row r="60" spans="1:8" ht="15.75" x14ac:dyDescent="0.25">
      <c r="A60" s="9" t="s">
        <v>56</v>
      </c>
      <c r="B60" s="10">
        <f>'Table 3A'!B60</f>
        <v>2806</v>
      </c>
      <c r="C60" s="10">
        <f>'Table 3A'!C60</f>
        <v>2735</v>
      </c>
      <c r="D60" s="11">
        <f>'Table 3A'!D60/$C60</f>
        <v>0.48555758683729433</v>
      </c>
      <c r="E60" s="11">
        <f>'Table 3A'!E60/$C60</f>
        <v>0.51444241316270567</v>
      </c>
      <c r="F60" s="11">
        <f>'Table 3A'!F60/$C60</f>
        <v>0.51444241316270567</v>
      </c>
      <c r="G60" s="11">
        <f>'Table 3A'!G60/$C60</f>
        <v>0</v>
      </c>
      <c r="H60" s="11">
        <f>'Table 3A'!H60/$C60</f>
        <v>0</v>
      </c>
    </row>
    <row r="61" spans="1:8" ht="15.75" x14ac:dyDescent="0.25">
      <c r="A61" s="9" t="s">
        <v>57</v>
      </c>
      <c r="B61" s="10">
        <f>'Table 3A'!B61</f>
        <v>222</v>
      </c>
      <c r="C61" s="12">
        <f>'Table 3A'!C61</f>
        <v>222</v>
      </c>
      <c r="D61" s="11">
        <f>'Table 3A'!D61/$C61</f>
        <v>0.79729729729729726</v>
      </c>
      <c r="E61" s="11">
        <f>'Table 3A'!E61/$C61</f>
        <v>0.2072072072072072</v>
      </c>
      <c r="F61" s="11">
        <f>'Table 3A'!F61/$C61</f>
        <v>0.2072072072072072</v>
      </c>
      <c r="G61" s="11">
        <f>'Table 3A'!G61/$C61</f>
        <v>0</v>
      </c>
      <c r="H61" s="11">
        <f>'Table 3A'!H61/$C61</f>
        <v>0</v>
      </c>
    </row>
    <row r="62" spans="1:8" ht="15.75" x14ac:dyDescent="0.25">
      <c r="A62" s="9" t="s">
        <v>58</v>
      </c>
      <c r="B62" s="10">
        <f>'Table 3A'!B62</f>
        <v>18328</v>
      </c>
      <c r="C62" s="12">
        <f>'Table 3A'!C62</f>
        <v>18217</v>
      </c>
      <c r="D62" s="11">
        <f>'Table 3A'!D62/$C62</f>
        <v>0.46549925893396277</v>
      </c>
      <c r="E62" s="11">
        <f>'Table 3A'!E62/$C62</f>
        <v>0.53450074106603718</v>
      </c>
      <c r="F62" s="11">
        <f>'Table 3A'!F62/$C62</f>
        <v>0.53450074106603718</v>
      </c>
      <c r="G62" s="11">
        <f>'Table 3A'!G62/$C62</f>
        <v>0</v>
      </c>
      <c r="H62" s="11">
        <f>'Table 3A'!H62/$C62</f>
        <v>0</v>
      </c>
    </row>
    <row r="63" spans="1:8" ht="15.75" x14ac:dyDescent="0.25">
      <c r="A63" s="7"/>
      <c r="B63" s="13"/>
      <c r="C63" s="13"/>
      <c r="D63" s="24"/>
      <c r="E63" s="24"/>
      <c r="F63" s="24"/>
      <c r="G63" s="24"/>
      <c r="H63" s="24"/>
    </row>
    <row r="64" spans="1:8" ht="15.75" x14ac:dyDescent="0.25">
      <c r="A64" s="9" t="s">
        <v>59</v>
      </c>
      <c r="B64" s="10">
        <f>'Table 3A'!B64</f>
        <v>27543</v>
      </c>
      <c r="C64" s="10">
        <f>'Table 3A'!C64</f>
        <v>25920</v>
      </c>
      <c r="D64" s="11">
        <f>'Table 3A'!D64/$C64</f>
        <v>0.46319444444444446</v>
      </c>
      <c r="E64" s="11">
        <f>'Table 3A'!E64/$C64</f>
        <v>0.53680555555555554</v>
      </c>
      <c r="F64" s="11">
        <f>'Table 3A'!F64/$C64</f>
        <v>0.5</v>
      </c>
      <c r="G64" s="11">
        <f>'Table 3A'!G64/$C64</f>
        <v>1.863425925925926E-2</v>
      </c>
      <c r="H64" s="11">
        <f>'Table 3A'!H64/$C64</f>
        <v>1.8171296296296297E-2</v>
      </c>
    </row>
    <row r="65" spans="1:8" ht="15.75" x14ac:dyDescent="0.25">
      <c r="A65" s="9" t="s">
        <v>60</v>
      </c>
      <c r="B65" s="10">
        <f>'Table 3A'!B65</f>
        <v>7134</v>
      </c>
      <c r="C65" s="10">
        <f>'Table 3A'!C65</f>
        <v>7134</v>
      </c>
      <c r="D65" s="11">
        <f>'Table 3A'!D65/$C65</f>
        <v>0.29044014578076816</v>
      </c>
      <c r="E65" s="11">
        <f>'Table 3A'!E65/$C65</f>
        <v>0.70955985421923184</v>
      </c>
      <c r="F65" s="11">
        <f>'Table 3A'!F65/$C65</f>
        <v>0.70955985421923184</v>
      </c>
      <c r="G65" s="11">
        <f>'Table 3A'!G65/$C65</f>
        <v>0</v>
      </c>
      <c r="H65" s="11">
        <f>'Table 3A'!H65/$C65</f>
        <v>0</v>
      </c>
    </row>
    <row r="66" spans="1:8" ht="15.75" x14ac:dyDescent="0.25">
      <c r="A66" s="9" t="s">
        <v>61</v>
      </c>
      <c r="B66" s="10">
        <f>'Table 3A'!B66</f>
        <v>16436</v>
      </c>
      <c r="C66" s="10">
        <f>'Table 3A'!C66</f>
        <v>15698</v>
      </c>
      <c r="D66" s="11">
        <f>'Table 3A'!D66/$C66</f>
        <v>0.32443623391514842</v>
      </c>
      <c r="E66" s="11">
        <f>'Table 3A'!E66/$C66</f>
        <v>0.67562746846732069</v>
      </c>
      <c r="F66" s="11">
        <f>'Table 3A'!F66/$C66</f>
        <v>0.67562746846732069</v>
      </c>
      <c r="G66" s="11">
        <f>'Table 3A'!G66/$C66</f>
        <v>0</v>
      </c>
      <c r="H66" s="11">
        <f>'Table 3A'!H66/$C66</f>
        <v>0</v>
      </c>
    </row>
    <row r="67" spans="1:8" ht="16.5" thickBot="1" x14ac:dyDescent="0.3">
      <c r="A67" s="14" t="s">
        <v>62</v>
      </c>
      <c r="B67" s="15">
        <f>'Table 3A'!B67</f>
        <v>529</v>
      </c>
      <c r="C67" s="15">
        <f>'Table 3A'!C67</f>
        <v>526</v>
      </c>
      <c r="D67" s="17">
        <f>'Table 3A'!D67/$C67</f>
        <v>0.51330798479087447</v>
      </c>
      <c r="E67" s="17">
        <f>'Table 3A'!E67/$C67</f>
        <v>0.48669201520912547</v>
      </c>
      <c r="F67" s="17">
        <f>'Table 3A'!F67/$C67</f>
        <v>0.48669201520912547</v>
      </c>
      <c r="G67" s="17">
        <f>'Table 3A'!G67/$C67</f>
        <v>0</v>
      </c>
      <c r="H67" s="17">
        <f>'Table 3A'!H67/$C67</f>
        <v>0</v>
      </c>
    </row>
    <row r="68" spans="1:8" ht="111.75" customHeight="1" x14ac:dyDescent="0.2">
      <c r="A68" s="67" t="s">
        <v>142</v>
      </c>
      <c r="B68" s="77"/>
      <c r="C68" s="77"/>
      <c r="D68" s="77"/>
      <c r="E68" s="77"/>
      <c r="F68" s="77"/>
      <c r="G68" s="77"/>
      <c r="H68" s="77"/>
    </row>
  </sheetData>
  <mergeCells count="10">
    <mergeCell ref="A1:H1"/>
    <mergeCell ref="A2:H2"/>
    <mergeCell ref="A3:H3"/>
    <mergeCell ref="A4:H4"/>
    <mergeCell ref="A68:H68"/>
    <mergeCell ref="B5:B6"/>
    <mergeCell ref="C5:C6"/>
    <mergeCell ref="A5:A6"/>
    <mergeCell ref="D5:D6"/>
    <mergeCell ref="E5:H5"/>
  </mergeCells>
  <phoneticPr fontId="0" type="noConversion"/>
  <printOptions horizontalCentered="1" verticalCentered="1"/>
  <pageMargins left="0.7" right="0.7" top="0.75" bottom="0.75" header="0.3" footer="0.3"/>
  <pageSetup scale="5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zoomScale="85" zoomScaleNormal="85" workbookViewId="0">
      <selection activeCell="A68" sqref="A68:G68"/>
    </sheetView>
  </sheetViews>
  <sheetFormatPr defaultRowHeight="12.75" x14ac:dyDescent="0.2"/>
  <cols>
    <col min="1" max="2" width="17.88671875" style="3" customWidth="1"/>
    <col min="3" max="3" width="10" style="3" bestFit="1" customWidth="1"/>
    <col min="4" max="4" width="9" style="3" bestFit="1" customWidth="1"/>
    <col min="5" max="5" width="11.6640625" style="3" customWidth="1"/>
    <col min="6" max="6" width="10.44140625" style="3" customWidth="1"/>
    <col min="7" max="7" width="10.33203125" style="3" customWidth="1"/>
    <col min="8" max="16384" width="8.88671875" style="3"/>
  </cols>
  <sheetData>
    <row r="1" spans="1:7" ht="15.75" x14ac:dyDescent="0.25">
      <c r="A1" s="66" t="s">
        <v>99</v>
      </c>
      <c r="B1" s="66"/>
      <c r="C1" s="66"/>
      <c r="D1" s="66"/>
      <c r="E1" s="66"/>
      <c r="F1" s="66"/>
      <c r="G1" s="66"/>
    </row>
    <row r="2" spans="1:7" ht="15.75" x14ac:dyDescent="0.25">
      <c r="A2" s="66" t="str">
        <f>'Table 2A'!A2:N2</f>
        <v>TANF Federal Five-Year Time Limit</v>
      </c>
      <c r="B2" s="66"/>
      <c r="C2" s="66"/>
      <c r="D2" s="66"/>
      <c r="E2" s="66"/>
      <c r="F2" s="66"/>
      <c r="G2" s="66"/>
    </row>
    <row r="3" spans="1:7" ht="15.75" x14ac:dyDescent="0.25">
      <c r="A3" s="66" t="s">
        <v>117</v>
      </c>
      <c r="B3" s="66"/>
      <c r="C3" s="66"/>
      <c r="D3" s="66"/>
      <c r="E3" s="66"/>
      <c r="F3" s="66"/>
      <c r="G3" s="66"/>
    </row>
    <row r="4" spans="1:7" ht="16.5" thickBot="1" x14ac:dyDescent="0.25">
      <c r="A4" s="76" t="str">
        <f>'Table 1'!A4:F4</f>
        <v>Fiscal Year 2017</v>
      </c>
      <c r="B4" s="76"/>
      <c r="C4" s="76"/>
      <c r="D4" s="76"/>
      <c r="E4" s="76"/>
      <c r="F4" s="76"/>
      <c r="G4" s="76"/>
    </row>
    <row r="5" spans="1:7" ht="16.5" customHeight="1" thickBot="1" x14ac:dyDescent="0.3">
      <c r="A5" s="82" t="s">
        <v>0</v>
      </c>
      <c r="B5" s="74" t="s">
        <v>129</v>
      </c>
      <c r="C5" s="69" t="s">
        <v>81</v>
      </c>
      <c r="D5" s="78"/>
      <c r="E5" s="78"/>
      <c r="F5" s="78"/>
      <c r="G5" s="79"/>
    </row>
    <row r="6" spans="1:7" ht="48" thickBot="1" x14ac:dyDescent="0.3">
      <c r="A6" s="83"/>
      <c r="B6" s="75"/>
      <c r="C6" s="19" t="s">
        <v>66</v>
      </c>
      <c r="D6" s="30" t="s">
        <v>120</v>
      </c>
      <c r="E6" s="30" t="s">
        <v>68</v>
      </c>
      <c r="F6" s="30" t="s">
        <v>69</v>
      </c>
      <c r="G6" s="30" t="s">
        <v>67</v>
      </c>
    </row>
    <row r="7" spans="1:7" ht="15.75" x14ac:dyDescent="0.25">
      <c r="A7" s="4" t="s">
        <v>8</v>
      </c>
      <c r="B7" s="5">
        <f t="shared" ref="B7:G7" si="0">SUM(B9:B67)</f>
        <v>1098880</v>
      </c>
      <c r="C7" s="5">
        <f t="shared" si="0"/>
        <v>37274</v>
      </c>
      <c r="D7" s="5">
        <f t="shared" si="0"/>
        <v>12055</v>
      </c>
      <c r="E7" s="5">
        <f t="shared" si="0"/>
        <v>24917</v>
      </c>
      <c r="F7" s="5">
        <f t="shared" si="0"/>
        <v>224</v>
      </c>
      <c r="G7" s="5">
        <f t="shared" si="0"/>
        <v>82</v>
      </c>
    </row>
    <row r="8" spans="1:7" ht="6.75" customHeight="1" x14ac:dyDescent="0.25">
      <c r="A8" s="7"/>
      <c r="B8" s="13"/>
      <c r="C8" s="13" t="s">
        <v>5</v>
      </c>
      <c r="D8" s="13" t="s">
        <v>5</v>
      </c>
      <c r="E8" s="13" t="s">
        <v>5</v>
      </c>
      <c r="F8" s="13" t="s">
        <v>5</v>
      </c>
      <c r="G8" s="13" t="s">
        <v>5</v>
      </c>
    </row>
    <row r="9" spans="1:7" ht="15.75" x14ac:dyDescent="0.25">
      <c r="A9" s="9" t="s">
        <v>9</v>
      </c>
      <c r="B9" s="10">
        <v>9749</v>
      </c>
      <c r="C9" s="10">
        <v>51</v>
      </c>
      <c r="D9" s="12">
        <v>0</v>
      </c>
      <c r="E9" s="10">
        <v>51</v>
      </c>
      <c r="F9" s="12">
        <v>0</v>
      </c>
      <c r="G9" s="12">
        <v>0</v>
      </c>
    </row>
    <row r="10" spans="1:7" ht="15.75" x14ac:dyDescent="0.25">
      <c r="A10" s="9" t="s">
        <v>10</v>
      </c>
      <c r="B10" s="10">
        <v>3152</v>
      </c>
      <c r="C10" s="10">
        <v>144</v>
      </c>
      <c r="D10" s="12">
        <v>0</v>
      </c>
      <c r="E10" s="10">
        <v>144</v>
      </c>
      <c r="F10" s="12">
        <v>0</v>
      </c>
      <c r="G10" s="12">
        <v>0</v>
      </c>
    </row>
    <row r="11" spans="1:7" ht="15.75" x14ac:dyDescent="0.25">
      <c r="A11" s="9" t="s">
        <v>11</v>
      </c>
      <c r="B11" s="10">
        <v>8715</v>
      </c>
      <c r="C11" s="10">
        <v>124</v>
      </c>
      <c r="D11" s="12">
        <v>0</v>
      </c>
      <c r="E11" s="10">
        <v>118</v>
      </c>
      <c r="F11" s="10">
        <v>7</v>
      </c>
      <c r="G11" s="12">
        <v>0</v>
      </c>
    </row>
    <row r="12" spans="1:7" ht="15.75" x14ac:dyDescent="0.25">
      <c r="A12" s="9" t="s">
        <v>12</v>
      </c>
      <c r="B12" s="10">
        <v>3201</v>
      </c>
      <c r="C12" s="10">
        <v>4</v>
      </c>
      <c r="D12" s="12">
        <v>0</v>
      </c>
      <c r="E12" s="12">
        <v>4</v>
      </c>
      <c r="F12" s="12">
        <v>0</v>
      </c>
      <c r="G12" s="12">
        <v>0</v>
      </c>
    </row>
    <row r="13" spans="1:7" ht="15.75" x14ac:dyDescent="0.25">
      <c r="A13" s="9" t="s">
        <v>13</v>
      </c>
      <c r="B13" s="10">
        <v>358609</v>
      </c>
      <c r="C13" s="10">
        <v>10754</v>
      </c>
      <c r="D13" s="10">
        <v>8402</v>
      </c>
      <c r="E13" s="10">
        <v>2194</v>
      </c>
      <c r="F13" s="12">
        <v>158</v>
      </c>
      <c r="G13" s="12">
        <v>0</v>
      </c>
    </row>
    <row r="14" spans="1:7" ht="15.75" x14ac:dyDescent="0.25">
      <c r="A14" s="9" t="s">
        <v>14</v>
      </c>
      <c r="B14" s="10">
        <v>16329</v>
      </c>
      <c r="C14" s="10">
        <v>76</v>
      </c>
      <c r="D14" s="12">
        <v>0</v>
      </c>
      <c r="E14" s="10">
        <v>76</v>
      </c>
      <c r="F14" s="12">
        <v>0</v>
      </c>
      <c r="G14" s="12">
        <v>0</v>
      </c>
    </row>
    <row r="15" spans="1:7" ht="15.75" x14ac:dyDescent="0.25">
      <c r="A15" s="9" t="s">
        <v>15</v>
      </c>
      <c r="B15" s="10">
        <v>9973</v>
      </c>
      <c r="C15" s="10">
        <v>203</v>
      </c>
      <c r="D15" s="10">
        <v>5</v>
      </c>
      <c r="E15" s="10">
        <v>199</v>
      </c>
      <c r="F15" s="12">
        <v>0</v>
      </c>
      <c r="G15" s="12">
        <v>0</v>
      </c>
    </row>
    <row r="16" spans="1:7" ht="15.75" x14ac:dyDescent="0.25">
      <c r="A16" s="9" t="s">
        <v>16</v>
      </c>
      <c r="B16" s="10">
        <v>4016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15.75" x14ac:dyDescent="0.25">
      <c r="A17" s="9" t="s">
        <v>17</v>
      </c>
      <c r="B17" s="10">
        <v>4294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ht="15.75" x14ac:dyDescent="0.25">
      <c r="A18" s="9" t="s">
        <v>18</v>
      </c>
      <c r="B18" s="10">
        <v>45734</v>
      </c>
      <c r="C18" s="10">
        <v>539</v>
      </c>
      <c r="D18" s="12">
        <v>0</v>
      </c>
      <c r="E18" s="10">
        <v>539</v>
      </c>
      <c r="F18" s="12">
        <v>0</v>
      </c>
      <c r="G18" s="12">
        <v>0</v>
      </c>
    </row>
    <row r="19" spans="1:7" ht="7.5" customHeight="1" x14ac:dyDescent="0.25">
      <c r="A19" s="7"/>
      <c r="B19" s="13"/>
      <c r="C19" s="13"/>
      <c r="D19" s="13"/>
      <c r="E19" s="13"/>
      <c r="F19" s="13"/>
      <c r="G19" s="13"/>
    </row>
    <row r="20" spans="1:7" ht="15.75" x14ac:dyDescent="0.25">
      <c r="A20" s="9" t="s">
        <v>19</v>
      </c>
      <c r="B20" s="10">
        <v>12410</v>
      </c>
      <c r="C20" s="10">
        <v>4</v>
      </c>
      <c r="D20" s="12">
        <v>0</v>
      </c>
      <c r="E20" s="10">
        <v>4</v>
      </c>
      <c r="F20" s="12">
        <v>0</v>
      </c>
      <c r="G20" s="12">
        <v>0</v>
      </c>
    </row>
    <row r="21" spans="1:7" ht="15.75" x14ac:dyDescent="0.25">
      <c r="A21" s="9" t="s">
        <v>20</v>
      </c>
      <c r="B21" s="10">
        <v>619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ht="15.75" x14ac:dyDescent="0.25">
      <c r="A22" s="9" t="s">
        <v>21</v>
      </c>
      <c r="B22" s="10">
        <v>5325</v>
      </c>
      <c r="C22" s="10">
        <v>826</v>
      </c>
      <c r="D22" s="12">
        <v>0</v>
      </c>
      <c r="E22" s="10">
        <v>792</v>
      </c>
      <c r="F22" s="10">
        <v>34</v>
      </c>
      <c r="G22" s="12">
        <v>0</v>
      </c>
    </row>
    <row r="23" spans="1:7" ht="15.75" x14ac:dyDescent="0.25">
      <c r="A23" s="9" t="s">
        <v>22</v>
      </c>
      <c r="B23" s="10">
        <v>1929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ht="15.75" x14ac:dyDescent="0.25">
      <c r="A24" s="9" t="s">
        <v>23</v>
      </c>
      <c r="B24" s="10">
        <v>13461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15.75" x14ac:dyDescent="0.25">
      <c r="A25" s="9" t="s">
        <v>24</v>
      </c>
      <c r="B25" s="10">
        <v>7230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ht="15.75" x14ac:dyDescent="0.25">
      <c r="A26" s="9" t="s">
        <v>25</v>
      </c>
      <c r="B26" s="10">
        <v>9767</v>
      </c>
      <c r="C26" s="10">
        <v>191</v>
      </c>
      <c r="D26" s="12">
        <v>0</v>
      </c>
      <c r="E26" s="10">
        <v>180</v>
      </c>
      <c r="F26" s="10">
        <v>11</v>
      </c>
      <c r="G26" s="12">
        <v>0</v>
      </c>
    </row>
    <row r="27" spans="1:7" ht="15.75" x14ac:dyDescent="0.25">
      <c r="A27" s="9" t="s">
        <v>26</v>
      </c>
      <c r="B27" s="10">
        <v>4623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ht="15.75" x14ac:dyDescent="0.25">
      <c r="A28" s="9" t="s">
        <v>27</v>
      </c>
      <c r="B28" s="10">
        <v>21828</v>
      </c>
      <c r="C28" s="10">
        <v>93</v>
      </c>
      <c r="D28" s="12">
        <v>0</v>
      </c>
      <c r="E28" s="10">
        <v>93</v>
      </c>
      <c r="F28" s="12">
        <v>0</v>
      </c>
      <c r="G28" s="12">
        <v>0</v>
      </c>
    </row>
    <row r="29" spans="1:7" ht="15.75" x14ac:dyDescent="0.25">
      <c r="A29" s="9" t="s">
        <v>28</v>
      </c>
      <c r="B29" s="10">
        <v>5550</v>
      </c>
      <c r="C29" s="10">
        <v>11</v>
      </c>
      <c r="D29" s="12">
        <v>0</v>
      </c>
      <c r="E29" s="10">
        <v>11</v>
      </c>
      <c r="F29" s="12">
        <v>0</v>
      </c>
      <c r="G29" s="12">
        <v>0</v>
      </c>
    </row>
    <row r="30" spans="1:7" ht="6.75" customHeight="1" x14ac:dyDescent="0.25">
      <c r="A30" s="7"/>
      <c r="B30" s="13"/>
      <c r="C30" s="13"/>
      <c r="D30" s="13"/>
      <c r="E30" s="13"/>
      <c r="F30" s="13"/>
      <c r="G30" s="13"/>
    </row>
    <row r="31" spans="1:7" ht="15.75" x14ac:dyDescent="0.25">
      <c r="A31" s="9" t="s">
        <v>29</v>
      </c>
      <c r="B31" s="10">
        <v>3356</v>
      </c>
      <c r="C31" s="10">
        <v>97</v>
      </c>
      <c r="D31" s="12">
        <v>0</v>
      </c>
      <c r="E31" s="10">
        <v>97</v>
      </c>
      <c r="F31" s="12">
        <v>0</v>
      </c>
      <c r="G31" s="12">
        <v>0</v>
      </c>
    </row>
    <row r="32" spans="1:7" ht="15.75" x14ac:dyDescent="0.25">
      <c r="A32" s="9" t="s">
        <v>30</v>
      </c>
      <c r="B32" s="10">
        <v>19245</v>
      </c>
      <c r="C32" s="10">
        <v>2214</v>
      </c>
      <c r="D32" s="10">
        <v>127</v>
      </c>
      <c r="E32" s="10">
        <v>2087</v>
      </c>
      <c r="F32" s="12">
        <v>0</v>
      </c>
      <c r="G32" s="12">
        <v>0</v>
      </c>
    </row>
    <row r="33" spans="1:7" ht="15.75" x14ac:dyDescent="0.25">
      <c r="A33" s="9" t="s">
        <v>31</v>
      </c>
      <c r="B33" s="10">
        <v>29130</v>
      </c>
      <c r="C33" s="10">
        <v>2970</v>
      </c>
      <c r="D33" s="10">
        <v>2944</v>
      </c>
      <c r="E33" s="10">
        <v>26</v>
      </c>
      <c r="F33" s="12">
        <v>0</v>
      </c>
      <c r="G33" s="12">
        <v>0</v>
      </c>
    </row>
    <row r="34" spans="1:7" ht="15.75" x14ac:dyDescent="0.25">
      <c r="A34" s="9" t="s">
        <v>32</v>
      </c>
      <c r="B34" s="10">
        <v>14454</v>
      </c>
      <c r="C34" s="12">
        <v>11</v>
      </c>
      <c r="D34" s="12">
        <v>0</v>
      </c>
      <c r="E34" s="12">
        <v>11</v>
      </c>
      <c r="F34" s="12">
        <v>0</v>
      </c>
      <c r="G34" s="12">
        <v>0</v>
      </c>
    </row>
    <row r="35" spans="1:7" ht="15.75" x14ac:dyDescent="0.25">
      <c r="A35" s="9" t="s">
        <v>33</v>
      </c>
      <c r="B35" s="10">
        <v>18887</v>
      </c>
      <c r="C35" s="10">
        <v>174</v>
      </c>
      <c r="D35" s="10">
        <v>2</v>
      </c>
      <c r="E35" s="10">
        <v>170</v>
      </c>
      <c r="F35" s="12">
        <v>1</v>
      </c>
      <c r="G35" s="12">
        <v>0</v>
      </c>
    </row>
    <row r="36" spans="1:7" ht="15.75" x14ac:dyDescent="0.25">
      <c r="A36" s="9" t="s">
        <v>34</v>
      </c>
      <c r="B36" s="10">
        <v>5682</v>
      </c>
      <c r="C36" s="12">
        <v>4</v>
      </c>
      <c r="D36" s="12">
        <v>0</v>
      </c>
      <c r="E36" s="12">
        <v>4</v>
      </c>
      <c r="F36" s="12">
        <v>0</v>
      </c>
      <c r="G36" s="12">
        <v>0</v>
      </c>
    </row>
    <row r="37" spans="1:7" ht="15.75" x14ac:dyDescent="0.25">
      <c r="A37" s="9" t="s">
        <v>35</v>
      </c>
      <c r="B37" s="10">
        <v>11524</v>
      </c>
      <c r="C37" s="10">
        <v>20</v>
      </c>
      <c r="D37" s="10">
        <v>5</v>
      </c>
      <c r="E37" s="10">
        <v>15</v>
      </c>
      <c r="F37" s="12">
        <v>0</v>
      </c>
      <c r="G37" s="12">
        <v>0</v>
      </c>
    </row>
    <row r="38" spans="1:7" ht="15.75" x14ac:dyDescent="0.25">
      <c r="A38" s="9" t="s">
        <v>36</v>
      </c>
      <c r="B38" s="10">
        <v>4056</v>
      </c>
      <c r="C38" s="10">
        <v>14</v>
      </c>
      <c r="D38" s="12">
        <v>0</v>
      </c>
      <c r="E38" s="10">
        <v>14</v>
      </c>
      <c r="F38" s="12">
        <v>0</v>
      </c>
      <c r="G38" s="12">
        <v>0</v>
      </c>
    </row>
    <row r="39" spans="1:7" ht="15.75" x14ac:dyDescent="0.25">
      <c r="A39" s="9" t="s">
        <v>37</v>
      </c>
      <c r="B39" s="10">
        <v>4503</v>
      </c>
      <c r="C39" s="10">
        <v>25</v>
      </c>
      <c r="D39" s="12">
        <v>0</v>
      </c>
      <c r="E39" s="10">
        <v>25</v>
      </c>
      <c r="F39" s="12">
        <v>0</v>
      </c>
      <c r="G39" s="12">
        <v>0</v>
      </c>
    </row>
    <row r="40" spans="1:7" ht="15.75" x14ac:dyDescent="0.25">
      <c r="A40" s="9" t="s">
        <v>38</v>
      </c>
      <c r="B40" s="10">
        <v>10191</v>
      </c>
      <c r="C40" s="10">
        <v>3</v>
      </c>
      <c r="D40" s="12">
        <v>0</v>
      </c>
      <c r="E40" s="10">
        <v>3</v>
      </c>
      <c r="F40" s="12">
        <v>0</v>
      </c>
      <c r="G40" s="12">
        <v>0</v>
      </c>
    </row>
    <row r="41" spans="1:7" ht="6.75" customHeight="1" x14ac:dyDescent="0.25">
      <c r="A41" s="7"/>
      <c r="B41" s="13"/>
      <c r="C41" s="13"/>
      <c r="D41" s="13"/>
      <c r="E41" s="13"/>
      <c r="F41" s="13"/>
      <c r="G41" s="13"/>
    </row>
    <row r="42" spans="1:7" ht="15.75" x14ac:dyDescent="0.25">
      <c r="A42" s="9" t="s">
        <v>39</v>
      </c>
      <c r="B42" s="10">
        <v>2462</v>
      </c>
      <c r="C42" s="10">
        <v>39</v>
      </c>
      <c r="D42" s="12">
        <v>0</v>
      </c>
      <c r="E42" s="10">
        <v>32</v>
      </c>
      <c r="F42" s="10">
        <v>8</v>
      </c>
      <c r="G42" s="12">
        <v>0</v>
      </c>
    </row>
    <row r="43" spans="1:7" ht="15.75" x14ac:dyDescent="0.25">
      <c r="A43" s="9" t="s">
        <v>40</v>
      </c>
      <c r="B43" s="10">
        <v>13890</v>
      </c>
      <c r="C43" s="10">
        <v>582</v>
      </c>
      <c r="D43" s="12">
        <v>0</v>
      </c>
      <c r="E43" s="10">
        <v>582</v>
      </c>
      <c r="F43" s="12">
        <v>0</v>
      </c>
      <c r="G43" s="12">
        <v>0</v>
      </c>
    </row>
    <row r="44" spans="1:7" ht="15.75" x14ac:dyDescent="0.25">
      <c r="A44" s="9" t="s">
        <v>41</v>
      </c>
      <c r="B44" s="10">
        <v>11055</v>
      </c>
      <c r="C44" s="10">
        <v>116</v>
      </c>
      <c r="D44" s="12">
        <v>0</v>
      </c>
      <c r="E44" s="10">
        <v>116</v>
      </c>
      <c r="F44" s="12">
        <v>0</v>
      </c>
      <c r="G44" s="12">
        <v>0</v>
      </c>
    </row>
    <row r="45" spans="1:7" ht="15.75" x14ac:dyDescent="0.25">
      <c r="A45" s="9" t="s">
        <v>42</v>
      </c>
      <c r="B45" s="10">
        <v>99398</v>
      </c>
      <c r="C45" s="10">
        <v>5184</v>
      </c>
      <c r="D45" s="12">
        <v>0</v>
      </c>
      <c r="E45" s="10">
        <v>5184</v>
      </c>
      <c r="F45" s="12">
        <v>0</v>
      </c>
      <c r="G45" s="12">
        <v>0</v>
      </c>
    </row>
    <row r="46" spans="1:7" ht="15.75" x14ac:dyDescent="0.25">
      <c r="A46" s="9" t="s">
        <v>43</v>
      </c>
      <c r="B46" s="10">
        <v>16859</v>
      </c>
      <c r="C46" s="10">
        <v>7</v>
      </c>
      <c r="D46" s="12">
        <v>0</v>
      </c>
      <c r="E46" s="10">
        <v>7</v>
      </c>
      <c r="F46" s="12">
        <v>0</v>
      </c>
      <c r="G46" s="12">
        <v>0</v>
      </c>
    </row>
    <row r="47" spans="1:7" ht="15.75" x14ac:dyDescent="0.25">
      <c r="A47" s="9" t="s">
        <v>44</v>
      </c>
      <c r="B47" s="10">
        <v>1097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</row>
    <row r="48" spans="1:7" ht="15.75" x14ac:dyDescent="0.25">
      <c r="A48" s="9" t="s">
        <v>45</v>
      </c>
      <c r="B48" s="10">
        <v>55473</v>
      </c>
      <c r="C48" s="10">
        <v>119</v>
      </c>
      <c r="D48" s="12">
        <v>0</v>
      </c>
      <c r="E48" s="10">
        <v>119</v>
      </c>
      <c r="F48" s="12">
        <v>0</v>
      </c>
      <c r="G48" s="12">
        <v>0</v>
      </c>
    </row>
    <row r="49" spans="1:7" ht="15.75" x14ac:dyDescent="0.25">
      <c r="A49" s="9" t="s">
        <v>46</v>
      </c>
      <c r="B49" s="10">
        <v>6895</v>
      </c>
      <c r="C49" s="10">
        <v>57</v>
      </c>
      <c r="D49" s="12">
        <v>0</v>
      </c>
      <c r="E49" s="10">
        <v>57</v>
      </c>
      <c r="F49" s="12">
        <v>0</v>
      </c>
      <c r="G49" s="12">
        <v>0</v>
      </c>
    </row>
    <row r="50" spans="1:7" ht="15.75" x14ac:dyDescent="0.25">
      <c r="A50" s="9" t="s">
        <v>47</v>
      </c>
      <c r="B50" s="10">
        <v>15980</v>
      </c>
      <c r="C50" s="10">
        <v>41</v>
      </c>
      <c r="D50" s="12">
        <v>0</v>
      </c>
      <c r="E50" s="10">
        <v>11</v>
      </c>
      <c r="F50" s="12">
        <v>0</v>
      </c>
      <c r="G50" s="10">
        <v>30</v>
      </c>
    </row>
    <row r="51" spans="1:7" ht="15.75" x14ac:dyDescent="0.25">
      <c r="A51" s="9" t="s">
        <v>48</v>
      </c>
      <c r="B51" s="10">
        <v>52459</v>
      </c>
      <c r="C51" s="10">
        <v>8992</v>
      </c>
      <c r="D51" s="10">
        <v>565</v>
      </c>
      <c r="E51" s="10">
        <v>8428</v>
      </c>
      <c r="F51" s="12">
        <v>0</v>
      </c>
      <c r="G51" s="12">
        <v>0</v>
      </c>
    </row>
    <row r="52" spans="1:7" ht="7.5" customHeight="1" x14ac:dyDescent="0.25">
      <c r="A52" s="7"/>
      <c r="B52" s="13"/>
      <c r="C52" s="13"/>
      <c r="D52" s="13"/>
      <c r="E52" s="13"/>
      <c r="F52" s="13"/>
      <c r="G52" s="13"/>
    </row>
    <row r="53" spans="1:7" ht="15.75" x14ac:dyDescent="0.25">
      <c r="A53" s="9" t="s">
        <v>49</v>
      </c>
      <c r="B53" s="10">
        <v>7467</v>
      </c>
      <c r="C53" s="10">
        <v>7</v>
      </c>
      <c r="D53" s="12">
        <v>0</v>
      </c>
      <c r="E53" s="10">
        <v>7</v>
      </c>
      <c r="F53" s="12">
        <v>0</v>
      </c>
      <c r="G53" s="12">
        <v>0</v>
      </c>
    </row>
    <row r="54" spans="1:7" ht="15.75" x14ac:dyDescent="0.25">
      <c r="A54" s="9" t="s">
        <v>50</v>
      </c>
      <c r="B54" s="10">
        <v>4619</v>
      </c>
      <c r="C54" s="10">
        <v>538</v>
      </c>
      <c r="D54" s="12">
        <v>0</v>
      </c>
      <c r="E54" s="10">
        <v>538</v>
      </c>
      <c r="F54" s="12">
        <v>0</v>
      </c>
      <c r="G54" s="12">
        <v>0</v>
      </c>
    </row>
    <row r="55" spans="1:7" ht="15.75" x14ac:dyDescent="0.25">
      <c r="A55" s="9" t="s">
        <v>51</v>
      </c>
      <c r="B55" s="10">
        <v>8819</v>
      </c>
      <c r="C55" s="12">
        <v>3</v>
      </c>
      <c r="D55" s="12">
        <v>0</v>
      </c>
      <c r="E55" s="12">
        <v>3</v>
      </c>
      <c r="F55" s="12">
        <v>0</v>
      </c>
      <c r="G55" s="12">
        <v>0</v>
      </c>
    </row>
    <row r="56" spans="1:7" ht="15.75" x14ac:dyDescent="0.25">
      <c r="A56" s="9" t="s">
        <v>52</v>
      </c>
      <c r="B56" s="10">
        <v>3040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</row>
    <row r="57" spans="1:7" ht="15.75" x14ac:dyDescent="0.25">
      <c r="A57" s="9" t="s">
        <v>53</v>
      </c>
      <c r="B57" s="10">
        <v>26622</v>
      </c>
      <c r="C57" s="10">
        <v>661</v>
      </c>
      <c r="D57" s="12">
        <v>0</v>
      </c>
      <c r="E57" s="10">
        <v>661</v>
      </c>
      <c r="F57" s="12">
        <v>0</v>
      </c>
      <c r="G57" s="12">
        <v>0</v>
      </c>
    </row>
    <row r="58" spans="1:7" ht="15.75" x14ac:dyDescent="0.25">
      <c r="A58" s="9" t="s">
        <v>54</v>
      </c>
      <c r="B58" s="10">
        <v>28476</v>
      </c>
      <c r="C58" s="10">
        <v>12</v>
      </c>
      <c r="D58" s="12">
        <v>0</v>
      </c>
      <c r="E58" s="10">
        <v>12</v>
      </c>
      <c r="F58" s="12">
        <v>0</v>
      </c>
      <c r="G58" s="12">
        <v>0</v>
      </c>
    </row>
    <row r="59" spans="1:7" ht="15.75" x14ac:dyDescent="0.25">
      <c r="A59" s="9" t="s">
        <v>55</v>
      </c>
      <c r="B59" s="10">
        <v>3729</v>
      </c>
      <c r="C59" s="10">
        <v>39</v>
      </c>
      <c r="D59" s="12">
        <v>0</v>
      </c>
      <c r="E59" s="10">
        <v>39</v>
      </c>
      <c r="F59" s="12">
        <v>0</v>
      </c>
      <c r="G59" s="12">
        <v>0</v>
      </c>
    </row>
    <row r="60" spans="1:7" ht="15.75" x14ac:dyDescent="0.25">
      <c r="A60" s="9" t="s">
        <v>56</v>
      </c>
      <c r="B60" s="10">
        <v>2806</v>
      </c>
      <c r="C60" s="10">
        <v>71</v>
      </c>
      <c r="D60" s="12">
        <v>0</v>
      </c>
      <c r="E60" s="10">
        <v>71</v>
      </c>
      <c r="F60" s="12">
        <v>0</v>
      </c>
      <c r="G60" s="12">
        <v>0</v>
      </c>
    </row>
    <row r="61" spans="1:7" ht="15.75" x14ac:dyDescent="0.25">
      <c r="A61" s="9" t="s">
        <v>57</v>
      </c>
      <c r="B61" s="10">
        <v>222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</row>
    <row r="62" spans="1:7" ht="15.75" x14ac:dyDescent="0.25">
      <c r="A62" s="9" t="s">
        <v>58</v>
      </c>
      <c r="B62" s="10">
        <v>18328</v>
      </c>
      <c r="C62" s="12">
        <v>102</v>
      </c>
      <c r="D62" s="12">
        <v>0</v>
      </c>
      <c r="E62" s="12">
        <v>102</v>
      </c>
      <c r="F62" s="12">
        <v>0</v>
      </c>
      <c r="G62" s="12">
        <v>0</v>
      </c>
    </row>
    <row r="63" spans="1:7" ht="7.5" customHeight="1" x14ac:dyDescent="0.25">
      <c r="A63" s="7"/>
      <c r="B63" s="13"/>
      <c r="C63" s="13"/>
      <c r="D63" s="13"/>
      <c r="E63" s="13"/>
      <c r="F63" s="13"/>
      <c r="G63" s="13"/>
    </row>
    <row r="64" spans="1:7" ht="15.75" x14ac:dyDescent="0.25">
      <c r="A64" s="9" t="s">
        <v>59</v>
      </c>
      <c r="B64" s="10">
        <v>27543</v>
      </c>
      <c r="C64" s="10">
        <v>1412</v>
      </c>
      <c r="D64" s="10">
        <v>5</v>
      </c>
      <c r="E64" s="10">
        <v>1356</v>
      </c>
      <c r="F64" s="12">
        <v>0</v>
      </c>
      <c r="G64" s="10">
        <v>52</v>
      </c>
    </row>
    <row r="65" spans="1:7" ht="15.75" x14ac:dyDescent="0.25">
      <c r="A65" s="9" t="s">
        <v>60</v>
      </c>
      <c r="B65" s="10">
        <v>7134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</row>
    <row r="66" spans="1:7" ht="15.75" x14ac:dyDescent="0.25">
      <c r="A66" s="9" t="s">
        <v>61</v>
      </c>
      <c r="B66" s="10">
        <v>16436</v>
      </c>
      <c r="C66" s="10">
        <v>738</v>
      </c>
      <c r="D66" s="12">
        <v>0</v>
      </c>
      <c r="E66" s="10">
        <v>733</v>
      </c>
      <c r="F66" s="10">
        <v>5</v>
      </c>
      <c r="G66" s="12">
        <v>0</v>
      </c>
    </row>
    <row r="67" spans="1:7" ht="16.5" thickBot="1" x14ac:dyDescent="0.3">
      <c r="A67" s="14" t="s">
        <v>62</v>
      </c>
      <c r="B67" s="15">
        <v>529</v>
      </c>
      <c r="C67" s="12">
        <v>2</v>
      </c>
      <c r="D67" s="12">
        <v>0</v>
      </c>
      <c r="E67" s="12">
        <v>2</v>
      </c>
      <c r="F67" s="12">
        <v>0</v>
      </c>
      <c r="G67" s="16">
        <v>0</v>
      </c>
    </row>
    <row r="68" spans="1:7" ht="96.75" customHeight="1" x14ac:dyDescent="0.2">
      <c r="A68" s="67" t="s">
        <v>143</v>
      </c>
      <c r="B68" s="77"/>
      <c r="C68" s="77"/>
      <c r="D68" s="77"/>
      <c r="E68" s="77"/>
      <c r="F68" s="77"/>
      <c r="G68" s="77"/>
    </row>
  </sheetData>
  <mergeCells count="8">
    <mergeCell ref="A68:G68"/>
    <mergeCell ref="A1:G1"/>
    <mergeCell ref="A2:G2"/>
    <mergeCell ref="A3:G3"/>
    <mergeCell ref="A4:G4"/>
    <mergeCell ref="C5:G5"/>
    <mergeCell ref="A5:A6"/>
    <mergeCell ref="B5:B6"/>
  </mergeCells>
  <phoneticPr fontId="0" type="noConversion"/>
  <printOptions horizontalCentered="1" verticalCentered="1"/>
  <pageMargins left="0.75" right="0.75" top="1" bottom="1" header="0.5" footer="0.5"/>
  <pageSetup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0</vt:lpstr>
      <vt:lpstr>List of Tables</vt:lpstr>
      <vt:lpstr>Table 1</vt:lpstr>
      <vt:lpstr>Table 2A</vt:lpstr>
      <vt:lpstr>Table 2B</vt:lpstr>
      <vt:lpstr>Table 2C</vt:lpstr>
      <vt:lpstr>Table 3A</vt:lpstr>
      <vt:lpstr>Table 3B</vt:lpstr>
      <vt:lpstr>Table 4A</vt:lpstr>
      <vt:lpstr>Table 4B</vt:lpstr>
      <vt:lpstr>Table 5</vt:lpstr>
      <vt:lpstr>'Table 5'!Print_Area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ACF;Yun.Song@ACF.hhs.gov</dc:creator>
  <cp:lastModifiedBy>Windows User</cp:lastModifiedBy>
  <cp:lastPrinted>2018-07-18T20:45:32Z</cp:lastPrinted>
  <dcterms:created xsi:type="dcterms:W3CDTF">2001-02-06T18:08:41Z</dcterms:created>
  <dcterms:modified xsi:type="dcterms:W3CDTF">2018-07-20T15:38:27Z</dcterms:modified>
</cp:coreProperties>
</file>