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5480" windowHeight="11160" tabRatio="601" activeTab="3"/>
  </bookViews>
  <sheets>
    <sheet name="FINAL" sheetId="1" r:id="rId1"/>
    <sheet name="FINAL2" sheetId="2" r:id="rId2"/>
    <sheet name="WPR-CHG" sheetId="3" r:id="rId3"/>
    <sheet name="CRC" sheetId="4" r:id="rId4"/>
    <sheet name="AFSTATUS" sheetId="5" r:id="rId5"/>
    <sheet name="TP STATUS" sheetId="6" r:id="rId6"/>
    <sheet name="AFWRKACT" sheetId="7" r:id="rId7"/>
    <sheet name="AFWRKPCT" sheetId="8" r:id="rId8"/>
    <sheet name="TPWRKACT" sheetId="9" r:id="rId9"/>
    <sheet name="TPWRKPCT" sheetId="10" r:id="rId10"/>
    <sheet name="TOTWRKACT" sheetId="11" r:id="rId11"/>
    <sheet name="TOTWRKPCT" sheetId="12" r:id="rId12"/>
    <sheet name="TOTWRKPCT2" sheetId="13" r:id="rId13"/>
    <sheet name="THRS" sheetId="14" r:id="rId14"/>
    <sheet name="AVGHRSACT" sheetId="15" r:id="rId15"/>
    <sheet name="not_parti_hrs" sheetId="16" r:id="rId16"/>
    <sheet name="NOT_PARTI_PCT" sheetId="17" r:id="rId17"/>
    <sheet name="DV EXEMPT" sheetId="18" r:id="rId18"/>
    <sheet name="HLTPER" sheetId="19" r:id="rId19"/>
    <sheet name="HLTHRS" sheetId="20" r:id="rId20"/>
    <sheet name="EATPER" sheetId="21" r:id="rId21"/>
    <sheet name="EATHRS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_xlnm.Print_Area" localSheetId="6">'AFWRKACT'!$A$1:$Q$67</definedName>
    <definedName name="_xlnm.Print_Area" localSheetId="7">'AFWRKPCT'!$A$1:$Q$67</definedName>
    <definedName name="_xlnm.Print_Area" localSheetId="3">'CRC'!$A$1:$F$65</definedName>
    <definedName name="_xlnm.Print_Area" localSheetId="17">'DV EXEMPT'!$A$1:$G$65</definedName>
    <definedName name="_xlnm.Print_Area" localSheetId="0">'FINAL'!$A$1:$I$68</definedName>
    <definedName name="_xlnm.Print_Area" localSheetId="1">'FINAL2'!$A$1:$H$67</definedName>
    <definedName name="_xlnm.Print_Area" localSheetId="16">'NOT_PARTI_PCT'!$A$1:$I$67</definedName>
    <definedName name="_xlnm.Print_Area" localSheetId="10">'TOTWRKACT'!$A$1:$P$65</definedName>
    <definedName name="_xlnm.Print_Area" localSheetId="11">'TOTWRKPCT'!$A$1:$P$66</definedName>
    <definedName name="_xlnm.Print_Area" localSheetId="5">'TP STATUS'!$A$1:$H$68</definedName>
    <definedName name="_xlnm.Print_Area" localSheetId="8">'TPWRKACT'!$A$1:$Q$68</definedName>
    <definedName name="_xlnm.Print_Area" localSheetId="9">'TPWRKPCT'!$A$1:$Q$68</definedName>
    <definedName name="_xlnm.Print_Area" localSheetId="2">'WPR-CHG'!$A$1:$J$67</definedName>
  </definedNames>
  <calcPr fullCalcOnLoad="1"/>
</workbook>
</file>

<file path=xl/sharedStrings.xml><?xml version="1.0" encoding="utf-8"?>
<sst xmlns="http://schemas.openxmlformats.org/spreadsheetml/2006/main" count="2319" uniqueCount="202">
  <si>
    <t>STATE</t>
  </si>
  <si>
    <t>1/</t>
  </si>
  <si>
    <t xml:space="preserve"> </t>
  </si>
  <si>
    <t>United States</t>
  </si>
  <si>
    <t>AVERAGE MONTHLY NUMBER OF FAMILIES</t>
  </si>
  <si>
    <t>AVERAGE MONTHLY NUMBER OF TWO-PARENT FAMILIES</t>
  </si>
  <si>
    <t xml:space="preserve">  </t>
  </si>
  <si>
    <t>SSP-MOE</t>
  </si>
  <si>
    <t>ALL FAMILIES</t>
  </si>
  <si>
    <t>TWO-PARENT FAMILIES</t>
  </si>
  <si>
    <t>Alabama</t>
  </si>
  <si>
    <t>Alaska</t>
  </si>
  <si>
    <t>Arizona</t>
  </si>
  <si>
    <t>Arkansas</t>
  </si>
  <si>
    <t>California</t>
  </si>
  <si>
    <t>Colorado</t>
  </si>
  <si>
    <t xml:space="preserve">Connecticut 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</si>
  <si>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</si>
  <si>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</si>
  <si>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</si>
  <si>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</si>
  <si>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</si>
  <si>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</si>
  <si>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</si>
  <si>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</si>
  <si>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</si>
  <si>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</si>
  <si>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</si>
  <si>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</si>
  <si>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</si>
  <si>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</si>
  <si>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</si>
  <si>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</si>
  <si>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</si>
  <si>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</si>
  <si>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</si>
  <si>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</si>
  <si>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</si>
  <si>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</si>
  <si>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</si>
  <si>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</si>
  <si>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</si>
  <si>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</si>
  <si>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</si>
  <si>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</si>
  <si>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</si>
  <si>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</si>
  <si>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</si>
  <si>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</si>
  <si>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</si>
  <si>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</si>
  <si>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</si>
  <si>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</si>
  <si>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</si>
  <si>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</si>
  <si>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</si>
  <si>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</si>
  <si>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</si>
  <si>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</si>
  <si>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</si>
  <si>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</si>
  <si>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</si>
  <si>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</si>
  <si>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ALL FAMILIES RATE</t>
  </si>
  <si>
    <t>TWO-PARENT FAMILIES RATE</t>
  </si>
  <si>
    <t>1/ State has no TANF and/or SSP-MOE families subject to the two-parent rate</t>
  </si>
  <si>
    <t>TWO-PARENT FAMILY RATE</t>
  </si>
  <si>
    <t xml:space="preserve">Georgia </t>
  </si>
  <si>
    <t xml:space="preserve">Illinois </t>
  </si>
  <si>
    <t xml:space="preserve">Louisiana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</si>
  <si>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</si>
  <si>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</si>
  <si>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</si>
  <si>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</si>
  <si>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</si>
  <si>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</si>
  <si>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</si>
  <si>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New Hampshire </t>
  </si>
  <si>
    <t xml:space="preserve">New Jersey </t>
  </si>
  <si>
    <t xml:space="preserve">New York </t>
  </si>
  <si>
    <t xml:space="preserve">Oklahoma </t>
  </si>
  <si>
    <t xml:space="preserve">West Virginia </t>
  </si>
  <si>
    <t>TWO-PARENT  FAMILIES  RATE</t>
  </si>
  <si>
    <t>***  State exempt cases includes DV waiver case</t>
  </si>
  <si>
    <t>District of Col.</t>
  </si>
  <si>
    <t>Rate</t>
  </si>
  <si>
    <t>ALL-FAMILIES RATE</t>
  </si>
  <si>
    <t>Combined</t>
  </si>
  <si>
    <t>1/ State has no TANF and/or SSP-MOE families subject to the two-parent rate.</t>
  </si>
  <si>
    <t>Adjusted Standard</t>
  </si>
  <si>
    <t>Caseload    Reduction Credit</t>
  </si>
  <si>
    <t>Number of TANF and SSP-MOE Families</t>
  </si>
  <si>
    <t>Number of Two-Parent Families</t>
  </si>
  <si>
    <t>Two-Parent Families with a Disabled Parent</t>
  </si>
  <si>
    <t xml:space="preserve">Two-Parent Families with a Non-Custodial Parent  </t>
  </si>
  <si>
    <t>Number of Participating Families in Two-Parent Families Rate</t>
  </si>
  <si>
    <t>Participation in a Tribal Work Program</t>
  </si>
  <si>
    <t>Total</t>
  </si>
  <si>
    <t>Other</t>
  </si>
  <si>
    <t>Families</t>
  </si>
  <si>
    <t>Job Search</t>
  </si>
  <si>
    <t>Number of Families Used in All Families Rate</t>
  </si>
  <si>
    <t>Number of Families Disregarded from All Families Rate</t>
  </si>
  <si>
    <t>Number of Families State Exempted from All Families Rate ***</t>
  </si>
  <si>
    <t>Number of Families with a Good Cause Domestic Violence Waiver</t>
  </si>
  <si>
    <t>Work Experience</t>
  </si>
  <si>
    <t>Community Service</t>
  </si>
  <si>
    <t>Vocational Educational Training</t>
  </si>
  <si>
    <t>Job Skills Training</t>
  </si>
  <si>
    <t>Education Related to Employment</t>
  </si>
  <si>
    <t>Satisfactory School Attendance</t>
  </si>
  <si>
    <t>Providing Child Care</t>
  </si>
  <si>
    <t>Disregarded from Participation Rate Due to</t>
  </si>
  <si>
    <t>Number of Families with No Work-Eligible Individual</t>
  </si>
  <si>
    <t>Number of Families Used in All-Families Rate</t>
  </si>
  <si>
    <t>Number of Participating Families in All-Families Rate</t>
  </si>
  <si>
    <t>Subject to a Sanction</t>
  </si>
  <si>
    <t>Number of Families Used in Two-Parent Families Rate</t>
  </si>
  <si>
    <t>Number of Families</t>
  </si>
  <si>
    <t>Number of Work-Eligible Individuals by Activity</t>
  </si>
  <si>
    <t>Percentage of Work-Eligible Individuals by Activity</t>
  </si>
  <si>
    <t>11 to 20 Hours of Participation</t>
  </si>
  <si>
    <t>0 Hours of Participation</t>
  </si>
  <si>
    <t>21 to 30 Hours of Participation</t>
  </si>
  <si>
    <t>31 or More Hours of Participation</t>
  </si>
  <si>
    <t>Families in All-Families Rate</t>
  </si>
  <si>
    <t>Participating Families</t>
  </si>
  <si>
    <t>Number of Families with Insufficient Hours to Count in the All-Families Work Rate</t>
  </si>
  <si>
    <t>Percentage of Families with Insufficient Hours to Count in the All-Families Work Rate</t>
  </si>
  <si>
    <t>Number of Families in All-Families Rate</t>
  </si>
  <si>
    <t>Families with a DV Waiver as a Percentage of Families Used in All Families Rate</t>
  </si>
  <si>
    <t>Total Number of WEIs</t>
  </si>
  <si>
    <t>WEIs with Holiday Hours</t>
  </si>
  <si>
    <t>* Work-Eligible Individuals with participation in more than one activity are included only once in this total.</t>
  </si>
  <si>
    <t>Sum of all Activities</t>
  </si>
  <si>
    <t>*  Work-Eligible-Individuals participating in more than one activity are included in once in this total.</t>
  </si>
  <si>
    <t>Total Families with Insufficient Hours to Count in All- Families Rate</t>
  </si>
  <si>
    <t>1 to 10 Hours of Participation</t>
  </si>
  <si>
    <t>** Weighted average monthly data; may differ from official work participation rate.</t>
  </si>
  <si>
    <t xml:space="preserve">Work Experience  </t>
  </si>
  <si>
    <t>WEIs with Excused Absence Hours</t>
  </si>
  <si>
    <t>Single Custodial Parent with Child Under 1</t>
  </si>
  <si>
    <t>Adjusted Standard 2/</t>
  </si>
  <si>
    <t>Met Target</t>
  </si>
  <si>
    <t>1/ State has no TANF and/or SSP-MOE families subject to the two-parent rate.
2/ Statutory standards of 50% for all-families rate and 90% for 2-parent rate are adjusted 
by each state's caseload reduction credit.</t>
  </si>
  <si>
    <t xml:space="preserve">TANF </t>
  </si>
  <si>
    <t>Point Difference</t>
  </si>
  <si>
    <t>Percent Change</t>
  </si>
  <si>
    <t>Disregarded from Two-Parent
 Rate Due to</t>
  </si>
  <si>
    <t>Total Families</t>
  </si>
  <si>
    <t>Families in All- Families Rate</t>
  </si>
  <si>
    <t>Subsidized Private Employment</t>
  </si>
  <si>
    <t>Subsidized
Public
Employment</t>
  </si>
  <si>
    <t>Participating
Families</t>
  </si>
  <si>
    <t>Unsubsidized
Employment</t>
  </si>
  <si>
    <t>Work
Experience</t>
  </si>
  <si>
    <t>On-the-Job
Training</t>
  </si>
  <si>
    <t>Job
Search</t>
  </si>
  <si>
    <t>Community
Service</t>
  </si>
  <si>
    <t>Vocational
Education</t>
  </si>
  <si>
    <t>Job Skills
Training</t>
  </si>
  <si>
    <t>Education
Related to
Employment</t>
  </si>
  <si>
    <t>Satisfactory
school
Attendance</t>
  </si>
  <si>
    <t>Providing
Child Care</t>
  </si>
  <si>
    <t>Total
Families</t>
  </si>
  <si>
    <t>Families in All-
Families Rate</t>
  </si>
  <si>
    <t>Subsidized
Private
Employment</t>
  </si>
  <si>
    <t>Satisfactory
School
Attendance</t>
  </si>
  <si>
    <t xml:space="preserve"> STATE</t>
  </si>
  <si>
    <t>Families in
Two-Parent
Rate</t>
  </si>
  <si>
    <t>Total
Number of
WEIs</t>
  </si>
  <si>
    <t>WEI with
Hours of
Participation*</t>
  </si>
  <si>
    <t>no data</t>
  </si>
  <si>
    <t xml:space="preserve">Total Number of WEIs
</t>
  </si>
  <si>
    <t>Number of WEIs
With Hours of
Participation*</t>
  </si>
  <si>
    <t>On-the-job
Training</t>
  </si>
  <si>
    <t>All
Activities</t>
  </si>
  <si>
    <t xml:space="preserve">TABLE 1A
TEMPORARY ASSISTANCE FOR NEEDY FAMILIES
COMBINED TANF AND SSP-MOE WORK PARTICIPATION RATE
FISCAL YEAR 2014
</t>
  </si>
  <si>
    <t>TABLE 1B
TEMPORARY ASSISTANCE FOR NEEDY FAMILIES
COMBINED TANF AND SSP-MOE WORK PARTICIPATION RATE
FISCAL YEAR 2014</t>
  </si>
  <si>
    <t>TABLE 1C
TEMPORARY ASSISTANCE FOR NEEDY FAMILIES
CHANGES IN COMBINED WORK PARTICIPATION RATE
FROM FY 2013 TO FY 2014</t>
  </si>
  <si>
    <t>TABLE 2
TEMPORARY ASSISTANCE FOR NEEDY FAMILIES
CASELOAD REDUCTION CREDITS
FY 2014</t>
  </si>
  <si>
    <t>TABLE 3A
TEMPORARY ASSISTANCE FOR NEEDY FAMILIES
STATUS OF TANF AND SSP-MOE FAMILIES AS RELATES TO ALL-FAMILIES WORK PARTICIPATION RATES 
FISCAL YEAR 2014</t>
  </si>
  <si>
    <t>TABLE 3B
TEMPORARY ASSISTANCE FOR NEEDY FAMILIES
STATUS OF TANF AND SSP-MOE TWO-PARENT FAMILIES AS RELATES TO TWO-PARENT WORK PARTICIPATION RATE
FISCAL YEAR 2014</t>
  </si>
  <si>
    <t>TABLE 4A
TEMPORARY ASSISTANCE FOR NEEDY FAMILIES
AVERAGE MONTHLY NUMBER OF WORK-ELIGIBLE INDIVIDUALS PARTICIPATING IN WORK ACTIVITIES FOR SUFFICIENT HOURS
 FOR THE FAMILY TO COUNT AS MEETING THE ALL-FAMILIES WORK REQUIREMENT
FISCAL YEAR 2014</t>
  </si>
  <si>
    <t>TABLE 4B
TEMPORARY ASSISTANCE FOR NEEDY FAMILIES
AVERAGE MONTHLY PERCENTAGE OF WORK-ELIGIBLE INDIVIDUALS PARTICIPATING IN WORK ACTIVITIES FOR SUFFICIENT HOURS FOR THE FAMILY TO COUNT AS 
MEETING THE ALL-FAMILIES WORK REQUIREMENT
FY 2014</t>
  </si>
  <si>
    <t>TABLE 5A
TEMPORARY ASSISTANCE FOR NEEDY FAMILIES
AVERAGE MONTHLY NUMBER OF WORK-ELIGIBLE INDIVIDUALS PARTICIPATING IN WORK ACTIVITES FOR SUFFICIENT HOURS FOR THE FAMILY TO COUNT AS
 MEETING THE TWO-PARENT FAMILIES WORK REQUIREMENT
FISCAL YEAR 2014</t>
  </si>
  <si>
    <t>TABLE 5B
TEMPORARY ASSISTANCE FOR NEEDY FAMILIES
AVERAGE MONTHLY PERCENTAGE OF WORK-ELIGIBLE INDIVIDUALS PARTICIPATING IN WORK ACTIVITIES FOR SUFFICIENT HOURS FOR THE FAMILY TO COUNT AS 
MEETING THE TWO-PARENT FAMILIES WORK REQUIREMENT
FISCAL YEAR 2014</t>
  </si>
  <si>
    <t>TABLE 6A
TEMPORARY ASSISTANCE FOR NEEDY FAMILIES
 AVERAGE MONTHLY NUMBER OF WORK-ELIGIBLE INDIVIDUALS WITH HOURS OF PARTICIPATION IN WORK ACTIVITIES   
FISCAL YEAR 2014</t>
  </si>
  <si>
    <t>TABLE 6B
TEMPORARY ASSISTANCE FOR NEEDY FAMILIES
AVERAGE MONTHLY NUMBER OF WORK-ELIGIBLE INDIVIDUALS WITH HOURS OF PARTICIPATION BY WORK ACTIVITY AS A PERCENT OF 
THE NUMBER OF PARTICIPATING WORK-ELIGIBLE INDIVIDUALS
FISCAL YEAR 2014</t>
  </si>
  <si>
    <t>TABLE 6C
TEMPORARY ASSISTANCE FOR NEEDY FAMILIES
AVERAGE MONTHLY NUMBER OF WORK-ELIGIBLE INDIVIDUALS WITH HOURS OF PARTICIPATION BY WORK ACTIVITY AS A PERCENT OF THE TOTAL NUMBER OF WORK-ELIGIBLE INDIVIDUALS
FISCAL YEAR 2014</t>
  </si>
  <si>
    <t xml:space="preserve">TABLE 7A
AVERAGE MONTHLY NUMBER OF HOURS OF PARTICIPATION PER WEEK FOR ALL WORK-ELIGIBLE INDIVIDUALS
FISCAL YEAR 2014
</t>
  </si>
  <si>
    <t>TABLE 7B
TEMPORARY ASSISTANCE FOR NEEDY FAMILIES
AVERAGE MONTHLY NUMBER OF HOURS OF PARTICIPATION PER WEEK FOR ALL WORK-ELIGIBLE INDIVIDUALS PARTICIPATING IN THE WORK ACTIVITY
FISCAL YEAR 2014</t>
  </si>
  <si>
    <t>TABLE 8A
TEMPORARY ASSISTANCE FOR NEEDY FAMILIES
AVERAGE MONTHLY NUMBER OF FAMILIES WITH INSUFFICIENT HOURS TO COUNT IN THE ALL-FAMILIES WORK PARTICIPATION RATE
FISCAL YEAR 2014</t>
  </si>
  <si>
    <t>TABLE 8B
TEMPORARY ASSISTANCE FOR NEEDY FAMILIES
AVG MONTHLY PERCENTAGE OF FAMILIES WITH INSUFFICIENT HOURS TO COUNT IN THE ALL-FAMILIES WORK PARTICIPATION RATE
FISCAL YEAR 2014</t>
  </si>
  <si>
    <t>TABLE 9
TEMPORARY ASSISTANCE FOR NEEDY FAMILIES
NUMBER OF FAMILIES WITH A DOMESTIC VIOLENCE EXEMPTION
FISCAL YEAR 2014</t>
  </si>
  <si>
    <t>TABLE 10A
TEMPORARY ASSISTANCE FOR NEEDY FAMILIES
 AVERAGE MONTHLY NUMBER OF WORK-ELIGIBLE INDIVIDUALS WITH HOLIDAY HOURS FOR PARTICIPATING FAMILIES  
FISCAL YEAR 2014</t>
  </si>
  <si>
    <t>TABLE 10B
TEMPORARY ASSISTANCE FOR NEEDY FAMILIES
 AVERAGE MONTHLY NUMBER OF HOLIDAY HOURS PER WEEK FOR PARTICIPATING FAMILIES  
FISCAL YEAR 2014</t>
  </si>
  <si>
    <t>TABLE 11A
TEMPORARY ASSISTANCE FOR NEEDY FAMILIES
AVERAGE MONTHLY NUMBER OF WORK-ELIGIBLE INDIVIDUALS WITH HOURS OF EXCUSED ABSENSES FOR PARTICIPATING FAMILIES 
FISCAL YEAR 2014</t>
  </si>
  <si>
    <t>TABLE 11B
TEMPORARY ASSISTANCE FOR NEEDY FAMILIES
 AVERAGE MONTHLY NUMBER OF EXCUSED ABSENCE HOURS PER WEEK FOR PARTICIPATING FAMILIES  
FISCAL YEAR 2014</t>
  </si>
  <si>
    <t>FY2013 Rate</t>
  </si>
  <si>
    <t>FY2014 Rate</t>
  </si>
  <si>
    <t>ACF/OFA: 05/12/2016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</si>
</sst>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#,##0.0_);\(#,##0.0\)"/>
    <numFmt numFmtId="168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27"/>
      <name val="Arial"/>
      <family val="2"/>
    </font>
    <font>
      <b/>
      <sz val="10"/>
      <color indexed="2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0.39998000860214233"/>
      <name val="Arial"/>
      <family val="2"/>
    </font>
    <font>
      <b/>
      <sz val="10"/>
      <color theme="8" tint="0.3999800086021423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double"/>
      <top/>
      <bottom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double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6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6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6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165" fontId="0" fillId="0" borderId="12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3" fontId="0" fillId="0" borderId="12" xfId="42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164" fontId="0" fillId="0" borderId="12" xfId="60" applyNumberFormat="1" applyFont="1" applyBorder="1" applyAlignment="1">
      <alignment horizontal="right"/>
    </xf>
    <xf numFmtId="164" fontId="0" fillId="0" borderId="13" xfId="60" applyNumberFormat="1" applyFont="1" applyBorder="1" applyAlignment="1">
      <alignment horizontal="right"/>
    </xf>
    <xf numFmtId="164" fontId="0" fillId="0" borderId="12" xfId="6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4" fontId="0" fillId="0" borderId="13" xfId="60" applyNumberFormat="1" applyFont="1" applyFill="1" applyBorder="1" applyAlignment="1">
      <alignment horizontal="right"/>
    </xf>
    <xf numFmtId="164" fontId="0" fillId="0" borderId="16" xfId="60" applyNumberFormat="1" applyFont="1" applyFill="1" applyBorder="1" applyAlignment="1">
      <alignment horizontal="right"/>
    </xf>
    <xf numFmtId="164" fontId="0" fillId="0" borderId="17" xfId="60" applyNumberFormat="1" applyFont="1" applyFill="1" applyBorder="1" applyAlignment="1">
      <alignment horizontal="right"/>
    </xf>
    <xf numFmtId="164" fontId="0" fillId="0" borderId="12" xfId="6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4" fontId="2" fillId="0" borderId="12" xfId="6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164" fontId="0" fillId="0" borderId="21" xfId="60" applyNumberFormat="1" applyFont="1" applyFill="1" applyBorder="1" applyAlignment="1">
      <alignment horizontal="right"/>
    </xf>
    <xf numFmtId="164" fontId="0" fillId="0" borderId="20" xfId="6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164" fontId="0" fillId="0" borderId="16" xfId="60" applyNumberFormat="1" applyFont="1" applyBorder="1" applyAlignment="1">
      <alignment horizontal="right"/>
    </xf>
    <xf numFmtId="164" fontId="0" fillId="0" borderId="17" xfId="6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37" fontId="0" fillId="0" borderId="12" xfId="42" applyNumberFormat="1" applyFont="1" applyBorder="1" applyAlignment="1">
      <alignment/>
    </xf>
    <xf numFmtId="37" fontId="0" fillId="0" borderId="13" xfId="42" applyNumberFormat="1" applyFont="1" applyBorder="1" applyAlignment="1">
      <alignment/>
    </xf>
    <xf numFmtId="165" fontId="0" fillId="0" borderId="12" xfId="42" applyNumberFormat="1" applyFont="1" applyBorder="1" applyAlignment="1">
      <alignment horizontal="right"/>
    </xf>
    <xf numFmtId="0" fontId="0" fillId="0" borderId="0" xfId="0" applyFont="1" applyFill="1" applyAlignment="1">
      <alignment horizontal="left"/>
    </xf>
    <xf numFmtId="165" fontId="0" fillId="0" borderId="12" xfId="42" applyNumberFormat="1" applyFont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18" borderId="12" xfId="0" applyFont="1" applyFill="1" applyBorder="1" applyAlignment="1">
      <alignment/>
    </xf>
    <xf numFmtId="164" fontId="0" fillId="18" borderId="12" xfId="60" applyNumberFormat="1" applyFont="1" applyFill="1" applyBorder="1" applyAlignment="1">
      <alignment/>
    </xf>
    <xf numFmtId="0" fontId="0" fillId="18" borderId="12" xfId="0" applyFont="1" applyFill="1" applyBorder="1" applyAlignment="1">
      <alignment horizontal="right"/>
    </xf>
    <xf numFmtId="164" fontId="0" fillId="18" borderId="12" xfId="60" applyNumberFormat="1" applyFont="1" applyFill="1" applyBorder="1" applyAlignment="1">
      <alignment horizontal="right"/>
    </xf>
    <xf numFmtId="0" fontId="0" fillId="18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3" fillId="18" borderId="12" xfId="0" applyFont="1" applyFill="1" applyBorder="1" applyAlignment="1">
      <alignment/>
    </xf>
    <xf numFmtId="164" fontId="42" fillId="18" borderId="16" xfId="60" applyNumberFormat="1" applyFont="1" applyFill="1" applyBorder="1" applyAlignment="1">
      <alignment horizontal="right"/>
    </xf>
    <xf numFmtId="164" fontId="42" fillId="18" borderId="12" xfId="60" applyNumberFormat="1" applyFont="1" applyFill="1" applyBorder="1" applyAlignment="1">
      <alignment horizontal="right"/>
    </xf>
    <xf numFmtId="0" fontId="42" fillId="18" borderId="21" xfId="0" applyFont="1" applyFill="1" applyBorder="1" applyAlignment="1">
      <alignment horizontal="right"/>
    </xf>
    <xf numFmtId="164" fontId="42" fillId="18" borderId="21" xfId="60" applyNumberFormat="1" applyFont="1" applyFill="1" applyBorder="1" applyAlignment="1">
      <alignment horizontal="right"/>
    </xf>
    <xf numFmtId="3" fontId="0" fillId="18" borderId="12" xfId="0" applyNumberFormat="1" applyFont="1" applyFill="1" applyBorder="1" applyAlignment="1">
      <alignment/>
    </xf>
    <xf numFmtId="0" fontId="0" fillId="18" borderId="12" xfId="0" applyFont="1" applyFill="1" applyBorder="1" applyAlignment="1">
      <alignment/>
    </xf>
    <xf numFmtId="165" fontId="0" fillId="18" borderId="12" xfId="42" applyNumberFormat="1" applyFont="1" applyFill="1" applyBorder="1" applyAlignment="1">
      <alignment/>
    </xf>
    <xf numFmtId="165" fontId="0" fillId="18" borderId="12" xfId="42" applyNumberFormat="1" applyFont="1" applyFill="1" applyBorder="1" applyAlignment="1">
      <alignment horizontal="right"/>
    </xf>
    <xf numFmtId="37" fontId="0" fillId="0" borderId="12" xfId="42" applyNumberFormat="1" applyFont="1" applyBorder="1" applyAlignment="1">
      <alignment horizontal="right"/>
    </xf>
    <xf numFmtId="37" fontId="0" fillId="0" borderId="21" xfId="42" applyNumberFormat="1" applyFont="1" applyBorder="1" applyAlignment="1">
      <alignment horizontal="right"/>
    </xf>
    <xf numFmtId="165" fontId="0" fillId="0" borderId="13" xfId="42" applyNumberFormat="1" applyFont="1" applyBorder="1" applyAlignment="1">
      <alignment horizontal="right"/>
    </xf>
    <xf numFmtId="37" fontId="0" fillId="0" borderId="13" xfId="42" applyNumberFormat="1" applyFont="1" applyBorder="1" applyAlignment="1">
      <alignment horizontal="right"/>
    </xf>
    <xf numFmtId="165" fontId="0" fillId="0" borderId="16" xfId="42" applyNumberFormat="1" applyFont="1" applyBorder="1" applyAlignment="1">
      <alignment horizontal="right"/>
    </xf>
    <xf numFmtId="165" fontId="0" fillId="18" borderId="16" xfId="42" applyNumberFormat="1" applyFont="1" applyFill="1" applyBorder="1" applyAlignment="1">
      <alignment horizontal="right"/>
    </xf>
    <xf numFmtId="164" fontId="0" fillId="33" borderId="12" xfId="60" applyNumberFormat="1" applyFont="1" applyFill="1" applyBorder="1" applyAlignment="1">
      <alignment horizontal="right"/>
    </xf>
    <xf numFmtId="164" fontId="0" fillId="0" borderId="21" xfId="60" applyNumberFormat="1" applyFont="1" applyBorder="1" applyAlignment="1">
      <alignment horizontal="right"/>
    </xf>
    <xf numFmtId="164" fontId="0" fillId="18" borderId="21" xfId="60" applyNumberFormat="1" applyFont="1" applyFill="1" applyBorder="1" applyAlignment="1">
      <alignment horizontal="right"/>
    </xf>
    <xf numFmtId="165" fontId="0" fillId="0" borderId="17" xfId="42" applyNumberFormat="1" applyFont="1" applyBorder="1" applyAlignment="1">
      <alignment horizontal="right"/>
    </xf>
    <xf numFmtId="164" fontId="0" fillId="0" borderId="20" xfId="60" applyNumberFormat="1" applyFont="1" applyBorder="1" applyAlignment="1">
      <alignment horizontal="right"/>
    </xf>
    <xf numFmtId="37" fontId="0" fillId="0" borderId="16" xfId="42" applyNumberFormat="1" applyFont="1" applyBorder="1" applyAlignment="1">
      <alignment horizontal="right"/>
    </xf>
    <xf numFmtId="1" fontId="0" fillId="0" borderId="16" xfId="42" applyNumberFormat="1" applyFont="1" applyBorder="1" applyAlignment="1">
      <alignment horizontal="right"/>
    </xf>
    <xf numFmtId="1" fontId="0" fillId="0" borderId="12" xfId="42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64" fontId="0" fillId="18" borderId="16" xfId="60" applyNumberFormat="1" applyFont="1" applyFill="1" applyBorder="1" applyAlignment="1">
      <alignment horizontal="right"/>
    </xf>
    <xf numFmtId="165" fontId="0" fillId="0" borderId="22" xfId="42" applyNumberFormat="1" applyFont="1" applyBorder="1" applyAlignment="1">
      <alignment horizontal="right"/>
    </xf>
    <xf numFmtId="165" fontId="0" fillId="18" borderId="22" xfId="42" applyNumberFormat="1" applyFont="1" applyFill="1" applyBorder="1" applyAlignment="1">
      <alignment horizontal="right"/>
    </xf>
    <xf numFmtId="37" fontId="0" fillId="0" borderId="22" xfId="42" applyNumberFormat="1" applyFont="1" applyBorder="1" applyAlignment="1">
      <alignment horizontal="right"/>
    </xf>
    <xf numFmtId="1" fontId="0" fillId="0" borderId="22" xfId="42" applyNumberFormat="1" applyFont="1" applyBorder="1" applyAlignment="1">
      <alignment horizontal="right"/>
    </xf>
    <xf numFmtId="165" fontId="0" fillId="0" borderId="23" xfId="42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0" fillId="0" borderId="13" xfId="60" applyNumberFormat="1" applyFont="1" applyBorder="1" applyAlignment="1">
      <alignment/>
    </xf>
    <xf numFmtId="0" fontId="0" fillId="33" borderId="0" xfId="0" applyFont="1" applyFill="1" applyBorder="1" applyAlignment="1" quotePrefix="1">
      <alignment/>
    </xf>
    <xf numFmtId="165" fontId="0" fillId="0" borderId="12" xfId="0" applyNumberFormat="1" applyFont="1" applyBorder="1" applyAlignment="1">
      <alignment horizontal="right"/>
    </xf>
    <xf numFmtId="165" fontId="0" fillId="18" borderId="12" xfId="0" applyNumberFormat="1" applyFont="1" applyFill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9" fontId="0" fillId="0" borderId="16" xfId="60" applyFont="1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166" fontId="0" fillId="0" borderId="12" xfId="42" applyNumberFormat="1" applyFont="1" applyBorder="1" applyAlignment="1">
      <alignment horizontal="right"/>
    </xf>
    <xf numFmtId="165" fontId="2" fillId="18" borderId="12" xfId="42" applyNumberFormat="1" applyFont="1" applyFill="1" applyBorder="1" applyAlignment="1">
      <alignment horizontal="right"/>
    </xf>
    <xf numFmtId="166" fontId="2" fillId="18" borderId="12" xfId="42" applyNumberFormat="1" applyFont="1" applyFill="1" applyBorder="1" applyAlignment="1">
      <alignment horizontal="right"/>
    </xf>
    <xf numFmtId="166" fontId="0" fillId="18" borderId="12" xfId="42" applyNumberFormat="1" applyFont="1" applyFill="1" applyBorder="1" applyAlignment="1">
      <alignment horizontal="right"/>
    </xf>
    <xf numFmtId="167" fontId="0" fillId="0" borderId="12" xfId="42" applyNumberFormat="1" applyFont="1" applyBorder="1" applyAlignment="1">
      <alignment horizontal="right"/>
    </xf>
    <xf numFmtId="168" fontId="0" fillId="0" borderId="12" xfId="42" applyNumberFormat="1" applyFont="1" applyBorder="1" applyAlignment="1">
      <alignment horizontal="right"/>
    </xf>
    <xf numFmtId="168" fontId="0" fillId="18" borderId="12" xfId="42" applyNumberFormat="1" applyFont="1" applyFill="1" applyBorder="1" applyAlignment="1">
      <alignment horizontal="right"/>
    </xf>
    <xf numFmtId="166" fontId="0" fillId="0" borderId="13" xfId="42" applyNumberFormat="1" applyFont="1" applyBorder="1" applyAlignment="1">
      <alignment horizontal="right"/>
    </xf>
    <xf numFmtId="168" fontId="0" fillId="0" borderId="13" xfId="42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 wrapText="1"/>
    </xf>
    <xf numFmtId="165" fontId="0" fillId="0" borderId="12" xfId="0" applyNumberFormat="1" applyFont="1" applyBorder="1" applyAlignment="1">
      <alignment horizontal="center"/>
    </xf>
    <xf numFmtId="0" fontId="0" fillId="18" borderId="12" xfId="0" applyFont="1" applyFill="1" applyBorder="1" applyAlignment="1">
      <alignment horizontal="right" wrapText="1"/>
    </xf>
    <xf numFmtId="165" fontId="0" fillId="0" borderId="12" xfId="42" applyNumberFormat="1" applyFont="1" applyBorder="1" applyAlignment="1">
      <alignment horizontal="center"/>
    </xf>
    <xf numFmtId="165" fontId="0" fillId="18" borderId="12" xfId="42" applyNumberFormat="1" applyFont="1" applyFill="1" applyBorder="1" applyAlignment="1">
      <alignment horizontal="center"/>
    </xf>
    <xf numFmtId="165" fontId="0" fillId="0" borderId="13" xfId="42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wrapText="1"/>
    </xf>
    <xf numFmtId="164" fontId="0" fillId="0" borderId="12" xfId="60" applyNumberFormat="1" applyFont="1" applyBorder="1" applyAlignment="1">
      <alignment wrapText="1"/>
    </xf>
    <xf numFmtId="0" fontId="0" fillId="18" borderId="12" xfId="0" applyFont="1" applyFill="1" applyBorder="1" applyAlignment="1">
      <alignment wrapText="1"/>
    </xf>
    <xf numFmtId="164" fontId="0" fillId="0" borderId="12" xfId="60" applyNumberFormat="1" applyFont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164" fontId="0" fillId="18" borderId="12" xfId="0" applyNumberFormat="1" applyFont="1" applyFill="1" applyBorder="1" applyAlignment="1">
      <alignment/>
    </xf>
    <xf numFmtId="0" fontId="0" fillId="0" borderId="0" xfId="57" applyFont="1">
      <alignment/>
      <protection/>
    </xf>
    <xf numFmtId="0" fontId="2" fillId="0" borderId="15" xfId="57" applyFont="1" applyBorder="1" applyAlignment="1">
      <alignment horizontal="center"/>
      <protection/>
    </xf>
    <xf numFmtId="0" fontId="2" fillId="0" borderId="15" xfId="57" applyFont="1" applyBorder="1" applyAlignment="1">
      <alignment horizontal="center" wrapText="1"/>
      <protection/>
    </xf>
    <xf numFmtId="165" fontId="0" fillId="0" borderId="14" xfId="44" applyNumberFormat="1" applyFont="1" applyBorder="1" applyAlignment="1">
      <alignment horizontal="right"/>
    </xf>
    <xf numFmtId="165" fontId="0" fillId="18" borderId="12" xfId="44" applyNumberFormat="1" applyFont="1" applyFill="1" applyBorder="1" applyAlignment="1">
      <alignment horizontal="right"/>
    </xf>
    <xf numFmtId="165" fontId="0" fillId="0" borderId="12" xfId="44" applyNumberFormat="1" applyFont="1" applyBorder="1" applyAlignment="1">
      <alignment horizontal="right"/>
    </xf>
    <xf numFmtId="37" fontId="0" fillId="0" borderId="12" xfId="44" applyNumberFormat="1" applyFont="1" applyBorder="1" applyAlignment="1">
      <alignment horizontal="right"/>
    </xf>
    <xf numFmtId="37" fontId="0" fillId="18" borderId="12" xfId="44" applyNumberFormat="1" applyFont="1" applyFill="1" applyBorder="1" applyAlignment="1">
      <alignment horizontal="right"/>
    </xf>
    <xf numFmtId="165" fontId="0" fillId="0" borderId="13" xfId="44" applyNumberFormat="1" applyFont="1" applyBorder="1" applyAlignment="1">
      <alignment horizontal="right"/>
    </xf>
    <xf numFmtId="37" fontId="0" fillId="0" borderId="13" xfId="44" applyNumberFormat="1" applyFont="1" applyBorder="1" applyAlignment="1">
      <alignment horizontal="right"/>
    </xf>
    <xf numFmtId="0" fontId="2" fillId="0" borderId="15" xfId="57" applyFont="1" applyFill="1" applyBorder="1" applyAlignment="1">
      <alignment horizontal="center" wrapText="1"/>
      <protection/>
    </xf>
    <xf numFmtId="3" fontId="0" fillId="0" borderId="12" xfId="60" applyNumberFormat="1" applyFont="1" applyBorder="1" applyAlignment="1">
      <alignment/>
    </xf>
    <xf numFmtId="3" fontId="0" fillId="0" borderId="12" xfId="60" applyNumberFormat="1" applyFont="1" applyBorder="1" applyAlignment="1">
      <alignment horizontal="right"/>
    </xf>
    <xf numFmtId="3" fontId="0" fillId="18" borderId="12" xfId="60" applyNumberFormat="1" applyFont="1" applyFill="1" applyBorder="1" applyAlignment="1">
      <alignment/>
    </xf>
    <xf numFmtId="3" fontId="0" fillId="18" borderId="12" xfId="60" applyNumberFormat="1" applyFont="1" applyFill="1" applyBorder="1" applyAlignment="1">
      <alignment horizontal="right"/>
    </xf>
    <xf numFmtId="3" fontId="0" fillId="0" borderId="13" xfId="60" applyNumberFormat="1" applyFont="1" applyBorder="1" applyAlignment="1">
      <alignment/>
    </xf>
    <xf numFmtId="37" fontId="0" fillId="0" borderId="12" xfId="44" applyNumberFormat="1" applyFont="1" applyBorder="1" applyAlignment="1">
      <alignment/>
    </xf>
    <xf numFmtId="37" fontId="0" fillId="18" borderId="12" xfId="44" applyNumberFormat="1" applyFont="1" applyFill="1" applyBorder="1" applyAlignment="1">
      <alignment/>
    </xf>
    <xf numFmtId="37" fontId="0" fillId="0" borderId="13" xfId="44" applyNumberFormat="1" applyFont="1" applyBorder="1" applyAlignment="1">
      <alignment/>
    </xf>
    <xf numFmtId="37" fontId="0" fillId="18" borderId="12" xfId="42" applyNumberFormat="1" applyFont="1" applyFill="1" applyBorder="1" applyAlignment="1">
      <alignment horizontal="right"/>
    </xf>
    <xf numFmtId="0" fontId="0" fillId="18" borderId="21" xfId="0" applyFont="1" applyFill="1" applyBorder="1" applyAlignment="1">
      <alignment/>
    </xf>
    <xf numFmtId="0" fontId="0" fillId="18" borderId="24" xfId="0" applyFont="1" applyFill="1" applyBorder="1" applyAlignment="1">
      <alignment/>
    </xf>
    <xf numFmtId="165" fontId="0" fillId="0" borderId="16" xfId="0" applyNumberFormat="1" applyFont="1" applyBorder="1" applyAlignment="1">
      <alignment horizontal="center"/>
    </xf>
    <xf numFmtId="0" fontId="0" fillId="18" borderId="16" xfId="0" applyFont="1" applyFill="1" applyBorder="1" applyAlignment="1">
      <alignment horizontal="center"/>
    </xf>
    <xf numFmtId="165" fontId="0" fillId="0" borderId="16" xfId="42" applyNumberFormat="1" applyFont="1" applyBorder="1" applyAlignment="1">
      <alignment horizontal="center"/>
    </xf>
    <xf numFmtId="165" fontId="0" fillId="18" borderId="16" xfId="42" applyNumberFormat="1" applyFont="1" applyFill="1" applyBorder="1" applyAlignment="1">
      <alignment horizontal="center"/>
    </xf>
    <xf numFmtId="165" fontId="0" fillId="0" borderId="17" xfId="42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right"/>
    </xf>
    <xf numFmtId="0" fontId="0" fillId="18" borderId="22" xfId="0" applyFont="1" applyFill="1" applyBorder="1" applyAlignment="1">
      <alignment horizontal="right"/>
    </xf>
    <xf numFmtId="0" fontId="2" fillId="0" borderId="23" xfId="0" applyFont="1" applyBorder="1" applyAlignment="1">
      <alignment horizontal="center" wrapText="1"/>
    </xf>
    <xf numFmtId="164" fontId="0" fillId="0" borderId="16" xfId="60" applyNumberFormat="1" applyFont="1" applyBorder="1" applyAlignment="1">
      <alignment wrapText="1"/>
    </xf>
    <xf numFmtId="0" fontId="0" fillId="18" borderId="16" xfId="0" applyFont="1" applyFill="1" applyBorder="1" applyAlignment="1">
      <alignment/>
    </xf>
    <xf numFmtId="164" fontId="0" fillId="0" borderId="16" xfId="60" applyNumberFormat="1" applyFont="1" applyBorder="1" applyAlignment="1">
      <alignment/>
    </xf>
    <xf numFmtId="164" fontId="0" fillId="18" borderId="16" xfId="60" applyNumberFormat="1" applyFont="1" applyFill="1" applyBorder="1" applyAlignment="1">
      <alignment/>
    </xf>
    <xf numFmtId="164" fontId="0" fillId="0" borderId="17" xfId="60" applyNumberFormat="1" applyFont="1" applyBorder="1" applyAlignment="1">
      <alignment/>
    </xf>
    <xf numFmtId="164" fontId="0" fillId="0" borderId="22" xfId="60" applyNumberFormat="1" applyFont="1" applyBorder="1" applyAlignment="1">
      <alignment wrapText="1"/>
    </xf>
    <xf numFmtId="0" fontId="0" fillId="18" borderId="22" xfId="0" applyFont="1" applyFill="1" applyBorder="1" applyAlignment="1">
      <alignment/>
    </xf>
    <xf numFmtId="164" fontId="0" fillId="18" borderId="22" xfId="60" applyNumberFormat="1" applyFont="1" applyFill="1" applyBorder="1" applyAlignment="1">
      <alignment wrapText="1"/>
    </xf>
    <xf numFmtId="164" fontId="0" fillId="0" borderId="23" xfId="6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  <xf numFmtId="164" fontId="44" fillId="0" borderId="16" xfId="60" applyNumberFormat="1" applyFont="1" applyBorder="1" applyAlignment="1">
      <alignment horizontal="right"/>
    </xf>
    <xf numFmtId="164" fontId="44" fillId="0" borderId="12" xfId="60" applyNumberFormat="1" applyFont="1" applyFill="1" applyBorder="1" applyAlignment="1">
      <alignment horizontal="right"/>
    </xf>
    <xf numFmtId="37" fontId="44" fillId="0" borderId="12" xfId="42" applyNumberFormat="1" applyFont="1" applyBorder="1" applyAlignment="1">
      <alignment/>
    </xf>
    <xf numFmtId="37" fontId="44" fillId="0" borderId="22" xfId="42" applyNumberFormat="1" applyFont="1" applyBorder="1" applyAlignment="1">
      <alignment horizontal="right"/>
    </xf>
    <xf numFmtId="37" fontId="44" fillId="0" borderId="26" xfId="42" applyNumberFormat="1" applyFont="1" applyBorder="1" applyAlignment="1">
      <alignment horizontal="right"/>
    </xf>
    <xf numFmtId="37" fontId="44" fillId="0" borderId="12" xfId="42" applyNumberFormat="1" applyFont="1" applyBorder="1" applyAlignment="1">
      <alignment horizontal="right"/>
    </xf>
    <xf numFmtId="37" fontId="44" fillId="0" borderId="0" xfId="42" applyNumberFormat="1" applyFont="1" applyBorder="1" applyAlignment="1">
      <alignment horizontal="right"/>
    </xf>
    <xf numFmtId="37" fontId="44" fillId="0" borderId="16" xfId="42" applyNumberFormat="1" applyFont="1" applyBorder="1" applyAlignment="1">
      <alignment horizontal="right"/>
    </xf>
    <xf numFmtId="168" fontId="0" fillId="0" borderId="27" xfId="0" applyNumberFormat="1" applyBorder="1" applyAlignment="1">
      <alignment/>
    </xf>
    <xf numFmtId="164" fontId="0" fillId="0" borderId="28" xfId="60" applyNumberFormat="1" applyFont="1" applyBorder="1" applyAlignment="1">
      <alignment/>
    </xf>
    <xf numFmtId="10" fontId="0" fillId="0" borderId="28" xfId="0" applyNumberFormat="1" applyBorder="1" applyAlignment="1">
      <alignment/>
    </xf>
    <xf numFmtId="164" fontId="0" fillId="0" borderId="27" xfId="60" applyNumberFormat="1" applyFont="1" applyBorder="1" applyAlignment="1">
      <alignment/>
    </xf>
    <xf numFmtId="164" fontId="0" fillId="0" borderId="0" xfId="60" applyNumberFormat="1" applyFont="1" applyAlignment="1">
      <alignment/>
    </xf>
    <xf numFmtId="164" fontId="0" fillId="0" borderId="29" xfId="60" applyNumberFormat="1" applyFont="1" applyBorder="1" applyAlignment="1">
      <alignment/>
    </xf>
    <xf numFmtId="0" fontId="44" fillId="33" borderId="12" xfId="0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164" fontId="2" fillId="33" borderId="12" xfId="6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64" fontId="0" fillId="33" borderId="12" xfId="60" applyNumberFormat="1" applyFont="1" applyFill="1" applyBorder="1" applyAlignment="1" quotePrefix="1">
      <alignment horizontal="left"/>
    </xf>
    <xf numFmtId="10" fontId="0" fillId="33" borderId="0" xfId="0" applyNumberFormat="1" applyFont="1" applyFill="1" applyAlignment="1">
      <alignment/>
    </xf>
    <xf numFmtId="164" fontId="0" fillId="33" borderId="13" xfId="60" applyNumberFormat="1" applyFont="1" applyFill="1" applyBorder="1" applyAlignment="1">
      <alignment horizontal="right"/>
    </xf>
    <xf numFmtId="164" fontId="0" fillId="33" borderId="12" xfId="60" applyNumberFormat="1" applyFont="1" applyFill="1" applyBorder="1" applyAlignment="1" quotePrefix="1">
      <alignment horizontal="right"/>
    </xf>
    <xf numFmtId="164" fontId="0" fillId="18" borderId="27" xfId="60" applyNumberFormat="1" applyFont="1" applyFill="1" applyBorder="1" applyAlignment="1">
      <alignment/>
    </xf>
    <xf numFmtId="168" fontId="0" fillId="18" borderId="27" xfId="0" applyNumberFormat="1" applyFill="1" applyBorder="1" applyAlignment="1">
      <alignment/>
    </xf>
    <xf numFmtId="0" fontId="0" fillId="18" borderId="27" xfId="0" applyFill="1" applyBorder="1" applyAlignment="1">
      <alignment/>
    </xf>
    <xf numFmtId="164" fontId="0" fillId="0" borderId="12" xfId="60" applyNumberFormat="1" applyFont="1" applyFill="1" applyBorder="1" applyAlignment="1">
      <alignment horizontal="left"/>
    </xf>
    <xf numFmtId="164" fontId="0" fillId="0" borderId="27" xfId="6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18" borderId="16" xfId="0" applyFont="1" applyFill="1" applyBorder="1" applyAlignment="1">
      <alignment horizontal="center" wrapText="1"/>
    </xf>
    <xf numFmtId="0" fontId="2" fillId="18" borderId="12" xfId="0" applyFont="1" applyFill="1" applyBorder="1" applyAlignment="1">
      <alignment horizontal="center" wrapText="1"/>
    </xf>
    <xf numFmtId="0" fontId="2" fillId="18" borderId="12" xfId="0" applyFont="1" applyFill="1" applyBorder="1" applyAlignment="1">
      <alignment horizontal="center"/>
    </xf>
    <xf numFmtId="165" fontId="0" fillId="0" borderId="30" xfId="42" applyNumberFormat="1" applyFont="1" applyBorder="1" applyAlignment="1">
      <alignment horizontal="right"/>
    </xf>
    <xf numFmtId="164" fontId="2" fillId="0" borderId="28" xfId="60" applyNumberFormat="1" applyFont="1" applyFill="1" applyBorder="1" applyAlignment="1">
      <alignment horizontal="left"/>
    </xf>
    <xf numFmtId="0" fontId="2" fillId="18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0" fillId="33" borderId="21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164" fontId="0" fillId="33" borderId="16" xfId="60" applyNumberFormat="1" applyFont="1" applyFill="1" applyBorder="1" applyAlignment="1">
      <alignment horizontal="right"/>
    </xf>
    <xf numFmtId="9" fontId="0" fillId="33" borderId="16" xfId="60" applyFont="1" applyFill="1" applyBorder="1" applyAlignment="1">
      <alignment horizontal="left"/>
    </xf>
    <xf numFmtId="0" fontId="0" fillId="33" borderId="12" xfId="0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164" fontId="0" fillId="33" borderId="17" xfId="60" applyNumberFormat="1" applyFont="1" applyFill="1" applyBorder="1" applyAlignment="1">
      <alignment horizontal="right"/>
    </xf>
    <xf numFmtId="0" fontId="45" fillId="33" borderId="2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4" fontId="2" fillId="0" borderId="14" xfId="45" applyFont="1" applyFill="1" applyBorder="1" applyAlignment="1">
      <alignment horizontal="center"/>
    </xf>
    <xf numFmtId="44" fontId="2" fillId="0" borderId="13" xfId="45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34" xfId="0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0" xfId="57" applyFont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externalLink" Target="externalLinks/externalLink17.xml" /><Relationship Id="rId42" Type="http://schemas.openxmlformats.org/officeDocument/2006/relationships/externalLink" Target="externalLinks/externalLink18.xml" /><Relationship Id="rId43" Type="http://schemas.openxmlformats.org/officeDocument/2006/relationships/externalLink" Target="externalLinks/externalLink19.xml" /><Relationship Id="rId44" Type="http://schemas.openxmlformats.org/officeDocument/2006/relationships/externalLink" Target="externalLinks/externalLink20.xml" /><Relationship Id="rId45" Type="http://schemas.openxmlformats.org/officeDocument/2006/relationships/externalLink" Target="externalLinks/externalLink21.xml" /><Relationship Id="rId46" Type="http://schemas.openxmlformats.org/officeDocument/2006/relationships/externalLink" Target="externalLinks/externalLink22.xml" /><Relationship Id="rId47" Type="http://schemas.openxmlformats.org/officeDocument/2006/relationships/externalLink" Target="externalLinks/externalLink23.xml" /><Relationship Id="rId48" Type="http://schemas.openxmlformats.org/officeDocument/2006/relationships/externalLink" Target="externalLinks/externalLink24.xml" /><Relationship Id="rId49" Type="http://schemas.openxmlformats.org/officeDocument/2006/relationships/externalLink" Target="externalLinks/externalLink25.xml" /><Relationship Id="rId50" Type="http://schemas.openxmlformats.org/officeDocument/2006/relationships/externalLink" Target="externalLinks/externalLink26.xml" /><Relationship Id="rId51" Type="http://schemas.openxmlformats.org/officeDocument/2006/relationships/externalLink" Target="externalLinks/externalLink27.xml" /><Relationship Id="rId52" Type="http://schemas.openxmlformats.org/officeDocument/2006/relationships/externalLink" Target="externalLinks/externalLink28.xml" /><Relationship Id="rId53" Type="http://schemas.openxmlformats.org/officeDocument/2006/relationships/externalLink" Target="externalLinks/externalLink29.xml" /><Relationship Id="rId54" Type="http://schemas.openxmlformats.org/officeDocument/2006/relationships/externalLink" Target="externalLinks/externalLink30.xml" /><Relationship Id="rId55" Type="http://schemas.openxmlformats.org/officeDocument/2006/relationships/externalLink" Target="externalLinks/externalLink31.xml" /><Relationship Id="rId56" Type="http://schemas.openxmlformats.org/officeDocument/2006/relationships/externalLink" Target="externalLinks/externalLink32.xml" /><Relationship Id="rId57" Type="http://schemas.openxmlformats.org/officeDocument/2006/relationships/externalLink" Target="externalLinks/externalLink33.xml" /><Relationship Id="rId58" Type="http://schemas.openxmlformats.org/officeDocument/2006/relationships/externalLink" Target="externalLinks/externalLink34.xml" /><Relationship Id="rId59" Type="http://schemas.openxmlformats.org/officeDocument/2006/relationships/externalLink" Target="externalLinks/externalLink35.xml" /><Relationship Id="rId60" Type="http://schemas.openxmlformats.org/officeDocument/2006/relationships/externalLink" Target="externalLinks/externalLink36.xml" /><Relationship Id="rId61" Type="http://schemas.openxmlformats.org/officeDocument/2006/relationships/externalLink" Target="externalLinks/externalLink37.xml" /><Relationship Id="rId62" Type="http://schemas.openxmlformats.org/officeDocument/2006/relationships/externalLink" Target="externalLinks/externalLink38.xml" /><Relationship Id="rId63" Type="http://schemas.openxmlformats.org/officeDocument/2006/relationships/externalLink" Target="externalLinks/externalLink39.xml" /><Relationship Id="rId64" Type="http://schemas.openxmlformats.org/officeDocument/2006/relationships/externalLink" Target="externalLinks/externalLink40.xml" /><Relationship Id="rId65" Type="http://schemas.openxmlformats.org/officeDocument/2006/relationships/externalLink" Target="externalLinks/externalLink41.xml" /><Relationship Id="rId66" Type="http://schemas.openxmlformats.org/officeDocument/2006/relationships/externalLink" Target="externalLinks/externalLink42.xml" /><Relationship Id="rId67" Type="http://schemas.openxmlformats.org/officeDocument/2006/relationships/externalLink" Target="externalLinks/externalLink43.xml" /><Relationship Id="rId68" Type="http://schemas.openxmlformats.org/officeDocument/2006/relationships/externalLink" Target="externalLinks/externalLink44.xml" /><Relationship Id="rId69" Type="http://schemas.openxmlformats.org/officeDocument/2006/relationships/externalLink" Target="externalLinks/externalLink45.xml" /><Relationship Id="rId70" Type="http://schemas.openxmlformats.org/officeDocument/2006/relationships/externalLink" Target="externalLinks/externalLink46.xml" /><Relationship Id="rId71" Type="http://schemas.openxmlformats.org/officeDocument/2006/relationships/externalLink" Target="externalLinks/externalLink47.xml" /><Relationship Id="rId72" Type="http://schemas.openxmlformats.org/officeDocument/2006/relationships/externalLink" Target="externalLinks/externalLink48.xml" /><Relationship Id="rId73" Type="http://schemas.openxmlformats.org/officeDocument/2006/relationships/externalLink" Target="externalLinks/externalLink49.xml" /><Relationship Id="rId74" Type="http://schemas.openxmlformats.org/officeDocument/2006/relationships/externalLink" Target="externalLinks/externalLink50.xml" /><Relationship Id="rId75" Type="http://schemas.openxmlformats.org/officeDocument/2006/relationships/externalLink" Target="externalLinks/externalLink51.xml" /><Relationship Id="rId76" Type="http://schemas.openxmlformats.org/officeDocument/2006/relationships/externalLink" Target="externalLinks/externalLink52.xml" /><Relationship Id="rId7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n.song\Documents\PR\Congress%20reports\FY2013\WPR2013-fi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FL%20Worksheet%2014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GU%20Worksheet%2014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HI%20Worksheet%2014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ID%20Worksheet%2014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IL%20Worksheet%2014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IA%20Worksheet%2014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KS%20Worksheet%2014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KY%20Worksheet%2014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MD%20Worksheet%2014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MA%20Worksheet%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n.song\Documents\PR\Monthly%20WPR\Monthly_WPR2014%20as%20of%202016_05_12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MI%20Worksheet%2014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MN%20Worksheet%2014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MS%20Worksheet%2014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MO%20Worksheet%2014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NV%20Worksheet%2014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NJ%20Worksheet%2014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NM%20Worksheet%2014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NY%20Worksheet%2014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NC%20Worksheet%2014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ND%20Worksheet%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AL%20Worksheet%2014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OH%20Worksheet%2014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OK%20Worksheet%2014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PA%20Worksheet%2014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PR%20Worksheet%2014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SC%20Worksheet%2014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SD%20Worksheet%2014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TN%20Worksheet%2014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UT%20Worksheet%2014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VT%20Worksheet%2014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VA%20Worksheet%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AR%20Worksheet%2014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WA%20Worksheet%2014.xlsx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WI%20Worksheet%2014.xlsx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WY%20Worksheet%2014.xlsx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WV%20Worksheet%2014.xlsx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OR%20Worksheet%2014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IN%20Worksheet%2014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AZ%20Worksheet%2014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AK%20Worksheet%2014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RI%20Worksheet%2014.xlsx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WPR2014_final_r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CA%20Worksheet%2014.xlsx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ME%20Worksheet%2014.xlsx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MT%20Worksheet%2014.xlsx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NH%20Worksheet%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CO%20Worksheet%201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CT%20Worksheet%201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DE%20Worksheet%2014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FAUSER\Work%20Rate%20Materials\FY%202014\CRC%20FY%202014\Worksheets%20for%20Yun\DC%20Worksheet%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FINAL2"/>
      <sheetName val="WPR-CHG"/>
      <sheetName val="CRC"/>
      <sheetName val="AFSTATUS"/>
      <sheetName val="TP STATUS"/>
      <sheetName val="AFWRKACT"/>
      <sheetName val="AFWRKPCT"/>
      <sheetName val="TPWRKACT"/>
      <sheetName val="TPWRKPCT"/>
      <sheetName val="TOTWRKACT"/>
      <sheetName val="TOTWRKPCT"/>
      <sheetName val="TOTWRKPCT2"/>
      <sheetName val="THRS"/>
      <sheetName val="AVGHRSACT"/>
      <sheetName val="not_parti_hrs"/>
      <sheetName val="NOT_PARTI_PCT"/>
      <sheetName val="DV EXEMPT"/>
      <sheetName val="HLTPER"/>
      <sheetName val="HLTHRS"/>
      <sheetName val="EATPER"/>
      <sheetName val="EATHRS"/>
    </sheetNames>
    <sheetDataSet>
      <sheetData sheetId="2">
        <row r="6">
          <cell r="C6">
            <v>0.335</v>
          </cell>
        </row>
        <row r="8">
          <cell r="C8">
            <v>0.488</v>
          </cell>
        </row>
        <row r="9">
          <cell r="C9">
            <v>0.428</v>
          </cell>
        </row>
        <row r="10">
          <cell r="C10">
            <v>0.20800000000000002</v>
          </cell>
        </row>
        <row r="11">
          <cell r="C11">
            <v>0.395</v>
          </cell>
        </row>
        <row r="12">
          <cell r="C12">
            <v>0.251</v>
          </cell>
        </row>
        <row r="13">
          <cell r="C13">
            <v>0.242</v>
          </cell>
        </row>
        <row r="14">
          <cell r="C14">
            <v>0.478</v>
          </cell>
        </row>
        <row r="15">
          <cell r="C15">
            <v>0.39299999999999996</v>
          </cell>
        </row>
        <row r="16">
          <cell r="C16">
            <v>0.443</v>
          </cell>
        </row>
        <row r="17">
          <cell r="C17">
            <v>0.446</v>
          </cell>
        </row>
        <row r="18">
          <cell r="C18">
            <v>0</v>
          </cell>
        </row>
        <row r="19">
          <cell r="C19">
            <v>0.619</v>
          </cell>
        </row>
        <row r="20">
          <cell r="C20">
            <v>0.355</v>
          </cell>
        </row>
        <row r="21">
          <cell r="C21">
            <v>0.46799999999999997</v>
          </cell>
        </row>
        <row r="22">
          <cell r="C22">
            <v>0.511</v>
          </cell>
        </row>
        <row r="23">
          <cell r="C23">
            <v>0.69</v>
          </cell>
        </row>
        <row r="24">
          <cell r="C24">
            <v>0.32799999999999996</v>
          </cell>
        </row>
        <row r="25">
          <cell r="C25">
            <v>0.364</v>
          </cell>
        </row>
        <row r="26">
          <cell r="C26">
            <v>0.325</v>
          </cell>
        </row>
        <row r="27">
          <cell r="C27">
            <v>0.547</v>
          </cell>
        </row>
        <row r="28">
          <cell r="C28">
            <v>0.23600000000000002</v>
          </cell>
        </row>
        <row r="30">
          <cell r="C30">
            <v>0.7659999999999999</v>
          </cell>
        </row>
        <row r="31">
          <cell r="C31">
            <v>0.504</v>
          </cell>
        </row>
        <row r="32">
          <cell r="C32">
            <v>0.474</v>
          </cell>
        </row>
        <row r="33">
          <cell r="C33">
            <v>0.5329999999999999</v>
          </cell>
        </row>
        <row r="34">
          <cell r="C34">
            <v>0.451</v>
          </cell>
        </row>
        <row r="35">
          <cell r="C35">
            <v>0.63</v>
          </cell>
        </row>
        <row r="36">
          <cell r="C36">
            <v>0.22399999999999998</v>
          </cell>
        </row>
        <row r="37">
          <cell r="C37">
            <v>0.402</v>
          </cell>
        </row>
        <row r="38">
          <cell r="C38">
            <v>0.513</v>
          </cell>
        </row>
        <row r="39">
          <cell r="C39">
            <v>0.364</v>
          </cell>
        </row>
        <row r="41">
          <cell r="C41">
            <v>0.763</v>
          </cell>
        </row>
        <row r="42">
          <cell r="C42">
            <v>0.218</v>
          </cell>
        </row>
        <row r="43">
          <cell r="C43">
            <v>0.517</v>
          </cell>
        </row>
        <row r="44">
          <cell r="C44">
            <v>0.325</v>
          </cell>
        </row>
        <row r="45">
          <cell r="C45">
            <v>0.43799999999999994</v>
          </cell>
        </row>
        <row r="46">
          <cell r="C46">
            <v>0.741</v>
          </cell>
        </row>
        <row r="47">
          <cell r="C47">
            <v>0.509</v>
          </cell>
        </row>
        <row r="48">
          <cell r="C48">
            <v>0.271</v>
          </cell>
        </row>
        <row r="49">
          <cell r="C49">
            <v>0.465</v>
          </cell>
        </row>
        <row r="50">
          <cell r="C50">
            <v>0.258</v>
          </cell>
        </row>
        <row r="52">
          <cell r="C52">
            <v>0.215</v>
          </cell>
        </row>
        <row r="53">
          <cell r="C53">
            <v>0.11599999999999999</v>
          </cell>
        </row>
        <row r="54">
          <cell r="C54">
            <v>0.319</v>
          </cell>
        </row>
        <row r="55">
          <cell r="C55">
            <v>0.573</v>
          </cell>
        </row>
        <row r="56">
          <cell r="C56">
            <v>0.28600000000000003</v>
          </cell>
        </row>
        <row r="57">
          <cell r="C57">
            <v>0.20199999999999999</v>
          </cell>
        </row>
        <row r="58">
          <cell r="C58">
            <v>0.299</v>
          </cell>
        </row>
        <row r="59">
          <cell r="C59">
            <v>0.39299999999999996</v>
          </cell>
        </row>
        <row r="60">
          <cell r="C60">
            <v>0.16</v>
          </cell>
        </row>
        <row r="61">
          <cell r="C61">
            <v>0.431</v>
          </cell>
        </row>
        <row r="63">
          <cell r="C63">
            <v>0.133</v>
          </cell>
        </row>
        <row r="64">
          <cell r="C64">
            <v>0.365</v>
          </cell>
        </row>
        <row r="65">
          <cell r="C65">
            <v>0.33799999999999997</v>
          </cell>
        </row>
        <row r="66">
          <cell r="C66">
            <v>0.7859999999999999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Sample impact table"/>
      <sheetName val="Excess MOE Worksheet"/>
    </sheetNames>
    <sheetDataSet>
      <sheetData sheetId="0">
        <row r="17">
          <cell r="F17">
            <v>0.1893765389323996</v>
          </cell>
        </row>
      </sheetData>
      <sheetData sheetId="1">
        <row r="17">
          <cell r="F17">
            <v>0.47974800028128767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0.4780015141392796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0.049216147061050715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0.3108784338746937</v>
          </cell>
        </row>
      </sheetData>
      <sheetData sheetId="1">
        <row r="17">
          <cell r="F17">
            <v>0.5727007044084881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0.4307822337300543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0.1946827436125169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0.2590652949405329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0.019706462948825252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nf_all_family"/>
      <sheetName val="tanf_2_parent"/>
      <sheetName val="ssp_all_family"/>
      <sheetName val="ssp_2-parent"/>
      <sheetName val="combined_all_family"/>
      <sheetName val="combined_2_parent"/>
      <sheetName val="all_rates"/>
    </sheetNames>
    <sheetDataSet>
      <sheetData sheetId="6">
        <row r="7">
          <cell r="J7">
            <v>0.366</v>
          </cell>
          <cell r="K7">
            <v>0.305</v>
          </cell>
          <cell r="L7">
            <v>0.73</v>
          </cell>
          <cell r="N7">
            <v>0.308</v>
          </cell>
          <cell r="O7">
            <v>0.285</v>
          </cell>
          <cell r="P7">
            <v>0.763</v>
          </cell>
        </row>
        <row r="9">
          <cell r="J9">
            <v>0.519</v>
          </cell>
          <cell r="K9">
            <v>0.519</v>
          </cell>
          <cell r="N9">
            <v>0.545</v>
          </cell>
          <cell r="O9">
            <v>0.545</v>
          </cell>
        </row>
        <row r="10">
          <cell r="J10">
            <v>0.415</v>
          </cell>
          <cell r="K10">
            <v>0.415</v>
          </cell>
          <cell r="N10">
            <v>0.46799999999999997</v>
          </cell>
          <cell r="O10">
            <v>0.46799999999999997</v>
          </cell>
        </row>
        <row r="11">
          <cell r="J11">
            <v>0.193</v>
          </cell>
          <cell r="K11">
            <v>0.193</v>
          </cell>
          <cell r="N11">
            <v>0.57</v>
          </cell>
          <cell r="O11">
            <v>0.57</v>
          </cell>
        </row>
        <row r="12">
          <cell r="J12">
            <v>0.42200000000000004</v>
          </cell>
          <cell r="K12">
            <v>0.42200000000000004</v>
          </cell>
          <cell r="N12">
            <v>0.287</v>
          </cell>
          <cell r="O12">
            <v>0.287</v>
          </cell>
        </row>
        <row r="13">
          <cell r="J13">
            <v>0.298</v>
          </cell>
          <cell r="K13">
            <v>0.298</v>
          </cell>
          <cell r="N13">
            <v>0.255</v>
          </cell>
          <cell r="O13">
            <v>0.255</v>
          </cell>
        </row>
        <row r="14">
          <cell r="J14">
            <v>0.225</v>
          </cell>
          <cell r="K14">
            <v>0.225</v>
          </cell>
          <cell r="N14">
            <v>0.183</v>
          </cell>
          <cell r="O14">
            <v>0.183</v>
          </cell>
        </row>
        <row r="15">
          <cell r="J15">
            <v>0.467</v>
          </cell>
          <cell r="K15">
            <v>0.467</v>
          </cell>
        </row>
        <row r="16">
          <cell r="J16">
            <v>0.34700000000000003</v>
          </cell>
          <cell r="K16">
            <v>0.34700000000000003</v>
          </cell>
        </row>
        <row r="17">
          <cell r="J17">
            <v>0.45</v>
          </cell>
          <cell r="K17">
            <v>0.45</v>
          </cell>
        </row>
        <row r="18">
          <cell r="J18">
            <v>0.445</v>
          </cell>
          <cell r="K18">
            <v>0.445</v>
          </cell>
          <cell r="N18">
            <v>0.549</v>
          </cell>
          <cell r="O18">
            <v>0.549</v>
          </cell>
        </row>
        <row r="20">
          <cell r="J20">
            <v>0.5710000000000001</v>
          </cell>
          <cell r="K20">
            <v>0.5710000000000001</v>
          </cell>
        </row>
        <row r="21">
          <cell r="J21">
            <v>0.365</v>
          </cell>
          <cell r="K21">
            <v>0.365</v>
          </cell>
          <cell r="N21">
            <v>0.6609999999999999</v>
          </cell>
          <cell r="O21">
            <v>0.6609999999999999</v>
          </cell>
        </row>
        <row r="22">
          <cell r="J22">
            <v>0.478</v>
          </cell>
          <cell r="K22">
            <v>0.478</v>
          </cell>
          <cell r="N22">
            <v>0.6</v>
          </cell>
          <cell r="O22">
            <v>0.6</v>
          </cell>
        </row>
        <row r="23">
          <cell r="J23">
            <v>0.495</v>
          </cell>
          <cell r="K23">
            <v>0.495</v>
          </cell>
        </row>
        <row r="24">
          <cell r="J24">
            <v>0.687</v>
          </cell>
          <cell r="K24">
            <v>0.687</v>
          </cell>
        </row>
        <row r="25">
          <cell r="J25">
            <v>0.303</v>
          </cell>
          <cell r="K25">
            <v>0.249</v>
          </cell>
          <cell r="L25">
            <v>0.7440000000000001</v>
          </cell>
          <cell r="N25">
            <v>0.243</v>
          </cell>
          <cell r="O25">
            <v>0.22</v>
          </cell>
          <cell r="P25">
            <v>0.643</v>
          </cell>
        </row>
        <row r="26">
          <cell r="J26">
            <v>0.363</v>
          </cell>
          <cell r="K26">
            <v>0.363</v>
          </cell>
          <cell r="N26">
            <v>0.3</v>
          </cell>
          <cell r="O26">
            <v>0.3</v>
          </cell>
        </row>
        <row r="27">
          <cell r="J27">
            <v>0.344</v>
          </cell>
          <cell r="K27">
            <v>0.344</v>
          </cell>
          <cell r="N27">
            <v>0.37</v>
          </cell>
          <cell r="O27">
            <v>0.37</v>
          </cell>
        </row>
        <row r="28">
          <cell r="J28">
            <v>0.565</v>
          </cell>
          <cell r="K28">
            <v>0.565</v>
          </cell>
          <cell r="N28">
            <v>0.605</v>
          </cell>
          <cell r="O28">
            <v>0.605</v>
          </cell>
        </row>
        <row r="29">
          <cell r="J29">
            <v>0.231</v>
          </cell>
          <cell r="K29">
            <v>0.231</v>
          </cell>
        </row>
        <row r="31">
          <cell r="J31">
            <v>0.691</v>
          </cell>
          <cell r="K31">
            <v>0.147</v>
          </cell>
          <cell r="L31">
            <v>0.794</v>
          </cell>
          <cell r="N31">
            <v>0.159</v>
          </cell>
          <cell r="O31">
            <v>0.11699999999999999</v>
          </cell>
          <cell r="P31">
            <v>0.163</v>
          </cell>
        </row>
        <row r="32">
          <cell r="J32">
            <v>0.49700000000000005</v>
          </cell>
          <cell r="K32">
            <v>0.49700000000000005</v>
          </cell>
          <cell r="L32">
            <v>0.317</v>
          </cell>
        </row>
        <row r="33">
          <cell r="J33">
            <v>0.578</v>
          </cell>
          <cell r="K33">
            <v>0.092</v>
          </cell>
          <cell r="L33">
            <v>0.972</v>
          </cell>
          <cell r="N33">
            <v>0.935</v>
          </cell>
          <cell r="P33">
            <v>0.935</v>
          </cell>
        </row>
        <row r="34">
          <cell r="J34">
            <v>0.621</v>
          </cell>
          <cell r="K34">
            <v>0.621</v>
          </cell>
        </row>
        <row r="35">
          <cell r="J35">
            <v>0.462</v>
          </cell>
          <cell r="K35">
            <v>0.335</v>
          </cell>
          <cell r="L35">
            <v>0.9540000000000001</v>
          </cell>
        </row>
        <row r="36">
          <cell r="J36">
            <v>0.638</v>
          </cell>
          <cell r="K36">
            <v>0.638</v>
          </cell>
        </row>
        <row r="37">
          <cell r="J37">
            <v>0.198</v>
          </cell>
          <cell r="K37">
            <v>0.141</v>
          </cell>
          <cell r="L37">
            <v>0.55</v>
          </cell>
        </row>
        <row r="38">
          <cell r="J38">
            <v>0.426</v>
          </cell>
          <cell r="K38">
            <v>0.426</v>
          </cell>
          <cell r="N38">
            <v>0.38799999999999996</v>
          </cell>
          <cell r="O38">
            <v>0.38799999999999996</v>
          </cell>
        </row>
        <row r="39">
          <cell r="J39">
            <v>0.48200000000000004</v>
          </cell>
          <cell r="K39">
            <v>0.47100000000000003</v>
          </cell>
          <cell r="L39">
            <v>0.501</v>
          </cell>
        </row>
        <row r="40">
          <cell r="J40">
            <v>0.31</v>
          </cell>
          <cell r="K40">
            <v>0.309</v>
          </cell>
          <cell r="L40">
            <v>0.41700000000000004</v>
          </cell>
          <cell r="N40">
            <v>0.424</v>
          </cell>
          <cell r="O40">
            <v>0.424</v>
          </cell>
        </row>
        <row r="42">
          <cell r="J42">
            <v>0.779</v>
          </cell>
          <cell r="K42">
            <v>0.5770000000000001</v>
          </cell>
          <cell r="L42">
            <v>0.8740000000000001</v>
          </cell>
        </row>
        <row r="43">
          <cell r="J43">
            <v>0.25</v>
          </cell>
          <cell r="K43">
            <v>0.25</v>
          </cell>
        </row>
        <row r="44">
          <cell r="J44">
            <v>0.39299999999999996</v>
          </cell>
          <cell r="K44">
            <v>0.39299999999999996</v>
          </cell>
          <cell r="N44">
            <v>0.451</v>
          </cell>
          <cell r="O44">
            <v>0.451</v>
          </cell>
        </row>
        <row r="45">
          <cell r="J45">
            <v>0.315</v>
          </cell>
          <cell r="K45">
            <v>0.299</v>
          </cell>
          <cell r="L45">
            <v>0.342</v>
          </cell>
        </row>
        <row r="46">
          <cell r="J46">
            <v>0.382</v>
          </cell>
          <cell r="K46">
            <v>0.382</v>
          </cell>
          <cell r="N46">
            <v>0.466</v>
          </cell>
          <cell r="O46">
            <v>0.466</v>
          </cell>
        </row>
        <row r="47">
          <cell r="J47">
            <v>0.711</v>
          </cell>
          <cell r="K47">
            <v>0.711</v>
          </cell>
        </row>
        <row r="48">
          <cell r="J48">
            <v>0.595</v>
          </cell>
          <cell r="K48">
            <v>0.5329999999999999</v>
          </cell>
          <cell r="L48">
            <v>0.996</v>
          </cell>
          <cell r="N48">
            <v>0.636</v>
          </cell>
          <cell r="O48">
            <v>0.591</v>
          </cell>
          <cell r="P48">
            <v>0.968</v>
          </cell>
        </row>
        <row r="49">
          <cell r="J49">
            <v>0.251</v>
          </cell>
          <cell r="K49">
            <v>0.251</v>
          </cell>
        </row>
        <row r="50">
          <cell r="J50">
            <v>0.517</v>
          </cell>
          <cell r="K50">
            <v>0.06</v>
          </cell>
          <cell r="L50">
            <v>0.85</v>
          </cell>
          <cell r="N50">
            <v>0.9940000000000001</v>
          </cell>
          <cell r="P50">
            <v>0.9940000000000001</v>
          </cell>
        </row>
        <row r="51">
          <cell r="J51">
            <v>0.23600000000000002</v>
          </cell>
          <cell r="K51">
            <v>0.23600000000000002</v>
          </cell>
          <cell r="N51">
            <v>0.474</v>
          </cell>
          <cell r="O51">
            <v>0.474</v>
          </cell>
        </row>
        <row r="53">
          <cell r="J53">
            <v>0.20600000000000002</v>
          </cell>
          <cell r="K53">
            <v>0.20600000000000002</v>
          </cell>
        </row>
        <row r="54">
          <cell r="J54">
            <v>0.121</v>
          </cell>
          <cell r="K54">
            <v>0.121</v>
          </cell>
          <cell r="N54">
            <v>0.087</v>
          </cell>
          <cell r="O54">
            <v>0.087</v>
          </cell>
        </row>
        <row r="55">
          <cell r="J55">
            <v>0.348</v>
          </cell>
          <cell r="K55">
            <v>0.348</v>
          </cell>
        </row>
        <row r="56">
          <cell r="J56">
            <v>0.57</v>
          </cell>
          <cell r="K56">
            <v>0.57</v>
          </cell>
        </row>
        <row r="57">
          <cell r="J57">
            <v>0.26899999999999996</v>
          </cell>
          <cell r="K57">
            <v>0.271</v>
          </cell>
          <cell r="L57">
            <v>0.155</v>
          </cell>
          <cell r="N57">
            <v>0.125</v>
          </cell>
          <cell r="O57">
            <v>0.125</v>
          </cell>
        </row>
        <row r="58">
          <cell r="J58">
            <v>0.183</v>
          </cell>
          <cell r="K58">
            <v>0.183</v>
          </cell>
        </row>
        <row r="59">
          <cell r="J59">
            <v>0.207</v>
          </cell>
          <cell r="K59">
            <v>0.134</v>
          </cell>
          <cell r="L59">
            <v>0.725</v>
          </cell>
        </row>
        <row r="60">
          <cell r="J60">
            <v>0.41</v>
          </cell>
          <cell r="K60">
            <v>0.175</v>
          </cell>
          <cell r="L60">
            <v>0.932</v>
          </cell>
          <cell r="N60">
            <v>0.469</v>
          </cell>
          <cell r="O60">
            <v>0.13699999999999998</v>
          </cell>
          <cell r="P60">
            <v>0.8690000000000001</v>
          </cell>
        </row>
        <row r="61">
          <cell r="J61">
            <v>0.152</v>
          </cell>
          <cell r="K61">
            <v>0.152</v>
          </cell>
        </row>
        <row r="62">
          <cell r="J62">
            <v>0.439</v>
          </cell>
          <cell r="K62">
            <v>0.37799999999999995</v>
          </cell>
          <cell r="L62">
            <v>0.9329999999999999</v>
          </cell>
        </row>
        <row r="64">
          <cell r="J64">
            <v>0.162</v>
          </cell>
          <cell r="K64">
            <v>0.162</v>
          </cell>
          <cell r="N64">
            <v>0.175</v>
          </cell>
          <cell r="O64">
            <v>0.175</v>
          </cell>
        </row>
        <row r="65">
          <cell r="J65">
            <v>0.42200000000000004</v>
          </cell>
          <cell r="K65">
            <v>0.42200000000000004</v>
          </cell>
        </row>
        <row r="66">
          <cell r="J66">
            <v>0.36</v>
          </cell>
          <cell r="K66">
            <v>0.361</v>
          </cell>
          <cell r="L66">
            <v>0.316</v>
          </cell>
          <cell r="N66">
            <v>0.317</v>
          </cell>
          <cell r="O66">
            <v>0.32799999999999996</v>
          </cell>
          <cell r="P66">
            <v>0.268</v>
          </cell>
        </row>
        <row r="67">
          <cell r="J67">
            <v>0.722</v>
          </cell>
          <cell r="K67">
            <v>0.722</v>
          </cell>
          <cell r="N67">
            <v>0.763</v>
          </cell>
          <cell r="O67">
            <v>0.763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 FY 2014 Impact Tables"/>
      <sheetName val="FY 14 Calculation Worksheet"/>
      <sheetName val="Excess MOE Worksheet"/>
    </sheetNames>
    <sheetDataSet>
      <sheetData sheetId="1">
        <row r="17">
          <cell r="F17">
            <v>0.37771877079545085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0.10087036391037768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0.3101208428500449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0.47846599313838234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0.462374027488223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0.32847948382197656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0.41117702251977395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0.493756564359902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"/>
    </sheetNames>
    <sheetDataSet>
      <sheetData sheetId="0">
        <row r="17">
          <cell r="F17">
            <v>0.2833642835743745</v>
          </cell>
        </row>
      </sheetData>
      <sheetData sheetId="1">
        <row r="17">
          <cell r="F17">
            <v>0.494391244870041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0.19839405469006377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0.35789720722835017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0.24842706551134172</v>
          </cell>
        </row>
      </sheetData>
      <sheetData sheetId="1">
        <row r="17">
          <cell r="F17">
            <v>0.49604898887116655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0.18438922418681464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SSF 2parents"/>
      <sheetName val="SSF CARES"/>
      <sheetName val="Sample impact table"/>
      <sheetName val="Excess MOE Worksheet"/>
      <sheetName val="Caseload"/>
      <sheetName val="Caseload Chart"/>
    </sheetNames>
    <sheetDataSet>
      <sheetData sheetId="0">
        <row r="17">
          <cell r="F17">
            <v>0.4386884230676503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Sample impact table"/>
      <sheetName val="Excess MOE Worksheet"/>
    </sheetNames>
    <sheetDataSet>
      <sheetData sheetId="0">
        <row r="17">
          <cell r="F17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0.42066759825907113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0.493878300803674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0.06442926836664599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0.17726263506971857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0.5360898670290681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Excess MOE Worksheet"/>
    </sheetNames>
    <sheetDataSet>
      <sheetData sheetId="0">
        <row r="17">
          <cell r="F17">
            <v>0.30134076888338107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</v>
          </cell>
        </row>
      </sheetData>
      <sheetData sheetId="1">
        <row r="17">
          <cell r="F17">
            <v>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0.3043658290416915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Sanction"/>
      <sheetName val="Sample impact table"/>
      <sheetName val="FY 2010 CS impact"/>
      <sheetName val="Impact Child Supt All Family"/>
      <sheetName val="Impact FY 10 CS 2-P"/>
      <sheetName val="Impact Child Sup 2-Parent"/>
      <sheetName val="Impact AJS 2010"/>
      <sheetName val="Impact AJS 2011"/>
      <sheetName val="Impact AJS 2-p FY 10"/>
      <sheetName val="Impact AJS 2-Parent"/>
      <sheetName val="Caseload"/>
      <sheetName val="Caseload Chart"/>
      <sheetName val="2-p Caseload"/>
      <sheetName val="2-p Caseload Chart"/>
      <sheetName val="Excess MOE Worksheet"/>
    </sheetNames>
    <sheetDataSet>
      <sheetData sheetId="0">
        <row r="17">
          <cell r="F17">
            <v>0.3671329537295018</v>
          </cell>
        </row>
      </sheetData>
      <sheetData sheetId="1">
        <row r="17">
          <cell r="F17">
            <v>0.695901828012559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0.4520860101500935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Tribes"/>
      <sheetName val="Sample impact table"/>
      <sheetName val="Excess MOE Worksheet"/>
    </sheetNames>
    <sheetDataSet>
      <sheetData sheetId="0">
        <row r="17">
          <cell r="F17">
            <v>0.11900934139608424</v>
          </cell>
        </row>
      </sheetData>
      <sheetData sheetId="1">
        <row r="17">
          <cell r="F17">
            <v>0.27630061395028405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FY 07 require plan "/>
      <sheetName val="Impact template"/>
      <sheetName val="Caseload"/>
      <sheetName val="Caseload Chart"/>
      <sheetName val="Sample impact table"/>
      <sheetName val="Excess MOE Worksheet"/>
    </sheetNames>
    <sheetDataSet>
      <sheetData sheetId="0">
        <row r="17">
          <cell r="F17">
            <v>0.4385556026725736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FINAL2"/>
      <sheetName val="WPR-CHG"/>
      <sheetName val="CRC"/>
    </sheetNames>
    <sheetDataSet>
      <sheetData sheetId="1">
        <row r="2">
          <cell r="A2" t="str">
            <v>ACF/OFA: 05/12/2016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</v>
          </cell>
        </row>
      </sheetData>
      <sheetData sheetId="1">
        <row r="17">
          <cell r="F17">
            <v>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0.2759562316516716</v>
          </cell>
        </row>
      </sheetData>
      <sheetData sheetId="1">
        <row r="17">
          <cell r="F17">
            <v>0.5399933460071873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0.17981248736413982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T-RAP &amp; TRSP "/>
      <sheetName val="Impact template"/>
      <sheetName val="Sample impact table"/>
      <sheetName val="Excess MOE Worksheet"/>
    </sheetNames>
    <sheetDataSet>
      <sheetData sheetId="0">
        <row r="17">
          <cell r="F17">
            <v>0.2590788969258217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0.36997123205901894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Worksheet"/>
      <sheetName val="2-Parent Calculation Worksheet"/>
      <sheetName val="Impact template"/>
      <sheetName val="Sample impact table"/>
      <sheetName val="Excess MOE Worksheet"/>
    </sheetNames>
    <sheetDataSet>
      <sheetData sheetId="0">
        <row r="17">
          <cell r="F17">
            <v>0.12000750293886306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file://A:\THRS1VFY.W02#THRS1VFY!B1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71"/>
  <sheetViews>
    <sheetView zoomScale="130" zoomScaleNormal="130" zoomScaleSheetLayoutView="100" zoomScalePageLayoutView="0" workbookViewId="0" topLeftCell="A1">
      <selection activeCell="K63" sqref="K63"/>
    </sheetView>
  </sheetViews>
  <sheetFormatPr defaultColWidth="9.140625" defaultRowHeight="12.75" customHeight="1"/>
  <cols>
    <col min="1" max="1" width="15.7109375" style="10" customWidth="1"/>
    <col min="2" max="2" width="9.28125" style="10" customWidth="1"/>
    <col min="3" max="3" width="11.421875" style="10" customWidth="1"/>
    <col min="4" max="4" width="9.28125" style="10" customWidth="1"/>
    <col min="5" max="5" width="9.140625" style="10" hidden="1" customWidth="1"/>
    <col min="6" max="6" width="2.140625" style="10" customWidth="1"/>
    <col min="7" max="7" width="9.28125" style="10" customWidth="1"/>
    <col min="8" max="8" width="11.421875" style="10" customWidth="1"/>
    <col min="9" max="9" width="9.28125" style="10" customWidth="1"/>
    <col min="10" max="13" width="9.00390625" style="10" customWidth="1"/>
    <col min="14" max="18" width="9.140625" style="10" customWidth="1"/>
    <col min="19" max="16384" width="9.140625" style="10" customWidth="1"/>
  </cols>
  <sheetData>
    <row r="1" spans="1:16" ht="51" customHeight="1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176"/>
      <c r="P1" s="13"/>
    </row>
    <row r="2" spans="1:9" ht="12.75" customHeight="1" thickBot="1">
      <c r="A2" s="233" t="str">
        <f>FINAL2!$A$2</f>
        <v>ACF/OFA: 05/12/2016</v>
      </c>
      <c r="B2" s="233"/>
      <c r="C2" s="233"/>
      <c r="D2" s="233"/>
      <c r="E2" s="233"/>
      <c r="F2" s="233"/>
      <c r="G2" s="233"/>
      <c r="H2" s="233"/>
      <c r="I2" s="233"/>
    </row>
    <row r="3" spans="1:13" s="12" customFormat="1" ht="12.75" customHeight="1" thickBot="1">
      <c r="A3" s="234" t="s">
        <v>0</v>
      </c>
      <c r="B3" s="228" t="s">
        <v>86</v>
      </c>
      <c r="C3" s="228"/>
      <c r="D3" s="228"/>
      <c r="E3" s="42"/>
      <c r="F3" s="43"/>
      <c r="G3" s="228" t="s">
        <v>64</v>
      </c>
      <c r="H3" s="229"/>
      <c r="I3" s="229"/>
      <c r="J3" s="43"/>
      <c r="K3" s="43"/>
      <c r="L3" s="47"/>
      <c r="M3" s="47"/>
    </row>
    <row r="4" spans="1:9" s="44" customFormat="1" ht="12.75" customHeight="1">
      <c r="A4" s="235"/>
      <c r="B4" s="234" t="s">
        <v>85</v>
      </c>
      <c r="C4" s="237" t="s">
        <v>142</v>
      </c>
      <c r="D4" s="237" t="s">
        <v>143</v>
      </c>
      <c r="E4" s="14"/>
      <c r="F4" s="12"/>
      <c r="G4" s="239" t="s">
        <v>85</v>
      </c>
      <c r="H4" s="237" t="s">
        <v>142</v>
      </c>
      <c r="I4" s="237" t="s">
        <v>143</v>
      </c>
    </row>
    <row r="5" spans="1:12" s="44" customFormat="1" ht="12.75" customHeight="1" thickBot="1">
      <c r="A5" s="236"/>
      <c r="B5" s="236"/>
      <c r="C5" s="238"/>
      <c r="D5" s="238"/>
      <c r="E5" s="15"/>
      <c r="F5" s="16"/>
      <c r="G5" s="240"/>
      <c r="H5" s="238"/>
      <c r="I5" s="238"/>
      <c r="J5" s="19"/>
      <c r="K5" s="19"/>
      <c r="L5" s="19"/>
    </row>
    <row r="6" spans="1:12" s="44" customFormat="1" ht="12.75" customHeight="1">
      <c r="A6" s="195" t="s">
        <v>3</v>
      </c>
      <c r="B6" s="89">
        <f>FINAL2!B6</f>
        <v>0.366</v>
      </c>
      <c r="C6" s="224" t="s">
        <v>172</v>
      </c>
      <c r="D6" s="225" t="s">
        <v>172</v>
      </c>
      <c r="E6" s="196"/>
      <c r="F6" s="196"/>
      <c r="G6" s="89">
        <f>FINAL2!F6</f>
        <v>0.308</v>
      </c>
      <c r="H6" s="224" t="s">
        <v>172</v>
      </c>
      <c r="I6" s="225" t="s">
        <v>172</v>
      </c>
      <c r="J6" s="19"/>
      <c r="K6" s="19"/>
      <c r="L6" s="19"/>
    </row>
    <row r="7" spans="1:14" ht="7.5" customHeight="1">
      <c r="A7" s="49"/>
      <c r="B7" s="89"/>
      <c r="C7" s="221"/>
      <c r="D7" s="221"/>
      <c r="E7" s="197"/>
      <c r="F7" s="197"/>
      <c r="G7" s="89"/>
      <c r="H7" s="221"/>
      <c r="I7" s="221"/>
      <c r="K7" s="1"/>
      <c r="L7" s="1"/>
      <c r="M7" s="1"/>
      <c r="N7" s="1"/>
    </row>
    <row r="8" spans="1:14" ht="12.75" customHeight="1">
      <c r="A8" s="49" t="s">
        <v>10</v>
      </c>
      <c r="B8" s="89">
        <f>FINAL2!B8</f>
        <v>0.519</v>
      </c>
      <c r="C8" s="217">
        <f>CRC!C6</f>
        <v>0.2166357164256255</v>
      </c>
      <c r="D8" s="226" t="str">
        <f>IF((B8-C8)&lt;0,"No","Yes")</f>
        <v>Yes</v>
      </c>
      <c r="E8" s="197"/>
      <c r="F8" s="197"/>
      <c r="G8" s="89">
        <f>FINAL2!F8</f>
        <v>0.545</v>
      </c>
      <c r="H8" s="218">
        <f>CRC!F6</f>
        <v>0.40560875512995903</v>
      </c>
      <c r="I8" s="226" t="str">
        <f aca="true" t="shared" si="0" ref="I8:I13">IF((G8-H8)&lt;0,"No","Yes")</f>
        <v>Yes</v>
      </c>
      <c r="K8" s="1"/>
      <c r="L8" s="1"/>
      <c r="M8" s="1"/>
      <c r="N8" s="1"/>
    </row>
    <row r="9" spans="1:14" ht="12.75" customHeight="1">
      <c r="A9" s="49" t="s">
        <v>11</v>
      </c>
      <c r="B9" s="89">
        <f>FINAL2!B9</f>
        <v>0.415</v>
      </c>
      <c r="C9" s="217">
        <f>CRC!C7</f>
        <v>0.3809906586039158</v>
      </c>
      <c r="D9" s="226" t="str">
        <f>IF((B9-C9)&lt;0,"No","Yes")</f>
        <v>Yes</v>
      </c>
      <c r="E9" s="197"/>
      <c r="F9" s="197"/>
      <c r="G9" s="89">
        <f>FINAL2!F9</f>
        <v>0.46799999999999997</v>
      </c>
      <c r="H9" s="218">
        <f>CRC!F7</f>
        <v>0.623699386049716</v>
      </c>
      <c r="I9" s="226" t="str">
        <f t="shared" si="0"/>
        <v>No</v>
      </c>
      <c r="K9" s="194"/>
      <c r="L9" s="1"/>
      <c r="M9" s="1"/>
      <c r="N9" s="17"/>
    </row>
    <row r="10" spans="1:14" ht="12.75" customHeight="1">
      <c r="A10" s="49" t="s">
        <v>12</v>
      </c>
      <c r="B10" s="89">
        <f>FINAL2!B10</f>
        <v>0.193</v>
      </c>
      <c r="C10" s="217">
        <f>CRC!C8</f>
        <v>0.047913989849906524</v>
      </c>
      <c r="D10" s="226" t="str">
        <f aca="true" t="shared" si="1" ref="D10:D17">IF((B10-C10)&lt;0,"No","Yes")</f>
        <v>Yes</v>
      </c>
      <c r="E10" s="197"/>
      <c r="F10" s="197"/>
      <c r="G10" s="89">
        <f>FINAL2!F10</f>
        <v>0.57</v>
      </c>
      <c r="H10" s="218">
        <f>CRC!F8</f>
        <v>0.44791398984990655</v>
      </c>
      <c r="I10" s="226" t="str">
        <f t="shared" si="0"/>
        <v>Yes</v>
      </c>
      <c r="K10" s="1"/>
      <c r="L10" s="1"/>
      <c r="M10" s="1"/>
      <c r="N10" s="1"/>
    </row>
    <row r="11" spans="1:14" ht="12.75" customHeight="1">
      <c r="A11" s="49" t="s">
        <v>13</v>
      </c>
      <c r="B11" s="89">
        <f>FINAL2!B11</f>
        <v>0.42200000000000004</v>
      </c>
      <c r="C11" s="217">
        <f>CRC!C9</f>
        <v>0</v>
      </c>
      <c r="D11" s="226" t="str">
        <f t="shared" si="1"/>
        <v>Yes</v>
      </c>
      <c r="E11" s="197"/>
      <c r="F11" s="197"/>
      <c r="G11" s="89">
        <f>FINAL2!F11</f>
        <v>0.287</v>
      </c>
      <c r="H11" s="218">
        <f>CRC!F9</f>
        <v>0.3639101329709319</v>
      </c>
      <c r="I11" s="226" t="str">
        <f t="shared" si="0"/>
        <v>No</v>
      </c>
      <c r="K11" s="1"/>
      <c r="L11" s="1"/>
      <c r="M11" s="1"/>
      <c r="N11" s="1"/>
    </row>
    <row r="12" spans="1:14" ht="12.75" customHeight="1">
      <c r="A12" s="49" t="s">
        <v>14</v>
      </c>
      <c r="B12" s="89">
        <f>FINAL2!B12</f>
        <v>0.298</v>
      </c>
      <c r="C12" s="217">
        <f>CRC!C10</f>
        <v>0.5</v>
      </c>
      <c r="D12" s="226" t="str">
        <f t="shared" si="1"/>
        <v>No</v>
      </c>
      <c r="E12" s="197"/>
      <c r="F12" s="197"/>
      <c r="G12" s="89">
        <f>FINAL2!F12</f>
        <v>0.255</v>
      </c>
      <c r="H12" s="218">
        <f>CRC!F10</f>
        <v>0.9</v>
      </c>
      <c r="I12" s="226" t="str">
        <f t="shared" si="0"/>
        <v>No</v>
      </c>
      <c r="K12" s="1"/>
      <c r="L12" s="1"/>
      <c r="M12" s="1"/>
      <c r="N12" s="1"/>
    </row>
    <row r="13" spans="1:14" ht="12.75" customHeight="1">
      <c r="A13" s="49" t="s">
        <v>15</v>
      </c>
      <c r="B13" s="89">
        <f>FINAL2!B13</f>
        <v>0.225</v>
      </c>
      <c r="C13" s="217">
        <f>CRC!C11</f>
        <v>0.3201875126358602</v>
      </c>
      <c r="D13" s="226" t="str">
        <f t="shared" si="1"/>
        <v>No</v>
      </c>
      <c r="E13" s="197"/>
      <c r="F13" s="197"/>
      <c r="G13" s="89">
        <f>FINAL2!F13</f>
        <v>0.183</v>
      </c>
      <c r="H13" s="218">
        <f>CRC!F11</f>
        <v>0.7201875126358602</v>
      </c>
      <c r="I13" s="226" t="str">
        <f t="shared" si="0"/>
        <v>No</v>
      </c>
      <c r="M13" s="1"/>
      <c r="N13" s="1" t="s">
        <v>2</v>
      </c>
    </row>
    <row r="14" spans="1:14" ht="12.75" customHeight="1">
      <c r="A14" s="49" t="s">
        <v>16</v>
      </c>
      <c r="B14" s="89">
        <f>FINAL2!B14</f>
        <v>0.467</v>
      </c>
      <c r="C14" s="217">
        <f>CRC!C12</f>
        <v>0.2409211030741783</v>
      </c>
      <c r="D14" s="226" t="str">
        <f t="shared" si="1"/>
        <v>Yes</v>
      </c>
      <c r="E14" s="197"/>
      <c r="F14" s="197"/>
      <c r="G14" s="198" t="s">
        <v>1</v>
      </c>
      <c r="H14" s="193" t="s">
        <v>172</v>
      </c>
      <c r="I14" s="193" t="s">
        <v>172</v>
      </c>
      <c r="M14" s="1"/>
      <c r="N14" s="1"/>
    </row>
    <row r="15" spans="1:14" ht="12.75" customHeight="1">
      <c r="A15" s="49" t="s">
        <v>17</v>
      </c>
      <c r="B15" s="89">
        <f>FINAL2!B15</f>
        <v>0.34700000000000003</v>
      </c>
      <c r="C15" s="217">
        <f>CRC!C13</f>
        <v>0.13002876794098106</v>
      </c>
      <c r="D15" s="226" t="str">
        <f t="shared" si="1"/>
        <v>Yes</v>
      </c>
      <c r="E15" s="197"/>
      <c r="F15" s="197"/>
      <c r="G15" s="198" t="s">
        <v>1</v>
      </c>
      <c r="H15" s="193" t="s">
        <v>172</v>
      </c>
      <c r="I15" s="193" t="s">
        <v>172</v>
      </c>
      <c r="M15" s="1"/>
      <c r="N15" s="17" t="s">
        <v>2</v>
      </c>
    </row>
    <row r="16" spans="1:14" ht="12.75" customHeight="1">
      <c r="A16" s="49" t="s">
        <v>84</v>
      </c>
      <c r="B16" s="89">
        <f>FINAL2!B16</f>
        <v>0.45</v>
      </c>
      <c r="C16" s="217">
        <f>CRC!C14</f>
        <v>0.3799924970611369</v>
      </c>
      <c r="D16" s="226" t="str">
        <f t="shared" si="1"/>
        <v>Yes</v>
      </c>
      <c r="E16" s="197"/>
      <c r="F16" s="197"/>
      <c r="G16" s="198" t="s">
        <v>1</v>
      </c>
      <c r="H16" s="193" t="s">
        <v>172</v>
      </c>
      <c r="I16" s="193" t="s">
        <v>172</v>
      </c>
      <c r="N16" s="1"/>
    </row>
    <row r="17" spans="1:14" ht="12.75" customHeight="1">
      <c r="A17" s="49" t="s">
        <v>18</v>
      </c>
      <c r="B17" s="89">
        <f>FINAL2!B17</f>
        <v>0.445</v>
      </c>
      <c r="C17" s="217">
        <f>CRC!C15</f>
        <v>0.3106234610676004</v>
      </c>
      <c r="D17" s="226" t="str">
        <f t="shared" si="1"/>
        <v>Yes</v>
      </c>
      <c r="E17" s="197"/>
      <c r="F17" s="197"/>
      <c r="G17" s="89">
        <f>FINAL2!F17</f>
        <v>0.549</v>
      </c>
      <c r="H17" s="218">
        <f>CRC!F15</f>
        <v>0.42025199971871235</v>
      </c>
      <c r="I17" s="226" t="str">
        <f>IF((G17-H17)&lt;0,"No","Yes")</f>
        <v>Yes</v>
      </c>
      <c r="N17" s="1"/>
    </row>
    <row r="18" spans="1:14" ht="7.5" customHeight="1">
      <c r="A18" s="49"/>
      <c r="B18" s="89"/>
      <c r="C18" s="217"/>
      <c r="D18" s="226"/>
      <c r="E18" s="197"/>
      <c r="F18" s="197"/>
      <c r="G18" s="89"/>
      <c r="H18" s="221"/>
      <c r="I18" s="226"/>
      <c r="N18" s="17" t="s">
        <v>2</v>
      </c>
    </row>
    <row r="19" spans="1:14" ht="12.75" customHeight="1">
      <c r="A19" s="49" t="s">
        <v>19</v>
      </c>
      <c r="B19" s="89">
        <f>FINAL2!B19</f>
        <v>0.5710000000000001</v>
      </c>
      <c r="C19" s="217">
        <f>CRC!C17</f>
        <v>0</v>
      </c>
      <c r="D19" s="226" t="str">
        <f aca="true" t="shared" si="2" ref="D19:D28">IF((B19-C19)&lt;0,"No","Yes")</f>
        <v>Yes</v>
      </c>
      <c r="E19" s="197"/>
      <c r="F19" s="197"/>
      <c r="G19" s="198" t="s">
        <v>1</v>
      </c>
      <c r="H19" s="193" t="s">
        <v>172</v>
      </c>
      <c r="I19" s="193" t="s">
        <v>172</v>
      </c>
      <c r="J19" s="10" t="s">
        <v>2</v>
      </c>
      <c r="N19" s="1"/>
    </row>
    <row r="20" spans="1:14" ht="12.75" customHeight="1">
      <c r="A20" s="49" t="s">
        <v>20</v>
      </c>
      <c r="B20" s="89">
        <f>FINAL2!B20</f>
        <v>0.365</v>
      </c>
      <c r="C20" s="217">
        <f>CRC!C18</f>
        <v>0.5</v>
      </c>
      <c r="D20" s="226" t="str">
        <f t="shared" si="2"/>
        <v>No</v>
      </c>
      <c r="E20" s="197"/>
      <c r="F20" s="197"/>
      <c r="G20" s="89">
        <f>FINAL2!F20</f>
        <v>0.6609999999999999</v>
      </c>
      <c r="H20" s="218">
        <f>CRC!F18</f>
        <v>0.9</v>
      </c>
      <c r="I20" s="226" t="str">
        <f>IF((G20-H20)&lt;0,"No","Yes")</f>
        <v>No</v>
      </c>
      <c r="N20" s="1"/>
    </row>
    <row r="21" spans="1:14" ht="12.75" customHeight="1">
      <c r="A21" s="49" t="s">
        <v>21</v>
      </c>
      <c r="B21" s="89">
        <f>FINAL2!B21</f>
        <v>0.478</v>
      </c>
      <c r="C21" s="217">
        <f>CRC!C19</f>
        <v>0.021998485860720396</v>
      </c>
      <c r="D21" s="226" t="str">
        <f t="shared" si="2"/>
        <v>Yes</v>
      </c>
      <c r="E21" s="197"/>
      <c r="F21" s="197"/>
      <c r="G21" s="89">
        <f>FINAL2!F21</f>
        <v>0.6</v>
      </c>
      <c r="H21" s="218">
        <f>CRC!F19</f>
        <v>0.4219984858607204</v>
      </c>
      <c r="I21" s="226" t="str">
        <f>IF((G21-H21)&lt;0,"No","Yes")</f>
        <v>Yes</v>
      </c>
      <c r="N21" s="1"/>
    </row>
    <row r="22" spans="1:14" ht="12.75" customHeight="1">
      <c r="A22" s="49" t="s">
        <v>22</v>
      </c>
      <c r="B22" s="89">
        <f>FINAL2!B22</f>
        <v>0.495</v>
      </c>
      <c r="C22" s="217">
        <f>CRC!C20</f>
        <v>0.4507838529389493</v>
      </c>
      <c r="D22" s="226" t="str">
        <f t="shared" si="2"/>
        <v>Yes</v>
      </c>
      <c r="E22" s="197"/>
      <c r="F22" s="197"/>
      <c r="G22" s="198" t="s">
        <v>1</v>
      </c>
      <c r="H22" s="193" t="s">
        <v>172</v>
      </c>
      <c r="I22" s="193" t="s">
        <v>172</v>
      </c>
      <c r="N22" s="1"/>
    </row>
    <row r="23" spans="1:14" ht="12.75" customHeight="1">
      <c r="A23" s="49" t="s">
        <v>23</v>
      </c>
      <c r="B23" s="89">
        <f>FINAL2!B23</f>
        <v>0.687</v>
      </c>
      <c r="C23" s="217">
        <f>CRC!C21</f>
        <v>0.5</v>
      </c>
      <c r="D23" s="226" t="str">
        <f t="shared" si="2"/>
        <v>Yes</v>
      </c>
      <c r="E23" s="197"/>
      <c r="F23" s="197"/>
      <c r="G23" s="198" t="s">
        <v>1</v>
      </c>
      <c r="H23" s="193" t="s">
        <v>172</v>
      </c>
      <c r="I23" s="193" t="s">
        <v>172</v>
      </c>
      <c r="N23" s="1"/>
    </row>
    <row r="24" spans="1:14" ht="12.75" customHeight="1">
      <c r="A24" s="49" t="s">
        <v>24</v>
      </c>
      <c r="B24" s="89">
        <f>FINAL2!B24</f>
        <v>0.303</v>
      </c>
      <c r="C24" s="217">
        <f>CRC!C22</f>
        <v>0.13286704627049822</v>
      </c>
      <c r="D24" s="226" t="str">
        <f t="shared" si="2"/>
        <v>Yes</v>
      </c>
      <c r="E24" s="197"/>
      <c r="F24" s="197"/>
      <c r="G24" s="89">
        <f>FINAL2!F24</f>
        <v>0.243</v>
      </c>
      <c r="H24" s="218">
        <f>CRC!F22</f>
        <v>0.20409817198744107</v>
      </c>
      <c r="I24" s="226" t="str">
        <f>IF((G24-H24)&lt;0,"No","Yes")</f>
        <v>Yes</v>
      </c>
      <c r="N24" s="1"/>
    </row>
    <row r="25" spans="1:14" ht="12.75" customHeight="1">
      <c r="A25" s="49" t="s">
        <v>25</v>
      </c>
      <c r="B25" s="89">
        <f>FINAL2!B25</f>
        <v>0.363</v>
      </c>
      <c r="C25" s="217">
        <f>CRC!C23</f>
        <v>0.18912156612530628</v>
      </c>
      <c r="D25" s="226" t="str">
        <f t="shared" si="2"/>
        <v>Yes</v>
      </c>
      <c r="E25" s="197"/>
      <c r="F25" s="197"/>
      <c r="G25" s="89">
        <f>FINAL2!F25</f>
        <v>0.3</v>
      </c>
      <c r="H25" s="218">
        <f>CRC!F23</f>
        <v>0.32729929559151194</v>
      </c>
      <c r="I25" s="226" t="str">
        <f>IF((G25-H25)&lt;0,"No","Yes")</f>
        <v>No</v>
      </c>
      <c r="N25" s="1"/>
    </row>
    <row r="26" spans="1:14" ht="12.75" customHeight="1">
      <c r="A26" s="49" t="s">
        <v>26</v>
      </c>
      <c r="B26" s="89">
        <f>FINAL2!B26</f>
        <v>0.344</v>
      </c>
      <c r="C26" s="217">
        <f>CRC!C24</f>
        <v>0.06921776626994569</v>
      </c>
      <c r="D26" s="226" t="str">
        <f t="shared" si="2"/>
        <v>Yes</v>
      </c>
      <c r="E26" s="197"/>
      <c r="F26" s="197"/>
      <c r="G26" s="89">
        <f>FINAL2!F26</f>
        <v>0.37</v>
      </c>
      <c r="H26" s="218">
        <f>CRC!F24</f>
        <v>0.4692177662699457</v>
      </c>
      <c r="I26" s="226" t="str">
        <f>IF((G26-H26)&lt;0,"No","Yes")</f>
        <v>No</v>
      </c>
      <c r="N26" s="1"/>
    </row>
    <row r="27" spans="1:14" ht="12.75" customHeight="1">
      <c r="A27" s="49" t="s">
        <v>27</v>
      </c>
      <c r="B27" s="89">
        <f>FINAL2!B27</f>
        <v>0.565</v>
      </c>
      <c r="C27" s="217">
        <f>CRC!C25</f>
        <v>0.3053172563874831</v>
      </c>
      <c r="D27" s="226" t="str">
        <f t="shared" si="2"/>
        <v>Yes</v>
      </c>
      <c r="E27" s="197"/>
      <c r="F27" s="197"/>
      <c r="G27" s="89">
        <f>FINAL2!F27</f>
        <v>0.605</v>
      </c>
      <c r="H27" s="218">
        <f>CRC!F25</f>
        <v>0.7053172563874831</v>
      </c>
      <c r="I27" s="226" t="str">
        <f>IF((G27-H27)&lt;0,"No","Yes")</f>
        <v>No</v>
      </c>
      <c r="N27" s="1"/>
    </row>
    <row r="28" spans="1:14" ht="12.75" customHeight="1">
      <c r="A28" s="49" t="s">
        <v>28</v>
      </c>
      <c r="B28" s="89">
        <f>FINAL2!B28</f>
        <v>0.231</v>
      </c>
      <c r="C28" s="217">
        <f>CRC!C26</f>
        <v>0</v>
      </c>
      <c r="D28" s="226" t="str">
        <f t="shared" si="2"/>
        <v>Yes</v>
      </c>
      <c r="E28" s="197"/>
      <c r="F28" s="197"/>
      <c r="G28" s="198" t="s">
        <v>1</v>
      </c>
      <c r="H28" s="193" t="s">
        <v>172</v>
      </c>
      <c r="I28" s="193" t="s">
        <v>172</v>
      </c>
      <c r="N28" s="1"/>
    </row>
    <row r="29" spans="1:14" ht="7.5" customHeight="1">
      <c r="A29" s="49"/>
      <c r="B29" s="89"/>
      <c r="C29" s="217"/>
      <c r="D29" s="226"/>
      <c r="E29" s="197"/>
      <c r="F29" s="197"/>
      <c r="G29" s="89"/>
      <c r="H29" s="221"/>
      <c r="I29" s="226"/>
      <c r="N29" s="1"/>
    </row>
    <row r="30" spans="1:14" ht="12.75" customHeight="1">
      <c r="A30" s="49" t="s">
        <v>29</v>
      </c>
      <c r="B30" s="89">
        <f>FINAL2!B30</f>
        <v>0.691</v>
      </c>
      <c r="C30" s="217">
        <f>CRC!C28</f>
        <v>0.5</v>
      </c>
      <c r="D30" s="226" t="str">
        <f aca="true" t="shared" si="3" ref="D30:D39">IF((B30-C30)&lt;0,"No","Yes")</f>
        <v>Yes</v>
      </c>
      <c r="E30" s="197"/>
      <c r="F30" s="197"/>
      <c r="G30" s="89">
        <f>FINAL2!F30</f>
        <v>0.159</v>
      </c>
      <c r="H30" s="218">
        <f>CRC!F28</f>
        <v>0.9</v>
      </c>
      <c r="I30" s="226" t="str">
        <f>IF((G30-H30)&lt;0,"No","Yes")</f>
        <v>No</v>
      </c>
      <c r="N30" s="1"/>
    </row>
    <row r="31" spans="1:14" ht="12.75" customHeight="1">
      <c r="A31" s="49" t="s">
        <v>30</v>
      </c>
      <c r="B31" s="89">
        <f>FINAL2!B31</f>
        <v>0.49700000000000005</v>
      </c>
      <c r="C31" s="217">
        <f>CRC!C29</f>
        <v>0.24093470505946712</v>
      </c>
      <c r="D31" s="226" t="str">
        <f t="shared" si="3"/>
        <v>Yes</v>
      </c>
      <c r="E31" s="197"/>
      <c r="F31" s="197"/>
      <c r="G31" s="198" t="s">
        <v>1</v>
      </c>
      <c r="H31" s="193" t="s">
        <v>172</v>
      </c>
      <c r="I31" s="193" t="s">
        <v>172</v>
      </c>
      <c r="J31" s="10" t="s">
        <v>2</v>
      </c>
      <c r="N31" s="17"/>
    </row>
    <row r="32" spans="1:14" ht="12.75" customHeight="1">
      <c r="A32" s="49" t="s">
        <v>31</v>
      </c>
      <c r="B32" s="89">
        <f>FINAL2!B32</f>
        <v>0.578</v>
      </c>
      <c r="C32" s="217">
        <f>CRC!C30</f>
        <v>0.4802935370511747</v>
      </c>
      <c r="D32" s="226" t="str">
        <f t="shared" si="3"/>
        <v>Yes</v>
      </c>
      <c r="E32" s="197"/>
      <c r="F32" s="197"/>
      <c r="G32" s="89">
        <f>FINAL2!F32</f>
        <v>0.935</v>
      </c>
      <c r="H32" s="218">
        <f>CRC!F30</f>
        <v>0.8802935370511747</v>
      </c>
      <c r="I32" s="226" t="str">
        <f>IF((G32-H32)&lt;0,"No","Yes")</f>
        <v>Yes</v>
      </c>
      <c r="N32" s="1"/>
    </row>
    <row r="33" spans="1:14" ht="12.75" customHeight="1">
      <c r="A33" s="49" t="s">
        <v>32</v>
      </c>
      <c r="B33" s="89">
        <f>FINAL2!B33</f>
        <v>0.621</v>
      </c>
      <c r="C33" s="217">
        <f>CRC!C31</f>
        <v>0.12228122920454915</v>
      </c>
      <c r="D33" s="226" t="str">
        <f t="shared" si="3"/>
        <v>Yes</v>
      </c>
      <c r="E33" s="197"/>
      <c r="F33" s="197"/>
      <c r="G33" s="198" t="s">
        <v>1</v>
      </c>
      <c r="H33" s="193" t="s">
        <v>172</v>
      </c>
      <c r="I33" s="193" t="s">
        <v>172</v>
      </c>
      <c r="N33" s="1"/>
    </row>
    <row r="34" spans="1:14" ht="12.75" customHeight="1">
      <c r="A34" s="49" t="s">
        <v>33</v>
      </c>
      <c r="B34" s="89">
        <f>FINAL2!B34</f>
        <v>0.462</v>
      </c>
      <c r="C34" s="217">
        <f>CRC!C32</f>
        <v>0.3991296360896223</v>
      </c>
      <c r="D34" s="226" t="str">
        <f t="shared" si="3"/>
        <v>Yes</v>
      </c>
      <c r="E34" s="197"/>
      <c r="F34" s="197"/>
      <c r="G34" s="198" t="s">
        <v>1</v>
      </c>
      <c r="H34" s="193" t="s">
        <v>172</v>
      </c>
      <c r="I34" s="193" t="s">
        <v>172</v>
      </c>
      <c r="N34" s="1"/>
    </row>
    <row r="35" spans="1:14" ht="12.75" customHeight="1">
      <c r="A35" s="49" t="s">
        <v>34</v>
      </c>
      <c r="B35" s="89">
        <f>FINAL2!B35</f>
        <v>0.638</v>
      </c>
      <c r="C35" s="217">
        <f>CRC!C33</f>
        <v>0.5</v>
      </c>
      <c r="D35" s="226" t="str">
        <f t="shared" si="3"/>
        <v>Yes</v>
      </c>
      <c r="E35" s="197"/>
      <c r="F35" s="197"/>
      <c r="G35" s="198" t="s">
        <v>1</v>
      </c>
      <c r="H35" s="193" t="s">
        <v>172</v>
      </c>
      <c r="I35" s="193" t="s">
        <v>172</v>
      </c>
      <c r="N35" s="1"/>
    </row>
    <row r="36" spans="1:14" ht="12.75" customHeight="1">
      <c r="A36" s="49" t="s">
        <v>35</v>
      </c>
      <c r="B36" s="89">
        <f>FINAL2!B36</f>
        <v>0.198</v>
      </c>
      <c r="C36" s="217">
        <f>CRC!C34</f>
        <v>0.18987915714995512</v>
      </c>
      <c r="D36" s="226" t="str">
        <f t="shared" si="3"/>
        <v>Yes</v>
      </c>
      <c r="E36" s="197"/>
      <c r="F36" s="197"/>
      <c r="G36" s="198" t="s">
        <v>1</v>
      </c>
      <c r="H36" s="193" t="s">
        <v>172</v>
      </c>
      <c r="I36" s="193" t="s">
        <v>172</v>
      </c>
      <c r="N36" s="1"/>
    </row>
    <row r="37" spans="1:14" ht="12.75" customHeight="1">
      <c r="A37" s="49" t="s">
        <v>36</v>
      </c>
      <c r="B37" s="89">
        <f>FINAL2!B37</f>
        <v>0.426</v>
      </c>
      <c r="C37" s="217">
        <f>CRC!C35</f>
        <v>0.2240437683483284</v>
      </c>
      <c r="D37" s="226" t="str">
        <f t="shared" si="3"/>
        <v>Yes</v>
      </c>
      <c r="E37" s="197"/>
      <c r="F37" s="197"/>
      <c r="G37" s="89">
        <f>FINAL2!F37</f>
        <v>0.38799999999999996</v>
      </c>
      <c r="H37" s="218">
        <f>CRC!F35</f>
        <v>0.36000665399281273</v>
      </c>
      <c r="I37" s="226" t="str">
        <f>IF((G37-H37)&lt;0,"No","Yes")</f>
        <v>Yes</v>
      </c>
      <c r="N37" s="1"/>
    </row>
    <row r="38" spans="1:14" ht="12.75" customHeight="1">
      <c r="A38" s="49" t="s">
        <v>37</v>
      </c>
      <c r="B38" s="89">
        <f>FINAL2!B38</f>
        <v>0.48200000000000004</v>
      </c>
      <c r="C38" s="217">
        <f>CRC!C36</f>
        <v>0</v>
      </c>
      <c r="D38" s="226" t="str">
        <f t="shared" si="3"/>
        <v>Yes</v>
      </c>
      <c r="E38" s="197"/>
      <c r="F38" s="197"/>
      <c r="G38" s="198" t="s">
        <v>1</v>
      </c>
      <c r="H38" s="193" t="s">
        <v>172</v>
      </c>
      <c r="I38" s="193" t="s">
        <v>172</v>
      </c>
      <c r="N38" s="1"/>
    </row>
    <row r="39" spans="1:14" ht="12.75" customHeight="1">
      <c r="A39" s="49" t="s">
        <v>38</v>
      </c>
      <c r="B39" s="89">
        <f>FINAL2!B39</f>
        <v>0.31</v>
      </c>
      <c r="C39" s="217">
        <f>CRC!C37</f>
        <v>0.5</v>
      </c>
      <c r="D39" s="226" t="str">
        <f t="shared" si="3"/>
        <v>No</v>
      </c>
      <c r="E39" s="197"/>
      <c r="F39" s="197"/>
      <c r="G39" s="89">
        <f>FINAL2!F39</f>
        <v>0.424</v>
      </c>
      <c r="H39" s="218">
        <f>CRC!F37</f>
        <v>0.9</v>
      </c>
      <c r="I39" s="226" t="str">
        <f>IF((G39-H39)&lt;0,"No","Yes")</f>
        <v>No</v>
      </c>
      <c r="N39" s="1"/>
    </row>
    <row r="40" spans="1:14" ht="7.5" customHeight="1">
      <c r="A40" s="49"/>
      <c r="B40" s="89"/>
      <c r="C40" s="217"/>
      <c r="D40" s="226"/>
      <c r="E40" s="197"/>
      <c r="F40" s="197"/>
      <c r="G40" s="89"/>
      <c r="H40" s="221"/>
      <c r="I40" s="226"/>
      <c r="L40" s="63"/>
      <c r="N40" s="1"/>
    </row>
    <row r="41" spans="1:14" ht="12.75" customHeight="1">
      <c r="A41" s="49" t="s">
        <v>39</v>
      </c>
      <c r="B41" s="89">
        <f>FINAL2!B41</f>
        <v>0.779</v>
      </c>
      <c r="C41" s="217">
        <f>CRC!C39</f>
        <v>0.5</v>
      </c>
      <c r="D41" s="226" t="str">
        <f aca="true" t="shared" si="4" ref="D41:D50">IF((B41-C41)&lt;0,"No","Yes")</f>
        <v>Yes</v>
      </c>
      <c r="E41" s="197"/>
      <c r="F41" s="197"/>
      <c r="G41" s="198" t="s">
        <v>1</v>
      </c>
      <c r="H41" s="193" t="s">
        <v>172</v>
      </c>
      <c r="I41" s="193" t="s">
        <v>172</v>
      </c>
      <c r="N41" s="1"/>
    </row>
    <row r="42" spans="1:14" ht="12.75" customHeight="1">
      <c r="A42" s="49" t="s">
        <v>40</v>
      </c>
      <c r="B42" s="89">
        <f>FINAL2!B42</f>
        <v>0.25</v>
      </c>
      <c r="C42" s="217">
        <f>CRC!C40</f>
        <v>0.02153400686161766</v>
      </c>
      <c r="D42" s="226" t="str">
        <f t="shared" si="4"/>
        <v>Yes</v>
      </c>
      <c r="E42" s="197"/>
      <c r="F42" s="197"/>
      <c r="G42" s="198" t="s">
        <v>1</v>
      </c>
      <c r="H42" s="193" t="s">
        <v>172</v>
      </c>
      <c r="I42" s="193" t="s">
        <v>172</v>
      </c>
      <c r="N42" s="1"/>
    </row>
    <row r="43" spans="1:14" ht="12.75" customHeight="1">
      <c r="A43" s="49" t="s">
        <v>41</v>
      </c>
      <c r="B43" s="89">
        <f>FINAL2!B43</f>
        <v>0.39299999999999996</v>
      </c>
      <c r="C43" s="217">
        <f>CRC!C41</f>
        <v>0.03762597251177702</v>
      </c>
      <c r="D43" s="226" t="str">
        <f t="shared" si="4"/>
        <v>Yes</v>
      </c>
      <c r="E43" s="197"/>
      <c r="F43" s="197"/>
      <c r="G43" s="89">
        <f>FINAL2!F43</f>
        <v>0.451</v>
      </c>
      <c r="H43" s="218">
        <f>CRC!F41</f>
        <v>0.43762597251177704</v>
      </c>
      <c r="I43" s="226" t="str">
        <f>IF((G43-H43)&lt;0,"No","Yes")</f>
        <v>Yes</v>
      </c>
      <c r="N43" s="1"/>
    </row>
    <row r="44" spans="1:14" ht="12.75" customHeight="1">
      <c r="A44" s="49" t="s">
        <v>42</v>
      </c>
      <c r="B44" s="89">
        <f>FINAL2!B44</f>
        <v>0.315</v>
      </c>
      <c r="C44" s="217">
        <f>CRC!C42</f>
        <v>0.17152051617802344</v>
      </c>
      <c r="D44" s="226" t="str">
        <f t="shared" si="4"/>
        <v>Yes</v>
      </c>
      <c r="E44" s="197"/>
      <c r="F44" s="197"/>
      <c r="G44" s="198" t="s">
        <v>1</v>
      </c>
      <c r="H44" s="193" t="s">
        <v>172</v>
      </c>
      <c r="I44" s="193" t="s">
        <v>172</v>
      </c>
      <c r="N44" s="1"/>
    </row>
    <row r="45" spans="1:14" ht="12.75" customHeight="1">
      <c r="A45" s="49" t="s">
        <v>43</v>
      </c>
      <c r="B45" s="89">
        <f>FINAL2!B45</f>
        <v>0.382</v>
      </c>
      <c r="C45" s="217">
        <f>CRC!C43</f>
        <v>0.08882297748022605</v>
      </c>
      <c r="D45" s="226" t="str">
        <f t="shared" si="4"/>
        <v>Yes</v>
      </c>
      <c r="E45" s="197"/>
      <c r="F45" s="197"/>
      <c r="G45" s="89">
        <f>FINAL2!F45</f>
        <v>0.466</v>
      </c>
      <c r="H45" s="218">
        <f>CRC!F43</f>
        <v>0.4888229774802261</v>
      </c>
      <c r="I45" s="226" t="str">
        <f>IF((G45-H45)&lt;0,"No","Yes")</f>
        <v>No</v>
      </c>
      <c r="N45" s="1"/>
    </row>
    <row r="46" spans="1:14" ht="12.75" customHeight="1">
      <c r="A46" s="49" t="s">
        <v>44</v>
      </c>
      <c r="B46" s="89">
        <f>FINAL2!B46</f>
        <v>0.711</v>
      </c>
      <c r="C46" s="217">
        <f>CRC!C44</f>
        <v>0.006243435640097994</v>
      </c>
      <c r="D46" s="226" t="str">
        <f t="shared" si="4"/>
        <v>Yes</v>
      </c>
      <c r="E46" s="197"/>
      <c r="F46" s="197"/>
      <c r="G46" s="198" t="s">
        <v>1</v>
      </c>
      <c r="H46" s="193" t="s">
        <v>172</v>
      </c>
      <c r="I46" s="193" t="s">
        <v>172</v>
      </c>
      <c r="N46" s="1"/>
    </row>
    <row r="47" spans="1:14" ht="12.75" customHeight="1">
      <c r="A47" s="49" t="s">
        <v>45</v>
      </c>
      <c r="B47" s="89">
        <f>FINAL2!B47</f>
        <v>0.595</v>
      </c>
      <c r="C47" s="217">
        <f>CRC!C45</f>
        <v>0.30160594530993623</v>
      </c>
      <c r="D47" s="226" t="str">
        <f t="shared" si="4"/>
        <v>Yes</v>
      </c>
      <c r="E47" s="197"/>
      <c r="F47" s="197"/>
      <c r="G47" s="89">
        <f>FINAL2!F47</f>
        <v>0.636</v>
      </c>
      <c r="H47" s="218">
        <f>CRC!F45</f>
        <v>0.7016059453099363</v>
      </c>
      <c r="I47" s="226" t="str">
        <f>IF((G47-H47)&lt;0,"No","Yes")</f>
        <v>No</v>
      </c>
      <c r="N47" s="1"/>
    </row>
    <row r="48" spans="1:9" ht="12.75" customHeight="1">
      <c r="A48" s="49" t="s">
        <v>46</v>
      </c>
      <c r="B48" s="89">
        <f>FINAL2!B48</f>
        <v>0.251</v>
      </c>
      <c r="C48" s="217">
        <f>CRC!C46</f>
        <v>0.14210279277164983</v>
      </c>
      <c r="D48" s="226" t="str">
        <f t="shared" si="4"/>
        <v>Yes</v>
      </c>
      <c r="E48" s="197"/>
      <c r="F48" s="197"/>
      <c r="G48" s="198" t="s">
        <v>1</v>
      </c>
      <c r="H48" s="193" t="s">
        <v>172</v>
      </c>
      <c r="I48" s="193" t="s">
        <v>172</v>
      </c>
    </row>
    <row r="49" spans="1:9" ht="12.75" customHeight="1">
      <c r="A49" s="49" t="s">
        <v>47</v>
      </c>
      <c r="B49" s="89">
        <f>FINAL2!B49</f>
        <v>0.517</v>
      </c>
      <c r="C49" s="217">
        <f>CRC!C47</f>
        <v>0.5</v>
      </c>
      <c r="D49" s="226" t="str">
        <f t="shared" si="4"/>
        <v>Yes</v>
      </c>
      <c r="E49" s="197"/>
      <c r="F49" s="197"/>
      <c r="G49" s="89">
        <f>FINAL2!F49</f>
        <v>0.9940000000000001</v>
      </c>
      <c r="H49" s="218">
        <f>CRC!F47</f>
        <v>0.9</v>
      </c>
      <c r="I49" s="226" t="str">
        <f>IF((G49-H49)&lt;0,"No","Yes")</f>
        <v>Yes</v>
      </c>
    </row>
    <row r="50" spans="1:9" ht="12.75" customHeight="1">
      <c r="A50" s="49" t="s">
        <v>48</v>
      </c>
      <c r="B50" s="89">
        <f>FINAL2!B50</f>
        <v>0.23600000000000002</v>
      </c>
      <c r="C50" s="217">
        <f>CRC!C48</f>
        <v>0.25157293448865825</v>
      </c>
      <c r="D50" s="226" t="str">
        <f t="shared" si="4"/>
        <v>No</v>
      </c>
      <c r="E50" s="197"/>
      <c r="F50" s="197"/>
      <c r="G50" s="89">
        <f>FINAL2!F50</f>
        <v>0.474</v>
      </c>
      <c r="H50" s="218">
        <f>CRC!F48</f>
        <v>0.40395101112883347</v>
      </c>
      <c r="I50" s="226" t="str">
        <f>IF((G50-H50)&lt;0,"No","Yes")</f>
        <v>Yes</v>
      </c>
    </row>
    <row r="51" spans="1:9" ht="7.5" customHeight="1">
      <c r="A51" s="49"/>
      <c r="B51" s="89"/>
      <c r="C51" s="217"/>
      <c r="D51" s="226"/>
      <c r="E51" s="197"/>
      <c r="F51" s="197"/>
      <c r="G51" s="89"/>
      <c r="H51" s="221"/>
      <c r="I51" s="226"/>
    </row>
    <row r="52" spans="1:9" ht="12.75" customHeight="1">
      <c r="A52" s="49" t="s">
        <v>49</v>
      </c>
      <c r="B52" s="89">
        <f>FINAL2!B52</f>
        <v>0.20600000000000002</v>
      </c>
      <c r="C52" s="217">
        <f>CRC!C50</f>
        <v>0.31561077581318536</v>
      </c>
      <c r="D52" s="226" t="str">
        <f aca="true" t="shared" si="5" ref="D52:D61">IF((B52-C52)&lt;0,"No","Yes")</f>
        <v>No</v>
      </c>
      <c r="E52" s="197"/>
      <c r="F52" s="197"/>
      <c r="G52" s="198" t="s">
        <v>1</v>
      </c>
      <c r="H52" s="193" t="s">
        <v>172</v>
      </c>
      <c r="I52" s="193" t="s">
        <v>172</v>
      </c>
    </row>
    <row r="53" spans="1:9" ht="12.75" customHeight="1">
      <c r="A53" s="49" t="s">
        <v>50</v>
      </c>
      <c r="B53" s="89">
        <f>FINAL2!B53</f>
        <v>0.121</v>
      </c>
      <c r="C53" s="217">
        <f>CRC!C51</f>
        <v>0</v>
      </c>
      <c r="D53" s="226" t="str">
        <f t="shared" si="5"/>
        <v>Yes</v>
      </c>
      <c r="E53" s="197"/>
      <c r="F53" s="197"/>
      <c r="G53" s="89">
        <f>FINAL2!F53</f>
        <v>0.087</v>
      </c>
      <c r="H53" s="218">
        <f>CRC!F51</f>
        <v>0.4614443973274264</v>
      </c>
      <c r="I53" s="226" t="str">
        <f>IF((G53-H53)&lt;0,"No","Yes")</f>
        <v>No</v>
      </c>
    </row>
    <row r="54" spans="1:9" ht="12.75" customHeight="1">
      <c r="A54" s="49" t="s">
        <v>51</v>
      </c>
      <c r="B54" s="89">
        <f>FINAL2!B54</f>
        <v>0.348</v>
      </c>
      <c r="C54" s="217">
        <f>CRC!C52</f>
        <v>0.061311576932349676</v>
      </c>
      <c r="D54" s="226" t="str">
        <f t="shared" si="5"/>
        <v>Yes</v>
      </c>
      <c r="E54" s="197"/>
      <c r="F54" s="197"/>
      <c r="G54" s="198" t="s">
        <v>1</v>
      </c>
      <c r="H54" s="193" t="s">
        <v>172</v>
      </c>
      <c r="I54" s="193" t="s">
        <v>172</v>
      </c>
    </row>
    <row r="55" spans="1:9" ht="12.75" customHeight="1">
      <c r="A55" s="49" t="s">
        <v>52</v>
      </c>
      <c r="B55" s="89">
        <f>FINAL2!B55</f>
        <v>0.57</v>
      </c>
      <c r="C55" s="217">
        <f>CRC!C53</f>
        <v>0.5</v>
      </c>
      <c r="D55" s="226" t="str">
        <f t="shared" si="5"/>
        <v>Yes</v>
      </c>
      <c r="E55" s="197"/>
      <c r="F55" s="197"/>
      <c r="G55" s="198" t="s">
        <v>1</v>
      </c>
      <c r="H55" s="193" t="s">
        <v>172</v>
      </c>
      <c r="I55" s="193" t="s">
        <v>172</v>
      </c>
    </row>
    <row r="56" spans="1:9" ht="12.75" customHeight="1">
      <c r="A56" s="49" t="s">
        <v>53</v>
      </c>
      <c r="B56" s="89">
        <f>FINAL2!B56</f>
        <v>0.26899999999999996</v>
      </c>
      <c r="C56" s="217">
        <f>CRC!C54</f>
        <v>0.07933240174092887</v>
      </c>
      <c r="D56" s="226" t="str">
        <f t="shared" si="5"/>
        <v>Yes</v>
      </c>
      <c r="E56" s="197"/>
      <c r="F56" s="199" t="s">
        <v>2</v>
      </c>
      <c r="G56" s="201">
        <f>FINAL2!F56</f>
        <v>0.125</v>
      </c>
      <c r="H56" s="218">
        <f>CRC!F54</f>
        <v>0.4793324017409289</v>
      </c>
      <c r="I56" s="226" t="str">
        <f>IF((G56-H56)&lt;0,"No","Yes")</f>
        <v>No</v>
      </c>
    </row>
    <row r="57" spans="1:14" ht="12.75" customHeight="1">
      <c r="A57" s="49" t="s">
        <v>54</v>
      </c>
      <c r="B57" s="89">
        <f>FINAL2!B57</f>
        <v>0.183</v>
      </c>
      <c r="C57" s="217">
        <f>CRC!C55</f>
        <v>0</v>
      </c>
      <c r="D57" s="226" t="str">
        <f t="shared" si="5"/>
        <v>Yes</v>
      </c>
      <c r="E57" s="197"/>
      <c r="F57" s="197"/>
      <c r="G57" s="198" t="s">
        <v>1</v>
      </c>
      <c r="H57" s="193" t="s">
        <v>172</v>
      </c>
      <c r="I57" s="193" t="s">
        <v>172</v>
      </c>
      <c r="N57" s="11" t="s">
        <v>2</v>
      </c>
    </row>
    <row r="58" spans="1:9" ht="12.75" customHeight="1">
      <c r="A58" s="49" t="s">
        <v>55</v>
      </c>
      <c r="B58" s="89">
        <f>FINAL2!B58</f>
        <v>0.207</v>
      </c>
      <c r="C58" s="217">
        <f>CRC!C56</f>
        <v>0.0061216991963259915</v>
      </c>
      <c r="D58" s="226" t="str">
        <f t="shared" si="5"/>
        <v>Yes</v>
      </c>
      <c r="E58" s="197"/>
      <c r="F58" s="197"/>
      <c r="G58" s="198" t="s">
        <v>1</v>
      </c>
      <c r="H58" s="193" t="s">
        <v>172</v>
      </c>
      <c r="I58" s="193" t="s">
        <v>172</v>
      </c>
    </row>
    <row r="59" spans="1:9" ht="12.75" customHeight="1">
      <c r="A59" s="49" t="s">
        <v>56</v>
      </c>
      <c r="B59" s="89">
        <f>FINAL2!B59</f>
        <v>0.41</v>
      </c>
      <c r="C59" s="217">
        <f>CRC!C57</f>
        <v>0.435570731633354</v>
      </c>
      <c r="D59" s="226" t="str">
        <f t="shared" si="5"/>
        <v>No</v>
      </c>
      <c r="E59" s="197"/>
      <c r="F59" s="197"/>
      <c r="G59" s="89">
        <f>FINAL2!F59</f>
        <v>0.469</v>
      </c>
      <c r="H59" s="218">
        <f>CRC!F57</f>
        <v>0.835570731633354</v>
      </c>
      <c r="I59" s="226" t="str">
        <f>IF((G59-H59)&lt;0,"No","Yes")</f>
        <v>No</v>
      </c>
    </row>
    <row r="60" spans="1:9" ht="12.75" customHeight="1">
      <c r="A60" s="49" t="s">
        <v>57</v>
      </c>
      <c r="B60" s="89">
        <f>FINAL2!B60</f>
        <v>0.152</v>
      </c>
      <c r="C60" s="217">
        <f>CRC!C58</f>
        <v>0</v>
      </c>
      <c r="D60" s="226" t="str">
        <f t="shared" si="5"/>
        <v>Yes</v>
      </c>
      <c r="E60" s="197"/>
      <c r="F60" s="197"/>
      <c r="G60" s="198" t="s">
        <v>1</v>
      </c>
      <c r="H60" s="193" t="s">
        <v>172</v>
      </c>
      <c r="I60" s="193" t="s">
        <v>172</v>
      </c>
    </row>
    <row r="61" spans="1:9" ht="12.75" customHeight="1">
      <c r="A61" s="49" t="s">
        <v>58</v>
      </c>
      <c r="B61" s="89">
        <f>FINAL2!B61</f>
        <v>0.439</v>
      </c>
      <c r="C61" s="217">
        <f>CRC!C59</f>
        <v>0.32273736493028143</v>
      </c>
      <c r="D61" s="226" t="str">
        <f t="shared" si="5"/>
        <v>Yes</v>
      </c>
      <c r="E61" s="197"/>
      <c r="F61" s="197"/>
      <c r="G61" s="198" t="s">
        <v>1</v>
      </c>
      <c r="H61" s="193" t="s">
        <v>172</v>
      </c>
      <c r="I61" s="193" t="s">
        <v>172</v>
      </c>
    </row>
    <row r="62" spans="1:9" ht="7.5" customHeight="1">
      <c r="A62" s="49"/>
      <c r="B62" s="89"/>
      <c r="C62" s="217"/>
      <c r="D62" s="226"/>
      <c r="E62" s="197"/>
      <c r="F62" s="197"/>
      <c r="G62" s="89"/>
      <c r="H62" s="221"/>
      <c r="I62" s="226"/>
    </row>
    <row r="63" spans="1:9" ht="12.75" customHeight="1">
      <c r="A63" s="49" t="s">
        <v>59</v>
      </c>
      <c r="B63" s="89">
        <f>FINAL2!B63</f>
        <v>0.162</v>
      </c>
      <c r="C63" s="217">
        <f>CRC!C61</f>
        <v>0.19865923111661893</v>
      </c>
      <c r="D63" s="226" t="str">
        <f>IF((B63-C63)&lt;0,"No","Yes")</f>
        <v>No</v>
      </c>
      <c r="E63" s="197"/>
      <c r="F63" s="197"/>
      <c r="G63" s="89">
        <f>FINAL2!F63</f>
        <v>0.175</v>
      </c>
      <c r="H63" s="218">
        <f>CRC!F61</f>
        <v>0.598659231116619</v>
      </c>
      <c r="I63" s="226" t="str">
        <f>IF((G63-H63)&lt;0,"No","Yes")</f>
        <v>No</v>
      </c>
    </row>
    <row r="64" spans="1:9" ht="12.75" customHeight="1">
      <c r="A64" s="49" t="s">
        <v>60</v>
      </c>
      <c r="B64" s="89">
        <f>FINAL2!B64</f>
        <v>0.42200000000000004</v>
      </c>
      <c r="C64" s="217">
        <f>CRC!C62</f>
        <v>0.19563417095830848</v>
      </c>
      <c r="D64" s="226" t="str">
        <f>IF((B64-C64)&lt;0,"No","Yes")</f>
        <v>Yes</v>
      </c>
      <c r="E64" s="197"/>
      <c r="F64" s="197"/>
      <c r="G64" s="198" t="s">
        <v>1</v>
      </c>
      <c r="H64" s="193" t="s">
        <v>172</v>
      </c>
      <c r="I64" s="193" t="s">
        <v>172</v>
      </c>
    </row>
    <row r="65" spans="1:9" ht="12.75" customHeight="1">
      <c r="A65" s="49" t="s">
        <v>61</v>
      </c>
      <c r="B65" s="89">
        <f>FINAL2!B65</f>
        <v>0.36</v>
      </c>
      <c r="C65" s="217">
        <f>CRC!C63</f>
        <v>0.5</v>
      </c>
      <c r="D65" s="226" t="str">
        <f>IF((B65-C65)&lt;0,"No","Yes")</f>
        <v>No</v>
      </c>
      <c r="E65" s="197"/>
      <c r="F65" s="197"/>
      <c r="G65" s="89">
        <f>FINAL2!F65</f>
        <v>0.317</v>
      </c>
      <c r="H65" s="218">
        <f>CRC!F63</f>
        <v>0.9</v>
      </c>
      <c r="I65" s="226" t="str">
        <f>IF((G65-H65)&lt;0,"No","Yes")</f>
        <v>No</v>
      </c>
    </row>
    <row r="66" spans="1:9" ht="12.75" customHeight="1">
      <c r="A66" s="51" t="s">
        <v>62</v>
      </c>
      <c r="B66" s="200">
        <f>FINAL2!B66</f>
        <v>0.722</v>
      </c>
      <c r="C66" s="222">
        <f>CRC!C64</f>
        <v>0.5</v>
      </c>
      <c r="D66" s="227" t="str">
        <f>IF((B66-C66)&lt;0,"No","Yes")</f>
        <v>Yes</v>
      </c>
      <c r="E66" s="197"/>
      <c r="F66" s="197"/>
      <c r="G66" s="200">
        <f>FINAL2!F66</f>
        <v>0.763</v>
      </c>
      <c r="H66" s="222">
        <f>CRC!F64</f>
        <v>0.9</v>
      </c>
      <c r="I66" s="227" t="str">
        <f>IF((G66-H66)&lt;0,"No","Yes")</f>
        <v>No</v>
      </c>
    </row>
    <row r="67" spans="1:9" ht="36.75" customHeight="1">
      <c r="A67" s="230" t="s">
        <v>144</v>
      </c>
      <c r="B67" s="231"/>
      <c r="C67" s="231"/>
      <c r="D67" s="231"/>
      <c r="E67" s="231"/>
      <c r="F67" s="231"/>
      <c r="G67" s="231"/>
      <c r="H67" s="231"/>
      <c r="I67" s="231"/>
    </row>
    <row r="68" spans="1:9" ht="12.75" customHeight="1">
      <c r="A68" s="18"/>
      <c r="B68" s="18"/>
      <c r="C68" s="18"/>
      <c r="D68" s="18"/>
      <c r="E68" s="18"/>
      <c r="F68" s="18"/>
      <c r="G68" s="18"/>
      <c r="H68" s="18"/>
      <c r="I68" s="18"/>
    </row>
    <row r="71" spans="1:2" ht="12.75" customHeight="1">
      <c r="A71" s="20" t="s">
        <v>2</v>
      </c>
      <c r="B71" s="21"/>
    </row>
  </sheetData>
  <sheetProtection/>
  <mergeCells count="12">
    <mergeCell ref="H4:H5"/>
    <mergeCell ref="I4:I5"/>
    <mergeCell ref="B3:D3"/>
    <mergeCell ref="G3:I3"/>
    <mergeCell ref="A67:I67"/>
    <mergeCell ref="A1:I1"/>
    <mergeCell ref="A2:I2"/>
    <mergeCell ref="A3:A5"/>
    <mergeCell ref="B4:B5"/>
    <mergeCell ref="C4:C5"/>
    <mergeCell ref="D4:D5"/>
    <mergeCell ref="G4:G5"/>
  </mergeCells>
  <conditionalFormatting sqref="D8">
    <cfRule type="expression" priority="28" dxfId="0" stopIfTrue="1">
      <formula>B8&lt;C8</formula>
    </cfRule>
  </conditionalFormatting>
  <conditionalFormatting sqref="D9:D17">
    <cfRule type="expression" priority="27" dxfId="0" stopIfTrue="1">
      <formula>B9&lt;C9</formula>
    </cfRule>
  </conditionalFormatting>
  <conditionalFormatting sqref="D19:D28">
    <cfRule type="expression" priority="26" dxfId="0" stopIfTrue="1">
      <formula>B19&lt;C19</formula>
    </cfRule>
  </conditionalFormatting>
  <conditionalFormatting sqref="D30:D39">
    <cfRule type="expression" priority="25" dxfId="0" stopIfTrue="1">
      <formula>B30&lt;C30</formula>
    </cfRule>
  </conditionalFormatting>
  <conditionalFormatting sqref="D41:D50">
    <cfRule type="expression" priority="23" dxfId="0" stopIfTrue="1">
      <formula>B41&lt;C41</formula>
    </cfRule>
  </conditionalFormatting>
  <conditionalFormatting sqref="D52:D61">
    <cfRule type="expression" priority="22" dxfId="0" stopIfTrue="1">
      <formula>B52&lt;C52</formula>
    </cfRule>
  </conditionalFormatting>
  <conditionalFormatting sqref="D63:D66">
    <cfRule type="expression" priority="21" dxfId="0" stopIfTrue="1">
      <formula>B63&lt;C63</formula>
    </cfRule>
  </conditionalFormatting>
  <conditionalFormatting sqref="I8">
    <cfRule type="expression" priority="18" dxfId="0" stopIfTrue="1">
      <formula>$H$8&gt;$G$8</formula>
    </cfRule>
  </conditionalFormatting>
  <conditionalFormatting sqref="I9">
    <cfRule type="expression" priority="17" dxfId="0" stopIfTrue="1">
      <formula>$H$9&gt;$G$9</formula>
    </cfRule>
  </conditionalFormatting>
  <conditionalFormatting sqref="I10">
    <cfRule type="expression" priority="16" dxfId="0" stopIfTrue="1">
      <formula>$H$10&gt;$G$10</formula>
    </cfRule>
  </conditionalFormatting>
  <conditionalFormatting sqref="I11">
    <cfRule type="expression" priority="15" dxfId="0" stopIfTrue="1">
      <formula>$H$11&gt;$G$11</formula>
    </cfRule>
  </conditionalFormatting>
  <conditionalFormatting sqref="I12">
    <cfRule type="expression" priority="14" dxfId="0" stopIfTrue="1">
      <formula>$H$12&gt;$G$12</formula>
    </cfRule>
  </conditionalFormatting>
  <conditionalFormatting sqref="I13">
    <cfRule type="expression" priority="13" dxfId="0" stopIfTrue="1">
      <formula>$H$13&gt;$G$13</formula>
    </cfRule>
  </conditionalFormatting>
  <conditionalFormatting sqref="I17">
    <cfRule type="expression" priority="12" dxfId="0" stopIfTrue="1">
      <formula>$H$17&gt;$G$17</formula>
    </cfRule>
  </conditionalFormatting>
  <conditionalFormatting sqref="I20">
    <cfRule type="expression" priority="11" dxfId="0" stopIfTrue="1">
      <formula>$H$20&gt;$G$20</formula>
    </cfRule>
  </conditionalFormatting>
  <conditionalFormatting sqref="I21">
    <cfRule type="expression" priority="10" dxfId="0" stopIfTrue="1">
      <formula>H21&gt;G21</formula>
    </cfRule>
  </conditionalFormatting>
  <conditionalFormatting sqref="I24">
    <cfRule type="expression" priority="8" dxfId="0" stopIfTrue="1">
      <formula>H24&gt;G24</formula>
    </cfRule>
  </conditionalFormatting>
  <conditionalFormatting sqref="I25">
    <cfRule type="expression" priority="7" dxfId="0" stopIfTrue="1">
      <formula>H25&gt;G25</formula>
    </cfRule>
  </conditionalFormatting>
  <conditionalFormatting sqref="I26">
    <cfRule type="expression" priority="6" dxfId="0" stopIfTrue="1">
      <formula>H26&gt;G26</formula>
    </cfRule>
  </conditionalFormatting>
  <conditionalFormatting sqref="I27">
    <cfRule type="expression" priority="5" dxfId="0" stopIfTrue="1">
      <formula>H27&gt;G27</formula>
    </cfRule>
  </conditionalFormatting>
  <conditionalFormatting sqref="I30">
    <cfRule type="expression" priority="4" dxfId="0" stopIfTrue="1">
      <formula>H30&gt;G30</formula>
    </cfRule>
  </conditionalFormatting>
  <conditionalFormatting sqref="I39 I37 I32">
    <cfRule type="expression" priority="3" dxfId="0" stopIfTrue="1">
      <formula>H32&gt;G32</formula>
    </cfRule>
  </conditionalFormatting>
  <conditionalFormatting sqref="I65:I66 I63 I59 I53 I49:I50 I47 I45 I43">
    <cfRule type="expression" priority="2" dxfId="0" stopIfTrue="1">
      <formula>H43&gt;G43</formula>
    </cfRule>
  </conditionalFormatting>
  <conditionalFormatting sqref="I56">
    <cfRule type="expression" priority="1" dxfId="0" stopIfTrue="1">
      <formula>H56&gt;G56</formula>
    </cfRule>
  </conditionalFormatting>
  <printOptions horizontalCentered="1" verticalCentered="1"/>
  <pageMargins left="0.25" right="0.25" top="0.25" bottom="0.25" header="0" footer="0"/>
  <pageSetup fitToHeight="1" fitToWidth="1"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90" zoomScaleNormal="90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15.7109375" style="2" customWidth="1"/>
    <col min="2" max="2" width="11.421875" style="2" bestFit="1" customWidth="1"/>
    <col min="3" max="3" width="15.7109375" style="2" bestFit="1" customWidth="1"/>
    <col min="4" max="4" width="13.8515625" style="2" bestFit="1" customWidth="1"/>
    <col min="5" max="5" width="13.140625" style="2" bestFit="1" customWidth="1"/>
    <col min="6" max="7" width="12.28125" style="2" bestFit="1" customWidth="1"/>
    <col min="8" max="8" width="11.28125" style="2" bestFit="1" customWidth="1"/>
    <col min="9" max="9" width="10.421875" style="2" bestFit="1" customWidth="1"/>
    <col min="10" max="10" width="7.421875" style="2" bestFit="1" customWidth="1"/>
    <col min="11" max="11" width="11.28125" style="2" bestFit="1" customWidth="1"/>
    <col min="12" max="12" width="10.7109375" style="2" bestFit="1" customWidth="1"/>
    <col min="13" max="13" width="9.7109375" style="2" bestFit="1" customWidth="1"/>
    <col min="14" max="14" width="12.28125" style="2" bestFit="1" customWidth="1"/>
    <col min="15" max="15" width="12.140625" style="2" bestFit="1" customWidth="1"/>
    <col min="16" max="16" width="10.57421875" style="2" bestFit="1" customWidth="1"/>
    <col min="17" max="17" width="9.7109375" style="2" bestFit="1" customWidth="1"/>
    <col min="18" max="16384" width="9.140625" style="2" customWidth="1"/>
  </cols>
  <sheetData>
    <row r="1" spans="1:17" ht="66.75" customHeight="1">
      <c r="A1" s="257" t="s">
        <v>186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5" customHeight="1">
      <c r="A2" s="290" t="str">
        <f>FINAL2!$A$2</f>
        <v>ACF/OFA: 05/12/2016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7" s="3" customFormat="1" ht="12.75" customHeight="1">
      <c r="A3" s="263" t="s">
        <v>168</v>
      </c>
      <c r="B3" s="242" t="s">
        <v>92</v>
      </c>
      <c r="C3" s="288"/>
      <c r="D3" s="289"/>
      <c r="E3" s="243" t="s">
        <v>119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/>
    </row>
    <row r="4" spans="1:17" s="4" customFormat="1" ht="12.75" customHeight="1">
      <c r="A4" s="270"/>
      <c r="B4" s="263" t="s">
        <v>164</v>
      </c>
      <c r="C4" s="263" t="s">
        <v>169</v>
      </c>
      <c r="D4" s="278" t="s">
        <v>153</v>
      </c>
      <c r="E4" s="282" t="s">
        <v>154</v>
      </c>
      <c r="F4" s="263" t="s">
        <v>166</v>
      </c>
      <c r="G4" s="263" t="s">
        <v>152</v>
      </c>
      <c r="H4" s="263" t="s">
        <v>155</v>
      </c>
      <c r="I4" s="263" t="s">
        <v>156</v>
      </c>
      <c r="J4" s="263" t="s">
        <v>157</v>
      </c>
      <c r="K4" s="263" t="s">
        <v>158</v>
      </c>
      <c r="L4" s="263" t="s">
        <v>159</v>
      </c>
      <c r="M4" s="263" t="s">
        <v>160</v>
      </c>
      <c r="N4" s="263" t="s">
        <v>161</v>
      </c>
      <c r="O4" s="263" t="s">
        <v>167</v>
      </c>
      <c r="P4" s="263" t="s">
        <v>163</v>
      </c>
      <c r="Q4" s="248" t="s">
        <v>98</v>
      </c>
    </row>
    <row r="5" spans="1:17" s="4" customFormat="1" ht="12.75" customHeight="1">
      <c r="A5" s="270"/>
      <c r="B5" s="270"/>
      <c r="C5" s="270"/>
      <c r="D5" s="279"/>
      <c r="E5" s="283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49"/>
    </row>
    <row r="6" spans="1:17" s="4" customFormat="1" ht="12.75" customHeight="1">
      <c r="A6" s="277"/>
      <c r="B6" s="277"/>
      <c r="C6" s="277"/>
      <c r="D6" s="280"/>
      <c r="E6" s="284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50"/>
    </row>
    <row r="7" spans="1:17" s="4" customFormat="1" ht="12.75" customHeight="1">
      <c r="A7" s="50" t="s">
        <v>3</v>
      </c>
      <c r="B7" s="62">
        <f>SUM(B9:B67)</f>
        <v>83561</v>
      </c>
      <c r="C7" s="62">
        <f>SUM(C9:C67)</f>
        <v>73885</v>
      </c>
      <c r="D7" s="212">
        <f>SUM(D9:D67)</f>
        <v>22016</v>
      </c>
      <c r="E7" s="57">
        <f>IF($D7&gt;0,TPWRKACT!E7/(2*$D7)," ")</f>
        <v>0.5300009084302325</v>
      </c>
      <c r="F7" s="34">
        <f>IF($D7&gt;0,TPWRKACT!F7/(2*$D7)," ")</f>
        <v>0.003974382267441861</v>
      </c>
      <c r="G7" s="34">
        <f>IF($D7&gt;0,TPWRKACT!G7/(2*$D7)," ")</f>
        <v>0.005496002906976744</v>
      </c>
      <c r="H7" s="34">
        <f>IF($D7&gt;0,TPWRKACT!H7/(2*$D7)," ")</f>
        <v>0.048918968023255814</v>
      </c>
      <c r="I7" s="34">
        <f>IF($D7&gt;0,TPWRKACT!I7/(2*$D7)," ")</f>
        <v>0.003588299418604651</v>
      </c>
      <c r="J7" s="34">
        <f>IF($D7&gt;0,TPWRKACT!J7/(2*$D7)," ")</f>
        <v>0.17625817587209303</v>
      </c>
      <c r="K7" s="34">
        <f>IF($D7&gt;0,TPWRKACT!K7/(2*$D7)," ")</f>
        <v>0.03888081395348837</v>
      </c>
      <c r="L7" s="34">
        <f>IF($D7&gt;0,TPWRKACT!L7/(2*$D7)," ")</f>
        <v>0.07921511627906977</v>
      </c>
      <c r="M7" s="34">
        <f>IF($D7&gt;0,TPWRKACT!M7/(2*$D7)," ")</f>
        <v>0.036564316860465115</v>
      </c>
      <c r="N7" s="34">
        <f>IF($D7&gt;0,TPWRKACT!N7/(2*$D7)," ")</f>
        <v>0.019167877906976744</v>
      </c>
      <c r="O7" s="34">
        <f>IF($D7&gt;0,TPWRKACT!O7/(2*$D7)," ")</f>
        <v>0.003315770348837209</v>
      </c>
      <c r="P7" s="34">
        <f>IF($D7&gt;0,TPWRKACT!P7/(2*$D7)," ")</f>
        <v>2.2710755813953488E-05</v>
      </c>
      <c r="Q7" s="34">
        <f>IF($D7&gt;0,TPWRKACT!Q7/(2*$D7)," ")</f>
        <v>0.031204578488372093</v>
      </c>
    </row>
    <row r="8" spans="1:17" s="4" customFormat="1" ht="9.75" customHeight="1">
      <c r="A8" s="67"/>
      <c r="B8" s="82"/>
      <c r="C8" s="82"/>
      <c r="D8" s="100"/>
      <c r="E8" s="209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1"/>
    </row>
    <row r="9" spans="1:17" s="4" customFormat="1" ht="12.75" customHeight="1">
      <c r="A9" s="65" t="s">
        <v>10</v>
      </c>
      <c r="B9" s="62">
        <v>178</v>
      </c>
      <c r="C9" s="62">
        <v>160</v>
      </c>
      <c r="D9" s="101">
        <v>86</v>
      </c>
      <c r="E9" s="57">
        <f>IF($D9&gt;0,TPWRKACT!E9/(2*$D9)," ")</f>
        <v>0.5813953488372093</v>
      </c>
      <c r="F9" s="34">
        <f>IF($D9&gt;0,TPWRKACT!F9/(2*$D9)," ")</f>
        <v>0</v>
      </c>
      <c r="G9" s="34">
        <f>IF($D9&gt;0,TPWRKACT!G9/(2*$D9)," ")</f>
        <v>0.01744186046511628</v>
      </c>
      <c r="H9" s="34">
        <f>IF($D9&gt;0,TPWRKACT!H9/(2*$D9)," ")</f>
        <v>0.12209302325581395</v>
      </c>
      <c r="I9" s="34">
        <f>IF($D9&gt;0,TPWRKACT!I9/(2*$D9)," ")</f>
        <v>0</v>
      </c>
      <c r="J9" s="34">
        <f>IF($D9&gt;0,TPWRKACT!J9/(2*$D9)," ")</f>
        <v>0.023255813953488372</v>
      </c>
      <c r="K9" s="34">
        <f>IF($D9&gt;0,TPWRKACT!K9/(2*$D9)," ")</f>
        <v>0</v>
      </c>
      <c r="L9" s="34">
        <f>IF($D9&gt;0,TPWRKACT!L9/(2*$D9)," ")</f>
        <v>0.029069767441860465</v>
      </c>
      <c r="M9" s="34">
        <f>IF($D9&gt;0,TPWRKACT!M9/(2*$D9)," ")</f>
        <v>0.08139534883720931</v>
      </c>
      <c r="N9" s="34">
        <f>IF($D9&gt;0,TPWRKACT!N9/(2*$D9)," ")</f>
        <v>0</v>
      </c>
      <c r="O9" s="34">
        <f>IF($D9&gt;0,TPWRKACT!O9/(2*$D9)," ")</f>
        <v>0</v>
      </c>
      <c r="P9" s="34">
        <f>IF($D9&gt;0,TPWRKACT!P9/(2*$D9)," ")</f>
        <v>0</v>
      </c>
      <c r="Q9" s="34">
        <f>IF($D9&gt;0,TPWRKACT!Q9/(2*$D9)," ")</f>
        <v>0.005813953488372093</v>
      </c>
    </row>
    <row r="10" spans="1:17" ht="12.75" customHeight="1">
      <c r="A10" s="65" t="s">
        <v>11</v>
      </c>
      <c r="B10" s="62">
        <f>TPWRKACT!B10</f>
        <v>417</v>
      </c>
      <c r="C10" s="62">
        <f>TPWRKACT!C10</f>
        <v>261</v>
      </c>
      <c r="D10" s="99">
        <f>TPWRKACT!D10</f>
        <v>120</v>
      </c>
      <c r="E10" s="57">
        <f>IF($D10&gt;0,TPWRKACT!E10/(2*$D10)," ")</f>
        <v>0.5833333333333334</v>
      </c>
      <c r="F10" s="34">
        <f>IF($D10&gt;0,TPWRKACT!F10/(2*$D10)," ")</f>
        <v>0</v>
      </c>
      <c r="G10" s="34">
        <f>IF($D10&gt;0,TPWRKACT!G10/(2*$D10)," ")</f>
        <v>0</v>
      </c>
      <c r="H10" s="34">
        <f>IF($D10&gt;0,TPWRKACT!H10/(2*$D10)," ")</f>
        <v>0.004166666666666667</v>
      </c>
      <c r="I10" s="34">
        <f>IF($D10&gt;0,TPWRKACT!I10/(2*$D10)," ")</f>
        <v>0</v>
      </c>
      <c r="J10" s="34">
        <f>IF($D10&gt;0,TPWRKACT!J10/(2*$D10)," ")</f>
        <v>0.25416666666666665</v>
      </c>
      <c r="K10" s="34">
        <f>IF($D10&gt;0,TPWRKACT!K10/(2*$D10)," ")</f>
        <v>0.17916666666666667</v>
      </c>
      <c r="L10" s="34">
        <f>IF($D10&gt;0,TPWRKACT!L10/(2*$D10)," ")</f>
        <v>0.020833333333333332</v>
      </c>
      <c r="M10" s="34">
        <f>IF($D10&gt;0,TPWRKACT!M10/(2*$D10)," ")</f>
        <v>0</v>
      </c>
      <c r="N10" s="34">
        <f>IF($D10&gt;0,TPWRKACT!N10/(2*$D10)," ")</f>
        <v>0.016666666666666666</v>
      </c>
      <c r="O10" s="34">
        <f>IF($D10&gt;0,TPWRKACT!O10/(2*$D10)," ")</f>
        <v>0.004166666666666667</v>
      </c>
      <c r="P10" s="34">
        <f>IF($D10&gt;0,TPWRKACT!P10/(2*$D10)," ")</f>
        <v>0</v>
      </c>
      <c r="Q10" s="34">
        <f>IF($D10&gt;0,TPWRKACT!Q10/(2*$D10)," ")</f>
        <v>0</v>
      </c>
    </row>
    <row r="11" spans="1:17" ht="12.75" customHeight="1">
      <c r="A11" s="65" t="s">
        <v>12</v>
      </c>
      <c r="B11" s="62">
        <f>TPWRKACT!B11</f>
        <v>444</v>
      </c>
      <c r="C11" s="62">
        <f>TPWRKACT!C11</f>
        <v>240</v>
      </c>
      <c r="D11" s="99">
        <f>TPWRKACT!D11</f>
        <v>135</v>
      </c>
      <c r="E11" s="57">
        <f>IF($D11&gt;0,TPWRKACT!E11/(2*$D11)," ")</f>
        <v>0.337037037037037</v>
      </c>
      <c r="F11" s="34">
        <f>IF($D11&gt;0,TPWRKACT!F11/(2*$D11)," ")</f>
        <v>0</v>
      </c>
      <c r="G11" s="34">
        <f>IF($D11&gt;0,TPWRKACT!G11/(2*$D11)," ")</f>
        <v>0</v>
      </c>
      <c r="H11" s="34">
        <f>IF($D11&gt;0,TPWRKACT!H11/(2*$D11)," ")</f>
        <v>0.08888888888888889</v>
      </c>
      <c r="I11" s="34">
        <f>IF($D11&gt;0,TPWRKACT!I11/(2*$D11)," ")</f>
        <v>0.003703703703703704</v>
      </c>
      <c r="J11" s="34">
        <f>IF($D11&gt;0,TPWRKACT!J11/(2*$D11)," ")</f>
        <v>0.5481481481481482</v>
      </c>
      <c r="K11" s="34">
        <f>IF($D11&gt;0,TPWRKACT!K11/(2*$D11)," ")</f>
        <v>0.05555555555555555</v>
      </c>
      <c r="L11" s="34">
        <f>IF($D11&gt;0,TPWRKACT!L11/(2*$D11)," ")</f>
        <v>0.07407407407407407</v>
      </c>
      <c r="M11" s="34">
        <f>IF($D11&gt;0,TPWRKACT!M11/(2*$D11)," ")</f>
        <v>0.003703703703703704</v>
      </c>
      <c r="N11" s="34">
        <f>IF($D11&gt;0,TPWRKACT!N11/(2*$D11)," ")</f>
        <v>0.05185185185185185</v>
      </c>
      <c r="O11" s="34">
        <f>IF($D11&gt;0,TPWRKACT!O11/(2*$D11)," ")</f>
        <v>0.007407407407407408</v>
      </c>
      <c r="P11" s="34">
        <f>IF($D11&gt;0,TPWRKACT!P11/(2*$D11)," ")</f>
        <v>0</v>
      </c>
      <c r="Q11" s="34">
        <f>IF($D11&gt;0,TPWRKACT!Q11/(2*$D11)," ")</f>
        <v>0</v>
      </c>
    </row>
    <row r="12" spans="1:17" ht="12.75" customHeight="1">
      <c r="A12" s="65" t="s">
        <v>13</v>
      </c>
      <c r="B12" s="62">
        <f>TPWRKACT!B12</f>
        <v>138</v>
      </c>
      <c r="C12" s="62">
        <f>TPWRKACT!C12</f>
        <v>111</v>
      </c>
      <c r="D12" s="99">
        <f>TPWRKACT!D12</f>
        <v>31</v>
      </c>
      <c r="E12" s="57">
        <f>IF($D12&gt;0,TPWRKACT!E12/(2*$D12)," ")</f>
        <v>0.532258064516129</v>
      </c>
      <c r="F12" s="34">
        <f>IF($D12&gt;0,TPWRKACT!F12/(2*$D12)," ")</f>
        <v>0</v>
      </c>
      <c r="G12" s="34">
        <f>IF($D12&gt;0,TPWRKACT!G12/(2*$D12)," ")</f>
        <v>0</v>
      </c>
      <c r="H12" s="34">
        <f>IF($D12&gt;0,TPWRKACT!H12/(2*$D12)," ")</f>
        <v>0.03225806451612903</v>
      </c>
      <c r="I12" s="34">
        <f>IF($D12&gt;0,TPWRKACT!I12/(2*$D12)," ")</f>
        <v>0</v>
      </c>
      <c r="J12" s="34">
        <f>IF($D12&gt;0,TPWRKACT!J12/(2*$D12)," ")</f>
        <v>0.03225806451612903</v>
      </c>
      <c r="K12" s="34">
        <f>IF($D12&gt;0,TPWRKACT!K12/(2*$D12)," ")</f>
        <v>0.04838709677419355</v>
      </c>
      <c r="L12" s="34">
        <f>IF($D12&gt;0,TPWRKACT!L12/(2*$D12)," ")</f>
        <v>0.06451612903225806</v>
      </c>
      <c r="M12" s="34">
        <f>IF($D12&gt;0,TPWRKACT!M12/(2*$D12)," ")</f>
        <v>0</v>
      </c>
      <c r="N12" s="34">
        <f>IF($D12&gt;0,TPWRKACT!N12/(2*$D12)," ")</f>
        <v>0</v>
      </c>
      <c r="O12" s="34">
        <f>IF($D12&gt;0,TPWRKACT!O12/(2*$D12)," ")</f>
        <v>0</v>
      </c>
      <c r="P12" s="34">
        <f>IF($D12&gt;0,TPWRKACT!P12/(2*$D12)," ")</f>
        <v>0</v>
      </c>
      <c r="Q12" s="34">
        <f>IF($D12&gt;0,TPWRKACT!Q12/(2*$D12)," ")</f>
        <v>0</v>
      </c>
    </row>
    <row r="13" spans="1:17" ht="12.75" customHeight="1">
      <c r="A13" s="65" t="s">
        <v>14</v>
      </c>
      <c r="B13" s="62">
        <f>TPWRKACT!B13</f>
        <v>58071</v>
      </c>
      <c r="C13" s="62">
        <f>TPWRKACT!C13</f>
        <v>55521</v>
      </c>
      <c r="D13" s="99">
        <f>TPWRKACT!D13</f>
        <v>14212</v>
      </c>
      <c r="E13" s="57">
        <f>IF($D13&gt;0,TPWRKACT!E13/(2*$D13)," ")</f>
        <v>0.46911061075147764</v>
      </c>
      <c r="F13" s="34">
        <f>IF($D13&gt;0,TPWRKACT!F13/(2*$D13)," ")</f>
        <v>0</v>
      </c>
      <c r="G13" s="34">
        <f>IF($D13&gt;0,TPWRKACT!G13/(2*$D13)," ")</f>
        <v>0.007177033492822967</v>
      </c>
      <c r="H13" s="34">
        <f>IF($D13&gt;0,TPWRKACT!H13/(2*$D13)," ")</f>
        <v>0.031628201519842386</v>
      </c>
      <c r="I13" s="34">
        <f>IF($D13&gt;0,TPWRKACT!I13/(2*$D13)," ")</f>
        <v>0.0046439628482972135</v>
      </c>
      <c r="J13" s="34">
        <f>IF($D13&gt;0,TPWRKACT!J13/(2*$D13)," ")</f>
        <v>0.22393048128342247</v>
      </c>
      <c r="K13" s="34">
        <f>IF($D13&gt;0,TPWRKACT!K13/(2*$D13)," ")</f>
        <v>0.034266816774556716</v>
      </c>
      <c r="L13" s="34">
        <f>IF($D13&gt;0,TPWRKACT!L13/(2*$D13)," ")</f>
        <v>0.09073318322544328</v>
      </c>
      <c r="M13" s="34">
        <f>IF($D13&gt;0,TPWRKACT!M13/(2*$D13)," ")</f>
        <v>0.030467210807768083</v>
      </c>
      <c r="N13" s="34">
        <f>IF($D13&gt;0,TPWRKACT!N13/(2*$D13)," ")</f>
        <v>0.02445116802701942</v>
      </c>
      <c r="O13" s="34">
        <f>IF($D13&gt;0,TPWRKACT!O13/(2*$D13)," ")</f>
        <v>0</v>
      </c>
      <c r="P13" s="34">
        <f>IF($D13&gt;0,TPWRKACT!P13/(2*$D13)," ")</f>
        <v>0</v>
      </c>
      <c r="Q13" s="34">
        <f>IF($D13&gt;0,TPWRKACT!Q13/(2*$D13)," ")</f>
        <v>0.025436251055446103</v>
      </c>
    </row>
    <row r="14" spans="1:17" ht="12.75" customHeight="1">
      <c r="A14" s="65" t="s">
        <v>15</v>
      </c>
      <c r="B14" s="62">
        <f>TPWRKACT!B14</f>
        <v>1226</v>
      </c>
      <c r="C14" s="62">
        <f>TPWRKACT!C14</f>
        <v>1200</v>
      </c>
      <c r="D14" s="99">
        <f>TPWRKACT!D14</f>
        <v>219</v>
      </c>
      <c r="E14" s="57">
        <f>IF($D14&gt;0,TPWRKACT!E14/(2*$D14)," ")</f>
        <v>0.545662100456621</v>
      </c>
      <c r="F14" s="34">
        <f>IF($D14&gt;0,TPWRKACT!F14/(2*$D14)," ")</f>
        <v>0.0091324200913242</v>
      </c>
      <c r="G14" s="34">
        <f>IF($D14&gt;0,TPWRKACT!G14/(2*$D14)," ")</f>
        <v>0</v>
      </c>
      <c r="H14" s="34">
        <f>IF($D14&gt;0,TPWRKACT!H14/(2*$D14)," ")</f>
        <v>0.091324200913242</v>
      </c>
      <c r="I14" s="34">
        <f>IF($D14&gt;0,TPWRKACT!I14/(2*$D14)," ")</f>
        <v>0.02968036529680365</v>
      </c>
      <c r="J14" s="34">
        <f>IF($D14&gt;0,TPWRKACT!J14/(2*$D14)," ")</f>
        <v>0.18949771689497716</v>
      </c>
      <c r="K14" s="34">
        <f>IF($D14&gt;0,TPWRKACT!K14/(2*$D14)," ")</f>
        <v>0.06621004566210045</v>
      </c>
      <c r="L14" s="34">
        <f>IF($D14&gt;0,TPWRKACT!L14/(2*$D14)," ")</f>
        <v>0.13013698630136986</v>
      </c>
      <c r="M14" s="34">
        <f>IF($D14&gt;0,TPWRKACT!M14/(2*$D14)," ")</f>
        <v>0.00228310502283105</v>
      </c>
      <c r="N14" s="34">
        <f>IF($D14&gt;0,TPWRKACT!N14/(2*$D14)," ")</f>
        <v>0.0091324200913242</v>
      </c>
      <c r="O14" s="34">
        <f>IF($D14&gt;0,TPWRKACT!O14/(2*$D14)," ")</f>
        <v>0</v>
      </c>
      <c r="P14" s="34">
        <f>IF($D14&gt;0,TPWRKACT!P14/(2*$D14)," ")</f>
        <v>0</v>
      </c>
      <c r="Q14" s="34">
        <f>IF($D14&gt;0,TPWRKACT!Q14/(2*$D14)," ")</f>
        <v>0.0365296803652968</v>
      </c>
    </row>
    <row r="15" spans="1:17" ht="12.75" customHeight="1">
      <c r="A15" s="65" t="s">
        <v>16</v>
      </c>
      <c r="B15" s="83">
        <v>0</v>
      </c>
      <c r="C15" s="64" t="s">
        <v>1</v>
      </c>
      <c r="D15" s="101">
        <v>0</v>
      </c>
      <c r="E15" s="179" t="s">
        <v>172</v>
      </c>
      <c r="F15" s="179" t="s">
        <v>172</v>
      </c>
      <c r="G15" s="179" t="s">
        <v>172</v>
      </c>
      <c r="H15" s="179" t="s">
        <v>172</v>
      </c>
      <c r="I15" s="179" t="s">
        <v>172</v>
      </c>
      <c r="J15" s="179" t="s">
        <v>172</v>
      </c>
      <c r="K15" s="179" t="s">
        <v>172</v>
      </c>
      <c r="L15" s="179" t="s">
        <v>172</v>
      </c>
      <c r="M15" s="179" t="s">
        <v>172</v>
      </c>
      <c r="N15" s="179" t="s">
        <v>172</v>
      </c>
      <c r="O15" s="179" t="s">
        <v>172</v>
      </c>
      <c r="P15" s="179" t="s">
        <v>172</v>
      </c>
      <c r="Q15" s="179" t="s">
        <v>172</v>
      </c>
    </row>
    <row r="16" spans="1:17" ht="12.75" customHeight="1">
      <c r="A16" s="65" t="s">
        <v>17</v>
      </c>
      <c r="B16" s="62">
        <f>TPWRKACT!B16</f>
        <v>24</v>
      </c>
      <c r="C16" s="64" t="s">
        <v>1</v>
      </c>
      <c r="D16" s="101">
        <v>0</v>
      </c>
      <c r="E16" s="179" t="s">
        <v>172</v>
      </c>
      <c r="F16" s="179" t="s">
        <v>172</v>
      </c>
      <c r="G16" s="179" t="s">
        <v>172</v>
      </c>
      <c r="H16" s="179" t="s">
        <v>172</v>
      </c>
      <c r="I16" s="179" t="s">
        <v>172</v>
      </c>
      <c r="J16" s="179" t="s">
        <v>172</v>
      </c>
      <c r="K16" s="179" t="s">
        <v>172</v>
      </c>
      <c r="L16" s="179" t="s">
        <v>172</v>
      </c>
      <c r="M16" s="179" t="s">
        <v>172</v>
      </c>
      <c r="N16" s="179" t="s">
        <v>172</v>
      </c>
      <c r="O16" s="179" t="s">
        <v>172</v>
      </c>
      <c r="P16" s="179" t="s">
        <v>172</v>
      </c>
      <c r="Q16" s="179" t="s">
        <v>172</v>
      </c>
    </row>
    <row r="17" spans="1:17" ht="12.75" customHeight="1">
      <c r="A17" s="65" t="s">
        <v>84</v>
      </c>
      <c r="B17" s="83">
        <v>0</v>
      </c>
      <c r="C17" s="64" t="s">
        <v>1</v>
      </c>
      <c r="D17" s="101">
        <v>0</v>
      </c>
      <c r="E17" s="179" t="s">
        <v>172</v>
      </c>
      <c r="F17" s="179" t="s">
        <v>172</v>
      </c>
      <c r="G17" s="179" t="s">
        <v>172</v>
      </c>
      <c r="H17" s="179" t="s">
        <v>172</v>
      </c>
      <c r="I17" s="179" t="s">
        <v>172</v>
      </c>
      <c r="J17" s="179" t="s">
        <v>172</v>
      </c>
      <c r="K17" s="179" t="s">
        <v>172</v>
      </c>
      <c r="L17" s="179" t="s">
        <v>172</v>
      </c>
      <c r="M17" s="179" t="s">
        <v>172</v>
      </c>
      <c r="N17" s="179" t="s">
        <v>172</v>
      </c>
      <c r="O17" s="179" t="s">
        <v>172</v>
      </c>
      <c r="P17" s="179" t="s">
        <v>172</v>
      </c>
      <c r="Q17" s="179" t="s">
        <v>172</v>
      </c>
    </row>
    <row r="18" spans="1:17" ht="12.75" customHeight="1">
      <c r="A18" s="65" t="s">
        <v>18</v>
      </c>
      <c r="B18" s="62">
        <f>TPWRKACT!B18</f>
        <v>560</v>
      </c>
      <c r="C18" s="62">
        <f>TPWRKACT!C18</f>
        <v>508</v>
      </c>
      <c r="D18" s="99">
        <f>TPWRKACT!D18</f>
        <v>294</v>
      </c>
      <c r="E18" s="57">
        <f>IF($D18&gt;0,TPWRKACT!E18/(2*$D18)," ")</f>
        <v>0.304421768707483</v>
      </c>
      <c r="F18" s="34">
        <f>IF($D18&gt;0,TPWRKACT!F18/(2*$D18)," ")</f>
        <v>0.0017006802721088435</v>
      </c>
      <c r="G18" s="34">
        <f>IF($D18&gt;0,TPWRKACT!G18/(2*$D18)," ")</f>
        <v>0</v>
      </c>
      <c r="H18" s="34">
        <f>IF($D18&gt;0,TPWRKACT!H18/(2*$D18)," ")</f>
        <v>0.11904761904761904</v>
      </c>
      <c r="I18" s="34">
        <f>IF($D18&gt;0,TPWRKACT!I18/(2*$D18)," ")</f>
        <v>0.0017006802721088435</v>
      </c>
      <c r="J18" s="34">
        <f>IF($D18&gt;0,TPWRKACT!J18/(2*$D18)," ")</f>
        <v>0.1598639455782313</v>
      </c>
      <c r="K18" s="34">
        <f>IF($D18&gt;0,TPWRKACT!K18/(2*$D18)," ")</f>
        <v>0.1326530612244898</v>
      </c>
      <c r="L18" s="34">
        <f>IF($D18&gt;0,TPWRKACT!L18/(2*$D18)," ")</f>
        <v>0.24489795918367346</v>
      </c>
      <c r="M18" s="34">
        <f>IF($D18&gt;0,TPWRKACT!M18/(2*$D18)," ")</f>
        <v>0.20238095238095238</v>
      </c>
      <c r="N18" s="34">
        <f>IF($D18&gt;0,TPWRKACT!N18/(2*$D18)," ")</f>
        <v>0.006802721088435374</v>
      </c>
      <c r="O18" s="34">
        <f>IF($D18&gt;0,TPWRKACT!O18/(2*$D18)," ")</f>
        <v>0.006802721088435374</v>
      </c>
      <c r="P18" s="34">
        <f>IF($D18&gt;0,TPWRKACT!P18/(2*$D18)," ")</f>
        <v>0</v>
      </c>
      <c r="Q18" s="34">
        <f>IF($D18&gt;0,TPWRKACT!Q18/(2*$D18)," ")</f>
        <v>0.05272108843537415</v>
      </c>
    </row>
    <row r="19" spans="1:17" ht="7.5" customHeight="1">
      <c r="A19" s="67"/>
      <c r="B19" s="154"/>
      <c r="C19" s="80"/>
      <c r="D19" s="155"/>
      <c r="E19" s="98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12.75" customHeight="1">
      <c r="A20" s="65" t="s">
        <v>19</v>
      </c>
      <c r="B20" s="83">
        <v>0</v>
      </c>
      <c r="C20" s="64" t="s">
        <v>1</v>
      </c>
      <c r="D20" s="101">
        <v>0</v>
      </c>
      <c r="E20" s="179" t="s">
        <v>172</v>
      </c>
      <c r="F20" s="179" t="s">
        <v>172</v>
      </c>
      <c r="G20" s="179" t="s">
        <v>172</v>
      </c>
      <c r="H20" s="179" t="s">
        <v>172</v>
      </c>
      <c r="I20" s="179" t="s">
        <v>172</v>
      </c>
      <c r="J20" s="179" t="s">
        <v>172</v>
      </c>
      <c r="K20" s="179" t="s">
        <v>172</v>
      </c>
      <c r="L20" s="179" t="s">
        <v>172</v>
      </c>
      <c r="M20" s="179" t="s">
        <v>172</v>
      </c>
      <c r="N20" s="179" t="s">
        <v>172</v>
      </c>
      <c r="O20" s="179" t="s">
        <v>172</v>
      </c>
      <c r="P20" s="179" t="s">
        <v>172</v>
      </c>
      <c r="Q20" s="179" t="s">
        <v>172</v>
      </c>
    </row>
    <row r="21" spans="1:17" ht="12.75" customHeight="1">
      <c r="A21" s="65" t="s">
        <v>20</v>
      </c>
      <c r="B21" s="62">
        <f>TPWRKACT!B21</f>
        <v>151</v>
      </c>
      <c r="C21" s="62">
        <f>TPWRKACT!C21</f>
        <v>143</v>
      </c>
      <c r="D21" s="99">
        <f>TPWRKACT!D21</f>
        <v>95</v>
      </c>
      <c r="E21" s="57">
        <f>IF($D21&gt;0,TPWRKACT!E21/(2*$D21)," ")</f>
        <v>0.21578947368421053</v>
      </c>
      <c r="F21" s="34">
        <f>IF($D21&gt;0,TPWRKACT!F21/(2*$D21)," ")</f>
        <v>0.015789473684210527</v>
      </c>
      <c r="G21" s="34">
        <f>IF($D21&gt;0,TPWRKACT!G21/(2*$D21)," ")</f>
        <v>0</v>
      </c>
      <c r="H21" s="34">
        <f>IF($D21&gt;0,TPWRKACT!H21/(2*$D21)," ")</f>
        <v>0.7315789473684211</v>
      </c>
      <c r="I21" s="34">
        <f>IF($D21&gt;0,TPWRKACT!I21/(2*$D21)," ")</f>
        <v>0.015789473684210527</v>
      </c>
      <c r="J21" s="34">
        <f>IF($D21&gt;0,TPWRKACT!J21/(2*$D21)," ")</f>
        <v>0.010526315789473684</v>
      </c>
      <c r="K21" s="34">
        <f>IF($D21&gt;0,TPWRKACT!K21/(2*$D21)," ")</f>
        <v>0</v>
      </c>
      <c r="L21" s="34">
        <f>IF($D21&gt;0,TPWRKACT!L21/(2*$D21)," ")</f>
        <v>0.010526315789473684</v>
      </c>
      <c r="M21" s="34">
        <f>IF($D21&gt;0,TPWRKACT!M21/(2*$D21)," ")</f>
        <v>0</v>
      </c>
      <c r="N21" s="34">
        <f>IF($D21&gt;0,TPWRKACT!N21/(2*$D21)," ")</f>
        <v>0</v>
      </c>
      <c r="O21" s="34">
        <f>IF($D21&gt;0,TPWRKACT!O21/(2*$D21)," ")</f>
        <v>0.005263157894736842</v>
      </c>
      <c r="P21" s="34">
        <f>IF($D21&gt;0,TPWRKACT!P21/(2*$D21)," ")</f>
        <v>0</v>
      </c>
      <c r="Q21" s="34">
        <f>IF($D21&gt;0,TPWRKACT!Q21/(2*$D21)," ")</f>
        <v>0</v>
      </c>
    </row>
    <row r="22" spans="1:17" ht="12.75" customHeight="1">
      <c r="A22" s="65" t="s">
        <v>21</v>
      </c>
      <c r="B22" s="62">
        <f>TPWRKACT!B22</f>
        <v>1720</v>
      </c>
      <c r="C22" s="62">
        <f>TPWRKACT!C22</f>
        <v>1717</v>
      </c>
      <c r="D22" s="99">
        <f>TPWRKACT!D22</f>
        <v>1031</v>
      </c>
      <c r="E22" s="57">
        <f>IF($D22&gt;0,TPWRKACT!E22/(2*$D22)," ")</f>
        <v>0.498545101842871</v>
      </c>
      <c r="F22" s="34">
        <f>IF($D22&gt;0,TPWRKACT!F22/(2*$D22)," ")</f>
        <v>0.01212415130940834</v>
      </c>
      <c r="G22" s="34">
        <f>IF($D22&gt;0,TPWRKACT!G22/(2*$D22)," ")</f>
        <v>0.006789524733268671</v>
      </c>
      <c r="H22" s="34">
        <f>IF($D22&gt;0,TPWRKACT!H22/(2*$D22)," ")</f>
        <v>0.025703200775945685</v>
      </c>
      <c r="I22" s="34">
        <f>IF($D22&gt;0,TPWRKACT!I22/(2*$D22)," ")</f>
        <v>0</v>
      </c>
      <c r="J22" s="34">
        <f>IF($D22&gt;0,TPWRKACT!J22/(2*$D22)," ")</f>
        <v>0.03200775945683802</v>
      </c>
      <c r="K22" s="34">
        <f>IF($D22&gt;0,TPWRKACT!K22/(2*$D22)," ")</f>
        <v>0.03200775945683802</v>
      </c>
      <c r="L22" s="34">
        <f>IF($D22&gt;0,TPWRKACT!L22/(2*$D22)," ")</f>
        <v>0.01988360814742968</v>
      </c>
      <c r="M22" s="34">
        <f>IF($D22&gt;0,TPWRKACT!M22/(2*$D22)," ")</f>
        <v>0.001454898157129001</v>
      </c>
      <c r="N22" s="34">
        <f>IF($D22&gt;0,TPWRKACT!N22/(2*$D22)," ")</f>
        <v>0.00048496605237633366</v>
      </c>
      <c r="O22" s="34">
        <f>IF($D22&gt;0,TPWRKACT!O22/(2*$D22)," ")</f>
        <v>0</v>
      </c>
      <c r="P22" s="34">
        <f>IF($D22&gt;0,TPWRKACT!P22/(2*$D22)," ")</f>
        <v>0</v>
      </c>
      <c r="Q22" s="34">
        <f>IF($D22&gt;0,TPWRKACT!Q22/(2*$D22)," ")</f>
        <v>0.008244422890397672</v>
      </c>
    </row>
    <row r="23" spans="1:17" ht="12.75" customHeight="1">
      <c r="A23" s="65" t="s">
        <v>22</v>
      </c>
      <c r="B23" s="83">
        <v>0</v>
      </c>
      <c r="C23" s="64" t="s">
        <v>1</v>
      </c>
      <c r="D23" s="101">
        <v>0</v>
      </c>
      <c r="E23" s="179" t="s">
        <v>172</v>
      </c>
      <c r="F23" s="179" t="s">
        <v>172</v>
      </c>
      <c r="G23" s="179" t="s">
        <v>172</v>
      </c>
      <c r="H23" s="179" t="s">
        <v>172</v>
      </c>
      <c r="I23" s="179" t="s">
        <v>172</v>
      </c>
      <c r="J23" s="179" t="s">
        <v>172</v>
      </c>
      <c r="K23" s="179" t="s">
        <v>172</v>
      </c>
      <c r="L23" s="179" t="s">
        <v>172</v>
      </c>
      <c r="M23" s="179" t="s">
        <v>172</v>
      </c>
      <c r="N23" s="179" t="s">
        <v>172</v>
      </c>
      <c r="O23" s="179" t="s">
        <v>172</v>
      </c>
      <c r="P23" s="179" t="s">
        <v>172</v>
      </c>
      <c r="Q23" s="179" t="s">
        <v>172</v>
      </c>
    </row>
    <row r="24" spans="1:17" ht="12.75" customHeight="1">
      <c r="A24" s="65" t="s">
        <v>23</v>
      </c>
      <c r="B24" s="83">
        <v>0</v>
      </c>
      <c r="C24" s="64" t="s">
        <v>1</v>
      </c>
      <c r="D24" s="101">
        <v>0</v>
      </c>
      <c r="E24" s="179" t="s">
        <v>172</v>
      </c>
      <c r="F24" s="179" t="s">
        <v>172</v>
      </c>
      <c r="G24" s="179" t="s">
        <v>172</v>
      </c>
      <c r="H24" s="179" t="s">
        <v>172</v>
      </c>
      <c r="I24" s="179" t="s">
        <v>172</v>
      </c>
      <c r="J24" s="179" t="s">
        <v>172</v>
      </c>
      <c r="K24" s="179" t="s">
        <v>172</v>
      </c>
      <c r="L24" s="179" t="s">
        <v>172</v>
      </c>
      <c r="M24" s="179" t="s">
        <v>172</v>
      </c>
      <c r="N24" s="179" t="s">
        <v>172</v>
      </c>
      <c r="O24" s="179" t="s">
        <v>172</v>
      </c>
      <c r="P24" s="179" t="s">
        <v>172</v>
      </c>
      <c r="Q24" s="179" t="s">
        <v>172</v>
      </c>
    </row>
    <row r="25" spans="1:17" ht="12.75" customHeight="1">
      <c r="A25" s="65" t="s">
        <v>24</v>
      </c>
      <c r="B25" s="62">
        <f>TPWRKACT!B25</f>
        <v>129</v>
      </c>
      <c r="C25" s="62">
        <f>TPWRKACT!C25</f>
        <v>124</v>
      </c>
      <c r="D25" s="99">
        <f>TPWRKACT!D25</f>
        <v>30</v>
      </c>
      <c r="E25" s="57">
        <f>IF($D25&gt;0,TPWRKACT!E25/(2*$D25)," ")</f>
        <v>0.5833333333333334</v>
      </c>
      <c r="F25" s="34">
        <f>IF($D25&gt;0,TPWRKACT!F25/(2*$D25)," ")</f>
        <v>0</v>
      </c>
      <c r="G25" s="34">
        <f>IF($D25&gt;0,TPWRKACT!G25/(2*$D25)," ")</f>
        <v>0</v>
      </c>
      <c r="H25" s="34">
        <f>IF($D25&gt;0,TPWRKACT!H25/(2*$D25)," ")</f>
        <v>0.03333333333333333</v>
      </c>
      <c r="I25" s="34">
        <f>IF($D25&gt;0,TPWRKACT!I25/(2*$D25)," ")</f>
        <v>0</v>
      </c>
      <c r="J25" s="34">
        <f>IF($D25&gt;0,TPWRKACT!J25/(2*$D25)," ")</f>
        <v>0.06666666666666667</v>
      </c>
      <c r="K25" s="34">
        <f>IF($D25&gt;0,TPWRKACT!K25/(2*$D25)," ")</f>
        <v>0</v>
      </c>
      <c r="L25" s="34">
        <f>IF($D25&gt;0,TPWRKACT!L25/(2*$D25)," ")</f>
        <v>0</v>
      </c>
      <c r="M25" s="34">
        <f>IF($D25&gt;0,TPWRKACT!M25/(2*$D25)," ")</f>
        <v>0</v>
      </c>
      <c r="N25" s="34">
        <f>IF($D25&gt;0,TPWRKACT!N25/(2*$D25)," ")</f>
        <v>0.016666666666666666</v>
      </c>
      <c r="O25" s="34">
        <f>IF($D25&gt;0,TPWRKACT!O25/(2*$D25)," ")</f>
        <v>0</v>
      </c>
      <c r="P25" s="34">
        <v>0.00041911148365465214</v>
      </c>
      <c r="Q25" s="34">
        <v>0.00041911148365465214</v>
      </c>
    </row>
    <row r="26" spans="1:17" ht="12.75" customHeight="1">
      <c r="A26" s="65" t="s">
        <v>25</v>
      </c>
      <c r="B26" s="62">
        <f>TPWRKACT!B26</f>
        <v>748</v>
      </c>
      <c r="C26" s="62">
        <f>TPWRKACT!C26</f>
        <v>633</v>
      </c>
      <c r="D26" s="99">
        <f>TPWRKACT!D26</f>
        <v>191</v>
      </c>
      <c r="E26" s="57">
        <f>IF($D26&gt;0,TPWRKACT!E26/(2*$D26)," ")</f>
        <v>0.6884816753926701</v>
      </c>
      <c r="F26" s="34">
        <f>IF($D26&gt;0,TPWRKACT!F26/(2*$D26)," ")</f>
        <v>0</v>
      </c>
      <c r="G26" s="34">
        <f>IF($D26&gt;0,TPWRKACT!G26/(2*$D26)," ")</f>
        <v>0.002617801047120419</v>
      </c>
      <c r="H26" s="34">
        <f>IF($D26&gt;0,TPWRKACT!H26/(2*$D26)," ")</f>
        <v>0.002617801047120419</v>
      </c>
      <c r="I26" s="34">
        <f>IF($D26&gt;0,TPWRKACT!I26/(2*$D26)," ")</f>
        <v>0</v>
      </c>
      <c r="J26" s="34">
        <f>IF($D26&gt;0,TPWRKACT!J26/(2*$D26)," ")</f>
        <v>0.007853403141361256</v>
      </c>
      <c r="K26" s="34">
        <f>IF($D26&gt;0,TPWRKACT!K26/(2*$D26)," ")</f>
        <v>0.007853403141361256</v>
      </c>
      <c r="L26" s="34">
        <f>IF($D26&gt;0,TPWRKACT!L26/(2*$D26)," ")</f>
        <v>0.02617801047120419</v>
      </c>
      <c r="M26" s="34">
        <f>IF($D26&gt;0,TPWRKACT!M26/(2*$D26)," ")</f>
        <v>0.02356020942408377</v>
      </c>
      <c r="N26" s="34">
        <f>IF($D26&gt;0,TPWRKACT!N26/(2*$D26)," ")</f>
        <v>0.005235602094240838</v>
      </c>
      <c r="O26" s="34">
        <f>IF($D26&gt;0,TPWRKACT!O26/(2*$D26)," ")</f>
        <v>0</v>
      </c>
      <c r="P26" s="34">
        <f>IF($D25&gt;0,TPWRKACT!P25/(2*$D25)," ")</f>
        <v>0</v>
      </c>
      <c r="Q26" s="34">
        <f>IF($D26&gt;0,TPWRKACT!Q26/(2*$D26)," ")</f>
        <v>0.05759162303664921</v>
      </c>
    </row>
    <row r="27" spans="1:17" ht="12.75" customHeight="1">
      <c r="A27" s="65" t="s">
        <v>26</v>
      </c>
      <c r="B27" s="62">
        <f>TPWRKACT!B27</f>
        <v>429</v>
      </c>
      <c r="C27" s="62">
        <f>TPWRKACT!C27</f>
        <v>419</v>
      </c>
      <c r="D27" s="99">
        <f>TPWRKACT!D27</f>
        <v>156</v>
      </c>
      <c r="E27" s="57">
        <f>IF($D27&gt;0,TPWRKACT!E27/(2*$D27)," ")</f>
        <v>0.5416666666666666</v>
      </c>
      <c r="F27" s="34">
        <f>IF($D27&gt;0,TPWRKACT!F27/(2*$D27)," ")</f>
        <v>0</v>
      </c>
      <c r="G27" s="34">
        <f>IF($D27&gt;0,TPWRKACT!G27/(2*$D27)," ")</f>
        <v>0</v>
      </c>
      <c r="H27" s="34">
        <f>IF($D27&gt;0,TPWRKACT!H27/(2*$D27)," ")</f>
        <v>0.016025641025641024</v>
      </c>
      <c r="I27" s="34">
        <f>IF($D27&gt;0,TPWRKACT!I27/(2*$D27)," ")</f>
        <v>0</v>
      </c>
      <c r="J27" s="34">
        <f>IF($D27&gt;0,TPWRKACT!J27/(2*$D27)," ")</f>
        <v>0.11217948717948718</v>
      </c>
      <c r="K27" s="34">
        <f>IF($D27&gt;0,TPWRKACT!K27/(2*$D27)," ")</f>
        <v>0.016025641025641024</v>
      </c>
      <c r="L27" s="34">
        <f>IF($D27&gt;0,TPWRKACT!L27/(2*$D27)," ")</f>
        <v>0.1346153846153846</v>
      </c>
      <c r="M27" s="34">
        <f>IF($D27&gt;0,TPWRKACT!M27/(2*$D27)," ")</f>
        <v>0.003205128205128205</v>
      </c>
      <c r="N27" s="34">
        <f>IF($D27&gt;0,TPWRKACT!N27/(2*$D27)," ")</f>
        <v>0.003205128205128205</v>
      </c>
      <c r="O27" s="34">
        <f>IF($D27&gt;0,TPWRKACT!O27/(2*$D27)," ")</f>
        <v>0.009615384615384616</v>
      </c>
      <c r="P27" s="34">
        <f>IF($D26&gt;0,TPWRKACT!P26/(2*$D26)," ")</f>
        <v>0</v>
      </c>
      <c r="Q27" s="34">
        <f>IF($D27&gt;0,TPWRKACT!Q27/(2*$D27)," ")</f>
        <v>0.00641025641025641</v>
      </c>
    </row>
    <row r="28" spans="1:17" ht="12.75" customHeight="1">
      <c r="A28" s="65" t="s">
        <v>27</v>
      </c>
      <c r="B28" s="62">
        <f>TPWRKACT!B28</f>
        <v>778</v>
      </c>
      <c r="C28" s="62">
        <f>TPWRKACT!C28</f>
        <v>721</v>
      </c>
      <c r="D28" s="99">
        <f>TPWRKACT!D28</f>
        <v>436</v>
      </c>
      <c r="E28" s="57">
        <f>IF($D28&gt;0,TPWRKACT!E28/(2*$D28)," ")</f>
        <v>0.38073394495412843</v>
      </c>
      <c r="F28" s="34">
        <f>IF($D28&gt;0,TPWRKACT!F28/(2*$D28)," ")</f>
        <v>0.011467889908256881</v>
      </c>
      <c r="G28" s="34">
        <f>IF($D28&gt;0,TPWRKACT!G28/(2*$D28)," ")</f>
        <v>0</v>
      </c>
      <c r="H28" s="34">
        <f>IF($D28&gt;0,TPWRKACT!H28/(2*$D28)," ")</f>
        <v>0.06422018348623854</v>
      </c>
      <c r="I28" s="34">
        <f>IF($D28&gt;0,TPWRKACT!I28/(2*$D28)," ")</f>
        <v>0</v>
      </c>
      <c r="J28" s="34">
        <f>IF($D28&gt;0,TPWRKACT!J28/(2*$D28)," ")</f>
        <v>0.016055045871559634</v>
      </c>
      <c r="K28" s="34">
        <f>IF($D28&gt;0,TPWRKACT!K28/(2*$D28)," ")</f>
        <v>0.356651376146789</v>
      </c>
      <c r="L28" s="34">
        <f>IF($D28&gt;0,TPWRKACT!L28/(2*$D28)," ")</f>
        <v>0.05963302752293578</v>
      </c>
      <c r="M28" s="34">
        <f>IF($D28&gt;0,TPWRKACT!M28/(2*$D28)," ")</f>
        <v>0.11926605504587157</v>
      </c>
      <c r="N28" s="34">
        <f>IF($D28&gt;0,TPWRKACT!N28/(2*$D28)," ")</f>
        <v>0.051605504587155966</v>
      </c>
      <c r="O28" s="34">
        <f>IF($D28&gt;0,TPWRKACT!O28/(2*$D28)," ")</f>
        <v>0.006880733944954129</v>
      </c>
      <c r="P28" s="34">
        <f>IF($D27&gt;0,TPWRKACT!P27/(2*$D27)," ")</f>
        <v>0</v>
      </c>
      <c r="Q28" s="34">
        <f>IF($D28&gt;0,TPWRKACT!Q28/(2*$D28)," ")</f>
        <v>0.0011467889908256881</v>
      </c>
    </row>
    <row r="29" spans="1:17" ht="12.75" customHeight="1">
      <c r="A29" s="65" t="s">
        <v>28</v>
      </c>
      <c r="B29" s="83">
        <v>0</v>
      </c>
      <c r="C29" s="64" t="s">
        <v>1</v>
      </c>
      <c r="D29" s="101">
        <v>0</v>
      </c>
      <c r="E29" s="179" t="s">
        <v>172</v>
      </c>
      <c r="F29" s="179" t="s">
        <v>172</v>
      </c>
      <c r="G29" s="179" t="s">
        <v>172</v>
      </c>
      <c r="H29" s="179" t="s">
        <v>172</v>
      </c>
      <c r="I29" s="179" t="s">
        <v>172</v>
      </c>
      <c r="J29" s="179" t="s">
        <v>172</v>
      </c>
      <c r="K29" s="179" t="s">
        <v>172</v>
      </c>
      <c r="L29" s="179" t="s">
        <v>172</v>
      </c>
      <c r="M29" s="179" t="s">
        <v>172</v>
      </c>
      <c r="N29" s="179" t="s">
        <v>172</v>
      </c>
      <c r="O29" s="179" t="s">
        <v>172</v>
      </c>
      <c r="P29" s="179" t="s">
        <v>172</v>
      </c>
      <c r="Q29" s="179" t="s">
        <v>172</v>
      </c>
    </row>
    <row r="30" spans="1:17" ht="7.5" customHeight="1">
      <c r="A30" s="67"/>
      <c r="B30" s="82"/>
      <c r="C30" s="82"/>
      <c r="D30" s="100"/>
      <c r="E30" s="98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IF($D29&gt;0,TPWRKACT!O29/(2*$D29)," ")</f>
        <v> </v>
      </c>
      <c r="P30" s="70" t="str">
        <f>IF($D29&gt;0,TPWRKACT!P29/(2*$D29)," ")</f>
        <v> </v>
      </c>
      <c r="Q30" s="70" t="str">
        <f>IF($D29&gt;0,TPWRKACT!Q29/(2*$D29)," ")</f>
        <v> </v>
      </c>
    </row>
    <row r="31" spans="1:17" ht="12.75" customHeight="1">
      <c r="A31" s="65" t="s">
        <v>29</v>
      </c>
      <c r="B31" s="62">
        <f>TPWRKACT!B31</f>
        <v>615</v>
      </c>
      <c r="C31" s="62">
        <f>TPWRKACT!C31</f>
        <v>510</v>
      </c>
      <c r="D31" s="99">
        <f>TPWRKACT!D31</f>
        <v>80</v>
      </c>
      <c r="E31" s="57">
        <f>IF($D31&gt;0,TPWRKACT!E31/(2*$D31)," ")</f>
        <v>0.44375</v>
      </c>
      <c r="F31" s="34">
        <f>IF($D31&gt;0,TPWRKACT!F31/(2*$D31)," ")</f>
        <v>0</v>
      </c>
      <c r="G31" s="34">
        <f>IF($D31&gt;0,TPWRKACT!G31/(2*$D31)," ")</f>
        <v>0</v>
      </c>
      <c r="H31" s="34">
        <f>IF($D31&gt;0,TPWRKACT!H31/(2*$D31)," ")</f>
        <v>0.0125</v>
      </c>
      <c r="I31" s="34">
        <f>IF($D31&gt;0,TPWRKACT!I31/(2*$D31)," ")</f>
        <v>0</v>
      </c>
      <c r="J31" s="34">
        <f>IF($D31&gt;0,TPWRKACT!J31/(2*$D31)," ")</f>
        <v>0.16875</v>
      </c>
      <c r="K31" s="34">
        <f>IF($D31&gt;0,TPWRKACT!K31/(2*$D31)," ")</f>
        <v>0.1625</v>
      </c>
      <c r="L31" s="34">
        <f>IF($D31&gt;0,TPWRKACT!L31/(2*$D31)," ")</f>
        <v>0.09375</v>
      </c>
      <c r="M31" s="34">
        <f>IF($D31&gt;0,TPWRKACT!M31/(2*$D31)," ")</f>
        <v>0.00625</v>
      </c>
      <c r="N31" s="34">
        <f>IF($D31&gt;0,TPWRKACT!N31/(2*$D31)," ")</f>
        <v>0.15625</v>
      </c>
      <c r="O31" s="34">
        <f>IF($D31&gt;0,TPWRKACT!O31/(2*$D31)," ")</f>
        <v>0</v>
      </c>
      <c r="P31" s="34">
        <v>0.00041911148365465214</v>
      </c>
      <c r="Q31" s="34">
        <f>IF($D31&gt;0,TPWRKACT!Q31/(2*$D31)," ")</f>
        <v>0.09375</v>
      </c>
    </row>
    <row r="32" spans="1:17" ht="12.75" customHeight="1">
      <c r="A32" s="65" t="s">
        <v>30</v>
      </c>
      <c r="B32" s="83">
        <v>0</v>
      </c>
      <c r="C32" s="64" t="s">
        <v>1</v>
      </c>
      <c r="D32" s="101">
        <v>0</v>
      </c>
      <c r="E32" s="179" t="s">
        <v>172</v>
      </c>
      <c r="F32" s="179" t="s">
        <v>172</v>
      </c>
      <c r="G32" s="179" t="s">
        <v>172</v>
      </c>
      <c r="H32" s="179" t="s">
        <v>172</v>
      </c>
      <c r="I32" s="179" t="s">
        <v>172</v>
      </c>
      <c r="J32" s="179" t="s">
        <v>172</v>
      </c>
      <c r="K32" s="179" t="s">
        <v>172</v>
      </c>
      <c r="L32" s="179" t="s">
        <v>172</v>
      </c>
      <c r="M32" s="179" t="s">
        <v>172</v>
      </c>
      <c r="N32" s="179" t="s">
        <v>172</v>
      </c>
      <c r="O32" s="179" t="s">
        <v>172</v>
      </c>
      <c r="P32" s="179" t="s">
        <v>172</v>
      </c>
      <c r="Q32" s="179" t="s">
        <v>172</v>
      </c>
    </row>
    <row r="33" spans="1:17" ht="12.75" customHeight="1">
      <c r="A33" s="65" t="s">
        <v>31</v>
      </c>
      <c r="B33" s="62">
        <f>TPWRKACT!B33</f>
        <v>1715</v>
      </c>
      <c r="C33" s="64" t="s">
        <v>1</v>
      </c>
      <c r="D33" s="101">
        <v>0</v>
      </c>
      <c r="E33" s="179" t="s">
        <v>172</v>
      </c>
      <c r="F33" s="179" t="s">
        <v>172</v>
      </c>
      <c r="G33" s="179" t="s">
        <v>172</v>
      </c>
      <c r="H33" s="179" t="s">
        <v>172</v>
      </c>
      <c r="I33" s="179" t="s">
        <v>172</v>
      </c>
      <c r="J33" s="179" t="s">
        <v>172</v>
      </c>
      <c r="K33" s="179" t="s">
        <v>172</v>
      </c>
      <c r="L33" s="179" t="s">
        <v>172</v>
      </c>
      <c r="M33" s="179" t="s">
        <v>172</v>
      </c>
      <c r="N33" s="179" t="s">
        <v>172</v>
      </c>
      <c r="O33" s="179" t="s">
        <v>172</v>
      </c>
      <c r="P33" s="179" t="s">
        <v>172</v>
      </c>
      <c r="Q33" s="179" t="s">
        <v>172</v>
      </c>
    </row>
    <row r="34" spans="1:17" ht="12.75" customHeight="1">
      <c r="A34" s="65" t="s">
        <v>32</v>
      </c>
      <c r="B34" s="83">
        <f>TPWRKACT!B34</f>
        <v>0</v>
      </c>
      <c r="C34" s="64" t="s">
        <v>1</v>
      </c>
      <c r="D34" s="101">
        <v>0</v>
      </c>
      <c r="E34" s="179" t="s">
        <v>172</v>
      </c>
      <c r="F34" s="179" t="s">
        <v>172</v>
      </c>
      <c r="G34" s="179" t="s">
        <v>172</v>
      </c>
      <c r="H34" s="179" t="s">
        <v>172</v>
      </c>
      <c r="I34" s="179" t="s">
        <v>172</v>
      </c>
      <c r="J34" s="179" t="s">
        <v>172</v>
      </c>
      <c r="K34" s="179" t="s">
        <v>172</v>
      </c>
      <c r="L34" s="179" t="s">
        <v>172</v>
      </c>
      <c r="M34" s="179" t="s">
        <v>172</v>
      </c>
      <c r="N34" s="179" t="s">
        <v>172</v>
      </c>
      <c r="O34" s="179" t="s">
        <v>172</v>
      </c>
      <c r="P34" s="179" t="s">
        <v>172</v>
      </c>
      <c r="Q34" s="179" t="s">
        <v>172</v>
      </c>
    </row>
    <row r="35" spans="1:17" ht="12.75" customHeight="1">
      <c r="A35" s="65" t="s">
        <v>33</v>
      </c>
      <c r="B35" s="62">
        <f>TPWRKACT!B35</f>
        <v>4</v>
      </c>
      <c r="C35" s="64" t="s">
        <v>1</v>
      </c>
      <c r="D35" s="101">
        <v>0</v>
      </c>
      <c r="E35" s="179" t="s">
        <v>172</v>
      </c>
      <c r="F35" s="179" t="s">
        <v>172</v>
      </c>
      <c r="G35" s="179" t="s">
        <v>172</v>
      </c>
      <c r="H35" s="179" t="s">
        <v>172</v>
      </c>
      <c r="I35" s="179" t="s">
        <v>172</v>
      </c>
      <c r="J35" s="179" t="s">
        <v>172</v>
      </c>
      <c r="K35" s="179" t="s">
        <v>172</v>
      </c>
      <c r="L35" s="179" t="s">
        <v>172</v>
      </c>
      <c r="M35" s="179" t="s">
        <v>172</v>
      </c>
      <c r="N35" s="179" t="s">
        <v>172</v>
      </c>
      <c r="O35" s="179" t="s">
        <v>172</v>
      </c>
      <c r="P35" s="179" t="s">
        <v>172</v>
      </c>
      <c r="Q35" s="179" t="s">
        <v>172</v>
      </c>
    </row>
    <row r="36" spans="1:17" ht="12.75" customHeight="1">
      <c r="A36" s="65" t="s">
        <v>34</v>
      </c>
      <c r="B36" s="62">
        <f>TPWRKACT!B36</f>
        <v>1</v>
      </c>
      <c r="C36" s="62">
        <f>TPWRKACT!C36</f>
        <v>1</v>
      </c>
      <c r="D36" s="101">
        <v>0</v>
      </c>
      <c r="E36" s="111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</row>
    <row r="37" spans="1:17" ht="12.75" customHeight="1">
      <c r="A37" s="65" t="s">
        <v>35</v>
      </c>
      <c r="B37" s="83">
        <v>0</v>
      </c>
      <c r="C37" s="64" t="s">
        <v>1</v>
      </c>
      <c r="D37" s="101">
        <v>0</v>
      </c>
      <c r="E37" s="179" t="s">
        <v>172</v>
      </c>
      <c r="F37" s="179" t="s">
        <v>172</v>
      </c>
      <c r="G37" s="179" t="s">
        <v>172</v>
      </c>
      <c r="H37" s="179" t="s">
        <v>172</v>
      </c>
      <c r="I37" s="179" t="s">
        <v>172</v>
      </c>
      <c r="J37" s="179" t="s">
        <v>172</v>
      </c>
      <c r="K37" s="179" t="s">
        <v>172</v>
      </c>
      <c r="L37" s="179" t="s">
        <v>172</v>
      </c>
      <c r="M37" s="179" t="s">
        <v>172</v>
      </c>
      <c r="N37" s="179" t="s">
        <v>172</v>
      </c>
      <c r="O37" s="179" t="s">
        <v>172</v>
      </c>
      <c r="P37" s="179" t="s">
        <v>172</v>
      </c>
      <c r="Q37" s="179" t="s">
        <v>172</v>
      </c>
    </row>
    <row r="38" spans="1:17" ht="12.75" customHeight="1">
      <c r="A38" s="65" t="s">
        <v>36</v>
      </c>
      <c r="B38" s="62">
        <f>TPWRKACT!B38</f>
        <v>291</v>
      </c>
      <c r="C38" s="62">
        <f>TPWRKACT!C38</f>
        <v>141</v>
      </c>
      <c r="D38" s="99">
        <f>TPWRKACT!D38</f>
        <v>55</v>
      </c>
      <c r="E38" s="57">
        <f>IF($D38&gt;0,TPWRKACT!E38/(2*$D38)," ")</f>
        <v>0.39090909090909093</v>
      </c>
      <c r="F38" s="34">
        <f>IF($D38&gt;0,TPWRKACT!F38/(2*$D38)," ")</f>
        <v>0</v>
      </c>
      <c r="G38" s="34">
        <f>IF($D38&gt;0,TPWRKACT!G38/(2*$D38)," ")</f>
        <v>0</v>
      </c>
      <c r="H38" s="34">
        <f>IF($D38&gt;0,TPWRKACT!H38/(2*$D38)," ")</f>
        <v>0.5363636363636364</v>
      </c>
      <c r="I38" s="34">
        <f>IF($D38&gt;0,TPWRKACT!I38/(2*$D38)," ")</f>
        <v>0</v>
      </c>
      <c r="J38" s="34">
        <f>IF($D38&gt;0,TPWRKACT!J38/(2*$D38)," ")</f>
        <v>0.2636363636363636</v>
      </c>
      <c r="K38" s="34">
        <f>IF($D38&gt;0,TPWRKACT!K38/(2*$D38)," ")</f>
        <v>0.07272727272727272</v>
      </c>
      <c r="L38" s="34">
        <f>IF($D38&gt;0,TPWRKACT!L38/(2*$D38)," ")</f>
        <v>0.13636363636363635</v>
      </c>
      <c r="M38" s="34">
        <f>IF($D38&gt;0,TPWRKACT!M38/(2*$D38)," ")</f>
        <v>0</v>
      </c>
      <c r="N38" s="34">
        <f>IF($D38&gt;0,TPWRKACT!N38/(2*$D38)," ")</f>
        <v>0</v>
      </c>
      <c r="O38" s="34">
        <f>IF($D38&gt;0,TPWRKACT!O38/(2*$D38)," ")</f>
        <v>0.00909090909090909</v>
      </c>
      <c r="P38" s="34">
        <v>0.00041911148365465214</v>
      </c>
      <c r="Q38" s="34">
        <f>IF($D38&gt;0,TPWRKACT!Q38/(2*$D38)," ")</f>
        <v>0.045454545454545456</v>
      </c>
    </row>
    <row r="39" spans="1:17" ht="12.75" customHeight="1">
      <c r="A39" s="65" t="s">
        <v>37</v>
      </c>
      <c r="B39" s="83">
        <v>0</v>
      </c>
      <c r="C39" s="64" t="s">
        <v>1</v>
      </c>
      <c r="D39" s="99"/>
      <c r="E39" s="179" t="s">
        <v>172</v>
      </c>
      <c r="F39" s="179" t="s">
        <v>172</v>
      </c>
      <c r="G39" s="179" t="s">
        <v>172</v>
      </c>
      <c r="H39" s="179" t="s">
        <v>172</v>
      </c>
      <c r="I39" s="179" t="s">
        <v>172</v>
      </c>
      <c r="J39" s="179" t="s">
        <v>172</v>
      </c>
      <c r="K39" s="179" t="s">
        <v>172</v>
      </c>
      <c r="L39" s="179" t="s">
        <v>172</v>
      </c>
      <c r="M39" s="179" t="s">
        <v>172</v>
      </c>
      <c r="N39" s="179" t="s">
        <v>172</v>
      </c>
      <c r="O39" s="179" t="s">
        <v>172</v>
      </c>
      <c r="P39" s="179" t="s">
        <v>172</v>
      </c>
      <c r="Q39" s="179" t="s">
        <v>172</v>
      </c>
    </row>
    <row r="40" spans="1:17" ht="12.75" customHeight="1">
      <c r="A40" s="65" t="s">
        <v>38</v>
      </c>
      <c r="B40" s="62">
        <f>TPWRKACT!B40</f>
        <v>1413</v>
      </c>
      <c r="C40" s="62">
        <f>TPWRKACT!C40</f>
        <v>1379</v>
      </c>
      <c r="D40" s="99">
        <f>TPWRKACT!D40</f>
        <v>586</v>
      </c>
      <c r="E40" s="57">
        <f>IF($D40&gt;0,TPWRKACT!E40/(2*$D40)," ")</f>
        <v>0.6313993174061433</v>
      </c>
      <c r="F40" s="34">
        <f>IF($D40&gt;0,TPWRKACT!F40/(2*$D40)," ")</f>
        <v>0</v>
      </c>
      <c r="G40" s="34">
        <f>IF($D40&gt;0,TPWRKACT!G40/(2*$D40)," ")</f>
        <v>0</v>
      </c>
      <c r="H40" s="34">
        <f>IF($D40&gt;0,TPWRKACT!H40/(2*$D40)," ")</f>
        <v>0.017918088737201365</v>
      </c>
      <c r="I40" s="34">
        <f>IF($D40&gt;0,TPWRKACT!I40/(2*$D40)," ")</f>
        <v>0</v>
      </c>
      <c r="J40" s="34">
        <f>IF($D40&gt;0,TPWRKACT!J40/(2*$D40)," ")</f>
        <v>0.02218430034129693</v>
      </c>
      <c r="K40" s="34">
        <f>IF($D40&gt;0,TPWRKACT!K40/(2*$D40)," ")</f>
        <v>0.032423208191126277</v>
      </c>
      <c r="L40" s="34">
        <f>IF($D40&gt;0,TPWRKACT!L40/(2*$D40)," ")</f>
        <v>0.01877133105802048</v>
      </c>
      <c r="M40" s="34">
        <f>IF($D40&gt;0,TPWRKACT!M40/(2*$D40)," ")</f>
        <v>0.011945392491467578</v>
      </c>
      <c r="N40" s="34">
        <f>IF($D40&gt;0,TPWRKACT!N40/(2*$D40)," ")</f>
        <v>0.002559726962457338</v>
      </c>
      <c r="O40" s="34">
        <f>IF($D40&gt;0,TPWRKACT!O40/(2*$D40)," ")</f>
        <v>0.002559726962457338</v>
      </c>
      <c r="P40" s="34">
        <f>IF($D38&gt;0,TPWRKACT!P38/(2*$D38)," ")</f>
        <v>0</v>
      </c>
      <c r="Q40" s="34">
        <f>IF($D40&gt;0,TPWRKACT!Q40/(2*$D40)," ")</f>
        <v>0</v>
      </c>
    </row>
    <row r="41" spans="1:17" ht="7.5" customHeight="1">
      <c r="A41" s="67"/>
      <c r="B41" s="82"/>
      <c r="C41" s="82"/>
      <c r="D41" s="100"/>
      <c r="E41" s="98"/>
      <c r="F41" s="70"/>
      <c r="G41" s="70"/>
      <c r="H41" s="70"/>
      <c r="I41" s="70"/>
      <c r="J41" s="70"/>
      <c r="K41" s="70"/>
      <c r="L41" s="70"/>
      <c r="M41" s="70"/>
      <c r="N41" s="70"/>
      <c r="O41" s="70" t="str">
        <f>IF($D39&gt;0,TPWRKACT!O39/(2*$D39)," ")</f>
        <v> </v>
      </c>
      <c r="P41" s="70" t="str">
        <f>IF($D39&gt;0,TPWRKACT!P39/(2*$D39)," ")</f>
        <v> </v>
      </c>
      <c r="Q41" s="70" t="str">
        <f>IF($D39&gt;0,TPWRKACT!Q40/(2*$D39)," ")</f>
        <v> </v>
      </c>
    </row>
    <row r="42" spans="1:17" ht="12.75" customHeight="1">
      <c r="A42" s="65" t="s">
        <v>39</v>
      </c>
      <c r="B42" s="62">
        <f>TPWRKACT!B42</f>
        <v>65</v>
      </c>
      <c r="C42" s="64" t="s">
        <v>1</v>
      </c>
      <c r="D42" s="101">
        <v>0</v>
      </c>
      <c r="E42" s="179" t="s">
        <v>172</v>
      </c>
      <c r="F42" s="179" t="s">
        <v>172</v>
      </c>
      <c r="G42" s="179" t="s">
        <v>172</v>
      </c>
      <c r="H42" s="179" t="s">
        <v>172</v>
      </c>
      <c r="I42" s="179" t="s">
        <v>172</v>
      </c>
      <c r="J42" s="179" t="s">
        <v>172</v>
      </c>
      <c r="K42" s="179" t="s">
        <v>172</v>
      </c>
      <c r="L42" s="179" t="s">
        <v>172</v>
      </c>
      <c r="M42" s="179" t="s">
        <v>172</v>
      </c>
      <c r="N42" s="179" t="s">
        <v>172</v>
      </c>
      <c r="O42" s="179" t="s">
        <v>172</v>
      </c>
      <c r="P42" s="179" t="s">
        <v>172</v>
      </c>
      <c r="Q42" s="179" t="s">
        <v>172</v>
      </c>
    </row>
    <row r="43" spans="1:17" ht="12.75" customHeight="1">
      <c r="A43" s="65" t="s">
        <v>40</v>
      </c>
      <c r="B43" s="83">
        <v>0</v>
      </c>
      <c r="C43" s="64" t="s">
        <v>1</v>
      </c>
      <c r="D43" s="101">
        <v>0</v>
      </c>
      <c r="E43" s="179" t="s">
        <v>172</v>
      </c>
      <c r="F43" s="179" t="s">
        <v>172</v>
      </c>
      <c r="G43" s="179" t="s">
        <v>172</v>
      </c>
      <c r="H43" s="179" t="s">
        <v>172</v>
      </c>
      <c r="I43" s="179" t="s">
        <v>172</v>
      </c>
      <c r="J43" s="179" t="s">
        <v>172</v>
      </c>
      <c r="K43" s="179" t="s">
        <v>172</v>
      </c>
      <c r="L43" s="179" t="s">
        <v>172</v>
      </c>
      <c r="M43" s="179" t="s">
        <v>172</v>
      </c>
      <c r="N43" s="179" t="s">
        <v>172</v>
      </c>
      <c r="O43" s="179" t="s">
        <v>172</v>
      </c>
      <c r="P43" s="179" t="s">
        <v>172</v>
      </c>
      <c r="Q43" s="179" t="s">
        <v>172</v>
      </c>
    </row>
    <row r="44" spans="1:17" ht="12.75" customHeight="1">
      <c r="A44" s="65" t="s">
        <v>41</v>
      </c>
      <c r="B44" s="62">
        <f>TPWRKACT!B44</f>
        <v>1081</v>
      </c>
      <c r="C44" s="62">
        <f>TPWRKACT!C44</f>
        <v>940</v>
      </c>
      <c r="D44" s="99">
        <f>TPWRKACT!D44</f>
        <v>419</v>
      </c>
      <c r="E44" s="57">
        <f>IF($D44&gt;0,TPWRKACT!E44/(2*$D44)," ")</f>
        <v>0.47494033412887826</v>
      </c>
      <c r="F44" s="34">
        <f>IF($D44&gt;0,TPWRKACT!F44/(2*$D44)," ")</f>
        <v>0</v>
      </c>
      <c r="G44" s="34">
        <f>IF($D44&gt;0,TPWRKACT!G44/(2*$D44)," ")</f>
        <v>0</v>
      </c>
      <c r="H44" s="34">
        <f>IF($D44&gt;0,TPWRKACT!H44/(2*$D44)," ")</f>
        <v>0.14916467780429593</v>
      </c>
      <c r="I44" s="34">
        <f>IF($D44&gt;0,TPWRKACT!I44/(2*$D44)," ")</f>
        <v>0</v>
      </c>
      <c r="J44" s="34">
        <f>IF($D44&gt;0,TPWRKACT!J44/(2*$D44)," ")</f>
        <v>0.09307875894988067</v>
      </c>
      <c r="K44" s="34">
        <f>IF($D44&gt;0,TPWRKACT!K44/(2*$D44)," ")</f>
        <v>0.0441527446300716</v>
      </c>
      <c r="L44" s="34">
        <f>IF($D44&gt;0,TPWRKACT!L44/(2*$D44)," ")</f>
        <v>0.1026252983293556</v>
      </c>
      <c r="M44" s="34">
        <f>IF($D44&gt;0,TPWRKACT!M44/(2*$D44)," ")</f>
        <v>0.0954653937947494</v>
      </c>
      <c r="N44" s="34">
        <f>IF($D44&gt;0,TPWRKACT!N44/(2*$D44)," ")</f>
        <v>0.00477326968973747</v>
      </c>
      <c r="O44" s="34">
        <f>IF($D44&gt;0,TPWRKACT!O44/(2*$D44)," ")</f>
        <v>0.010739856801909307</v>
      </c>
      <c r="P44" s="34">
        <v>0</v>
      </c>
      <c r="Q44" s="34">
        <f>IF($D44&gt;0,TPWRKACT!Q44/(2*$D44)," ")</f>
        <v>0.0011933174224343676</v>
      </c>
    </row>
    <row r="45" spans="1:17" ht="12.75" customHeight="1">
      <c r="A45" s="65" t="s">
        <v>42</v>
      </c>
      <c r="B45" s="62">
        <f>TPWRKACT!B45</f>
        <v>2909</v>
      </c>
      <c r="C45" s="64" t="s">
        <v>1</v>
      </c>
      <c r="D45" s="101">
        <v>0</v>
      </c>
      <c r="E45" s="179" t="s">
        <v>172</v>
      </c>
      <c r="F45" s="179" t="s">
        <v>172</v>
      </c>
      <c r="G45" s="179" t="s">
        <v>172</v>
      </c>
      <c r="H45" s="179" t="s">
        <v>172</v>
      </c>
      <c r="I45" s="179" t="s">
        <v>172</v>
      </c>
      <c r="J45" s="179" t="s">
        <v>172</v>
      </c>
      <c r="K45" s="179" t="s">
        <v>172</v>
      </c>
      <c r="L45" s="179" t="s">
        <v>172</v>
      </c>
      <c r="M45" s="179" t="s">
        <v>172</v>
      </c>
      <c r="N45" s="179" t="s">
        <v>172</v>
      </c>
      <c r="O45" s="179" t="s">
        <v>172</v>
      </c>
      <c r="P45" s="179" t="s">
        <v>172</v>
      </c>
      <c r="Q45" s="179" t="s">
        <v>172</v>
      </c>
    </row>
    <row r="46" spans="1:17" ht="12.75" customHeight="1">
      <c r="A46" s="65" t="s">
        <v>43</v>
      </c>
      <c r="B46" s="62">
        <f>TPWRKACT!B46</f>
        <v>263</v>
      </c>
      <c r="C46" s="62">
        <f>TPWRKACT!C46</f>
        <v>228</v>
      </c>
      <c r="D46" s="99">
        <f>TPWRKACT!D46</f>
        <v>96</v>
      </c>
      <c r="E46" s="57">
        <f>IF($D46&gt;0,TPWRKACT!E46/(2*$D46)," ")</f>
        <v>0.3854166666666667</v>
      </c>
      <c r="F46" s="34">
        <f>IF($D46&gt;0,TPWRKACT!F46/(2*$D46)," ")</f>
        <v>0</v>
      </c>
      <c r="G46" s="34">
        <f>IF($D46&gt;0,TPWRKACT!G46/(2*$D46)," ")</f>
        <v>0</v>
      </c>
      <c r="H46" s="34">
        <f>IF($D46&gt;0,TPWRKACT!H46/(2*$D46)," ")</f>
        <v>0.09375</v>
      </c>
      <c r="I46" s="34">
        <f>IF($D46&gt;0,TPWRKACT!I46/(2*$D46)," ")</f>
        <v>0</v>
      </c>
      <c r="J46" s="34">
        <f>IF($D46&gt;0,TPWRKACT!J46/(2*$D46)," ")</f>
        <v>0.21354166666666666</v>
      </c>
      <c r="K46" s="34">
        <f>IF($D46&gt;0,TPWRKACT!K46/(2*$D46)," ")</f>
        <v>0.020833333333333332</v>
      </c>
      <c r="L46" s="34">
        <f>IF($D46&gt;0,TPWRKACT!L46/(2*$D46)," ")</f>
        <v>0.1875</v>
      </c>
      <c r="M46" s="34">
        <f>IF($D46&gt;0,TPWRKACT!M46/(2*$D46)," ")</f>
        <v>0.015625</v>
      </c>
      <c r="N46" s="34">
        <f>IF($D46&gt;0,TPWRKACT!N46/(2*$D46)," ")</f>
        <v>0</v>
      </c>
      <c r="O46" s="34">
        <f>IF($D46&gt;0,TPWRKACT!O46/(2*$D46)," ")</f>
        <v>0</v>
      </c>
      <c r="P46" s="34">
        <f>IF($D44&gt;0,TPWRKACT!P44/(2*$D44)," ")</f>
        <v>0</v>
      </c>
      <c r="Q46" s="34">
        <f>IF($D46&gt;0,TPWRKACT!Q46/(2*$D46)," ")</f>
        <v>0.15104166666666666</v>
      </c>
    </row>
    <row r="47" spans="1:17" ht="12.75" customHeight="1">
      <c r="A47" s="65" t="s">
        <v>44</v>
      </c>
      <c r="B47" s="83">
        <v>0</v>
      </c>
      <c r="C47" s="64" t="s">
        <v>1</v>
      </c>
      <c r="D47" s="101">
        <v>0</v>
      </c>
      <c r="E47" s="179" t="s">
        <v>172</v>
      </c>
      <c r="F47" s="179" t="s">
        <v>172</v>
      </c>
      <c r="G47" s="179" t="s">
        <v>172</v>
      </c>
      <c r="H47" s="179" t="s">
        <v>172</v>
      </c>
      <c r="I47" s="179" t="s">
        <v>172</v>
      </c>
      <c r="J47" s="179" t="s">
        <v>172</v>
      </c>
      <c r="K47" s="179" t="s">
        <v>172</v>
      </c>
      <c r="L47" s="179" t="s">
        <v>172</v>
      </c>
      <c r="M47" s="179" t="s">
        <v>172</v>
      </c>
      <c r="N47" s="179" t="s">
        <v>172</v>
      </c>
      <c r="O47" s="179" t="s">
        <v>172</v>
      </c>
      <c r="P47" s="179" t="s">
        <v>172</v>
      </c>
      <c r="Q47" s="179" t="s">
        <v>172</v>
      </c>
    </row>
    <row r="48" spans="1:17" ht="12.75" customHeight="1">
      <c r="A48" s="65" t="s">
        <v>45</v>
      </c>
      <c r="B48" s="62">
        <f>TPWRKACT!B48</f>
        <v>2927</v>
      </c>
      <c r="C48" s="62">
        <f>TPWRKACT!C48</f>
        <v>2751</v>
      </c>
      <c r="D48" s="99">
        <f>TPWRKACT!D48</f>
        <v>2003</v>
      </c>
      <c r="E48" s="57">
        <f>IF($D48&gt;0,TPWRKACT!E48/(2*$D48)," ")</f>
        <v>0.582626060908637</v>
      </c>
      <c r="F48" s="34">
        <f>IF($D48&gt;0,TPWRKACT!F48/(2*$D48)," ")</f>
        <v>0.0024962556165751375</v>
      </c>
      <c r="G48" s="34">
        <f>IF($D48&gt;0,TPWRKACT!G48/(2*$D48)," ")</f>
        <v>0.003494757863205192</v>
      </c>
      <c r="H48" s="34">
        <f>IF($D48&gt;0,TPWRKACT!H48/(2*$D48)," ")</f>
        <v>0.1362955566650025</v>
      </c>
      <c r="I48" s="34">
        <f>IF($D48&gt;0,TPWRKACT!I48/(2*$D48)," ")</f>
        <v>0.0014977533699450823</v>
      </c>
      <c r="J48" s="34">
        <f>IF($D48&gt;0,TPWRKACT!J48/(2*$D48)," ")</f>
        <v>0.013979031452820768</v>
      </c>
      <c r="K48" s="34">
        <f>IF($D48&gt;0,TPWRKACT!K48/(2*$D48)," ")</f>
        <v>0.007239141288067898</v>
      </c>
      <c r="L48" s="34">
        <f>IF($D48&gt;0,TPWRKACT!L48/(2*$D48)," ")</f>
        <v>0.04068896655017474</v>
      </c>
      <c r="M48" s="34">
        <f>IF($D48&gt;0,TPWRKACT!M48/(2*$D48)," ")</f>
        <v>0.047678482276585124</v>
      </c>
      <c r="N48" s="34">
        <f>IF($D48&gt;0,TPWRKACT!N48/(2*$D48)," ")</f>
        <v>0.004243634548177734</v>
      </c>
      <c r="O48" s="34">
        <f>IF($D48&gt;0,TPWRKACT!O48/(2*$D48)," ")</f>
        <v>0.01872191712431353</v>
      </c>
      <c r="P48" s="34">
        <f>IF($D46&gt;0,TPWRKACT!P46/(2*$D46)," ")</f>
        <v>0</v>
      </c>
      <c r="Q48" s="34">
        <f>IF($D48&gt;0,TPWRKACT!Q48/(2*$D48)," ")</f>
        <v>0.016974538192710935</v>
      </c>
    </row>
    <row r="49" spans="1:17" ht="12.75" customHeight="1">
      <c r="A49" s="65" t="s">
        <v>46</v>
      </c>
      <c r="B49" s="83">
        <v>0</v>
      </c>
      <c r="C49" s="64" t="s">
        <v>1</v>
      </c>
      <c r="D49" s="101">
        <v>0</v>
      </c>
      <c r="E49" s="179" t="s">
        <v>172</v>
      </c>
      <c r="F49" s="179" t="s">
        <v>172</v>
      </c>
      <c r="G49" s="179" t="s">
        <v>172</v>
      </c>
      <c r="H49" s="179" t="s">
        <v>172</v>
      </c>
      <c r="I49" s="179" t="s">
        <v>172</v>
      </c>
      <c r="J49" s="179" t="s">
        <v>172</v>
      </c>
      <c r="K49" s="179" t="s">
        <v>172</v>
      </c>
      <c r="L49" s="179" t="s">
        <v>172</v>
      </c>
      <c r="M49" s="179" t="s">
        <v>172</v>
      </c>
      <c r="N49" s="179" t="s">
        <v>172</v>
      </c>
      <c r="O49" s="179" t="s">
        <v>172</v>
      </c>
      <c r="P49" s="179" t="s">
        <v>172</v>
      </c>
      <c r="Q49" s="179" t="s">
        <v>172</v>
      </c>
    </row>
    <row r="50" spans="1:17" ht="12.75" customHeight="1">
      <c r="A50" s="65" t="s">
        <v>47</v>
      </c>
      <c r="B50" s="62">
        <f>TPWRKACT!B50</f>
        <v>371</v>
      </c>
      <c r="C50" s="62">
        <f>TPWRKACT!C50</f>
        <v>371</v>
      </c>
      <c r="D50" s="99">
        <f>TPWRKACT!D50</f>
        <v>368</v>
      </c>
      <c r="E50" s="57">
        <f>IF($D50&gt;0,TPWRKACT!E50/(2*$D50)," ")</f>
        <v>0.5815217391304348</v>
      </c>
      <c r="F50" s="34">
        <f>IF($D50&gt;0,TPWRKACT!F50/(2*$D50)," ")</f>
        <v>0</v>
      </c>
      <c r="G50" s="34">
        <f>IF($D50&gt;0,TPWRKACT!G50/(2*$D50)," ")</f>
        <v>0</v>
      </c>
      <c r="H50" s="34">
        <f>IF($D50&gt;0,TPWRKACT!H50/(2*$D50)," ")</f>
        <v>0</v>
      </c>
      <c r="I50" s="34">
        <f>IF($D50&gt;0,TPWRKACT!I50/(2*$D50)," ")</f>
        <v>0</v>
      </c>
      <c r="J50" s="34">
        <f>IF($D50&gt;0,TPWRKACT!J50/(2*$D50)," ")</f>
        <v>0</v>
      </c>
      <c r="K50" s="34">
        <f>IF($D50&gt;0,TPWRKACT!K50/(2*$D50)," ")</f>
        <v>0</v>
      </c>
      <c r="L50" s="34">
        <f>IF($D50&gt;0,TPWRKACT!L50/(2*$D50)," ")</f>
        <v>0</v>
      </c>
      <c r="M50" s="34">
        <f>IF($D50&gt;0,TPWRKACT!M50/(2*$D50)," ")</f>
        <v>0</v>
      </c>
      <c r="N50" s="34">
        <f>IF($D50&gt;0,TPWRKACT!N50/(2*$D50)," ")</f>
        <v>0</v>
      </c>
      <c r="O50" s="34">
        <f>IF($D50&gt;0,TPWRKACT!O50/(2*$D50)," ")</f>
        <v>0</v>
      </c>
      <c r="P50" s="34">
        <v>0</v>
      </c>
      <c r="Q50" s="34">
        <f>IF($D50&gt;0,TPWRKACT!Q50/(2*$D50)," ")</f>
        <v>0.004076086956521739</v>
      </c>
    </row>
    <row r="51" spans="1:17" ht="12.75" customHeight="1">
      <c r="A51" s="65" t="s">
        <v>48</v>
      </c>
      <c r="B51" s="62">
        <f>TPWRKACT!B51</f>
        <v>1092</v>
      </c>
      <c r="C51" s="62">
        <f>TPWRKACT!C51</f>
        <v>789</v>
      </c>
      <c r="D51" s="99">
        <f>TPWRKACT!D51</f>
        <v>387</v>
      </c>
      <c r="E51" s="57">
        <f>IF($D51&gt;0,TPWRKACT!E51/(2*$D51)," ")</f>
        <v>0.537467700258398</v>
      </c>
      <c r="F51" s="34">
        <f>IF($D51&gt;0,TPWRKACT!F51/(2*$D51)," ")</f>
        <v>0</v>
      </c>
      <c r="G51" s="34">
        <f>IF($D51&gt;0,TPWRKACT!G51/(2*$D51)," ")</f>
        <v>0.0012919896640826874</v>
      </c>
      <c r="H51" s="34">
        <f>IF($D51&gt;0,TPWRKACT!H51/(2*$D51)," ")</f>
        <v>0</v>
      </c>
      <c r="I51" s="34">
        <f>IF($D51&gt;0,TPWRKACT!I51/(2*$D51)," ")</f>
        <v>0.0012919896640826874</v>
      </c>
      <c r="J51" s="34">
        <f>IF($D51&gt;0,TPWRKACT!J51/(2*$D51)," ")</f>
        <v>0.06847545219638243</v>
      </c>
      <c r="K51" s="34">
        <f>IF($D51&gt;0,TPWRKACT!K51/(2*$D51)," ")</f>
        <v>0.029715762273901807</v>
      </c>
      <c r="L51" s="34">
        <f>IF($D51&gt;0,TPWRKACT!L51/(2*$D51)," ")</f>
        <v>0.050387596899224806</v>
      </c>
      <c r="M51" s="34">
        <f>IF($D51&gt;0,TPWRKACT!M51/(2*$D51)," ")</f>
        <v>0.006459948320413436</v>
      </c>
      <c r="N51" s="34">
        <f>IF($D51&gt;0,TPWRKACT!N51/(2*$D51)," ")</f>
        <v>0.002583979328165375</v>
      </c>
      <c r="O51" s="34">
        <f>IF($D51&gt;0,TPWRKACT!O51/(2*$D51)," ")</f>
        <v>0.0012919896640826874</v>
      </c>
      <c r="P51" s="34">
        <f>IF($D48&gt;0,TPWRKACT!P48/(2*$D48)," ")</f>
        <v>0</v>
      </c>
      <c r="Q51" s="34">
        <f>IF($D51&gt;0,TPWRKACT!Q51/(2*$D51)," ")</f>
        <v>0.003875968992248062</v>
      </c>
    </row>
    <row r="52" spans="1:17" ht="7.5" customHeight="1">
      <c r="A52" s="67"/>
      <c r="B52" s="82"/>
      <c r="C52" s="82"/>
      <c r="D52" s="100"/>
      <c r="E52" s="98"/>
      <c r="F52" s="70"/>
      <c r="G52" s="70"/>
      <c r="H52" s="70"/>
      <c r="I52" s="70"/>
      <c r="J52" s="70"/>
      <c r="K52" s="70"/>
      <c r="L52" s="70"/>
      <c r="M52" s="70"/>
      <c r="N52" s="70"/>
      <c r="O52" s="70" t="str">
        <f>IF($D49&gt;0,TPWRKACT!O49/(2*$D49)," ")</f>
        <v> </v>
      </c>
      <c r="P52" s="70" t="str">
        <f>IF($D49&gt;0,TPWRKACT!P49/(2*$D49)," ")</f>
        <v> </v>
      </c>
      <c r="Q52" s="70" t="str">
        <f>IF($D49&gt;0,TPWRKACT!Q51/(2*$D49)," ")</f>
        <v> </v>
      </c>
    </row>
    <row r="53" spans="1:17" ht="12.75" customHeight="1">
      <c r="A53" s="65" t="s">
        <v>49</v>
      </c>
      <c r="B53" s="83">
        <v>0</v>
      </c>
      <c r="C53" s="64" t="s">
        <v>1</v>
      </c>
      <c r="D53" s="101">
        <v>0</v>
      </c>
      <c r="E53" s="179" t="s">
        <v>172</v>
      </c>
      <c r="F53" s="179" t="s">
        <v>172</v>
      </c>
      <c r="G53" s="179" t="s">
        <v>172</v>
      </c>
      <c r="H53" s="179" t="s">
        <v>172</v>
      </c>
      <c r="I53" s="179" t="s">
        <v>172</v>
      </c>
      <c r="J53" s="179" t="s">
        <v>172</v>
      </c>
      <c r="K53" s="179" t="s">
        <v>172</v>
      </c>
      <c r="L53" s="179" t="s">
        <v>172</v>
      </c>
      <c r="M53" s="179" t="s">
        <v>172</v>
      </c>
      <c r="N53" s="179" t="s">
        <v>172</v>
      </c>
      <c r="O53" s="179" t="s">
        <v>172</v>
      </c>
      <c r="P53" s="179" t="s">
        <v>172</v>
      </c>
      <c r="Q53" s="179" t="s">
        <v>172</v>
      </c>
    </row>
    <row r="54" spans="1:17" ht="12.75" customHeight="1">
      <c r="A54" s="65" t="s">
        <v>50</v>
      </c>
      <c r="B54" s="62">
        <f>TPWRKACT!B54</f>
        <v>406</v>
      </c>
      <c r="C54" s="62">
        <f>TPWRKACT!C54</f>
        <v>335</v>
      </c>
      <c r="D54" s="99">
        <f>TPWRKACT!D54</f>
        <v>29</v>
      </c>
      <c r="E54" s="57">
        <f>IF($D54&gt;0,TPWRKACT!E54/(2*$D54)," ")</f>
        <v>0.46551724137931033</v>
      </c>
      <c r="F54" s="34">
        <f>IF($D54&gt;0,TPWRKACT!F54/(2*$D54)," ")</f>
        <v>0</v>
      </c>
      <c r="G54" s="34">
        <f>IF($D54&gt;0,TPWRKACT!G54/(2*$D54)," ")</f>
        <v>0</v>
      </c>
      <c r="H54" s="34">
        <f>IF($D54&gt;0,TPWRKACT!H54/(2*$D54)," ")</f>
        <v>0.017241379310344827</v>
      </c>
      <c r="I54" s="34">
        <f>IF($D54&gt;0,TPWRKACT!I54/(2*$D54)," ")</f>
        <v>0</v>
      </c>
      <c r="J54" s="34">
        <f>IF($D54&gt;0,TPWRKACT!J54/(2*$D54)," ")</f>
        <v>0.10344827586206896</v>
      </c>
      <c r="K54" s="34">
        <f>IF($D54&gt;0,TPWRKACT!K54/(2*$D54)," ")</f>
        <v>0</v>
      </c>
      <c r="L54" s="34">
        <f>IF($D54&gt;0,TPWRKACT!L54/(2*$D54)," ")</f>
        <v>0.1206896551724138</v>
      </c>
      <c r="M54" s="34">
        <f>IF($D54&gt;0,TPWRKACT!M54/(2*$D54)," ")</f>
        <v>0</v>
      </c>
      <c r="N54" s="34">
        <f>IF($D54&gt;0,TPWRKACT!N54/(2*$D54)," ")</f>
        <v>0</v>
      </c>
      <c r="O54" s="34">
        <f>IF($D54&gt;0,TPWRKACT!O54/(2*$D54)," ")</f>
        <v>0</v>
      </c>
      <c r="P54" s="34">
        <f>IF($D51&gt;0,TPWRKACT!P51/(2*$D51)," ")</f>
        <v>0</v>
      </c>
      <c r="Q54" s="34">
        <f>IF($D54&gt;0,TPWRKACT!Q54/(2*$D54)," ")</f>
        <v>0.06896551724137931</v>
      </c>
    </row>
    <row r="55" spans="1:17" ht="12.75" customHeight="1">
      <c r="A55" s="65" t="s">
        <v>51</v>
      </c>
      <c r="B55" s="83">
        <v>0</v>
      </c>
      <c r="C55" s="64" t="s">
        <v>1</v>
      </c>
      <c r="D55" s="101">
        <v>0</v>
      </c>
      <c r="E55" s="179" t="s">
        <v>172</v>
      </c>
      <c r="F55" s="179" t="s">
        <v>172</v>
      </c>
      <c r="G55" s="179" t="s">
        <v>172</v>
      </c>
      <c r="H55" s="179" t="s">
        <v>172</v>
      </c>
      <c r="I55" s="179" t="s">
        <v>172</v>
      </c>
      <c r="J55" s="179" t="s">
        <v>172</v>
      </c>
      <c r="K55" s="179" t="s">
        <v>172</v>
      </c>
      <c r="L55" s="179" t="s">
        <v>172</v>
      </c>
      <c r="M55" s="179" t="s">
        <v>172</v>
      </c>
      <c r="N55" s="179" t="s">
        <v>172</v>
      </c>
      <c r="O55" s="179" t="s">
        <v>172</v>
      </c>
      <c r="P55" s="179" t="s">
        <v>172</v>
      </c>
      <c r="Q55" s="179" t="s">
        <v>172</v>
      </c>
    </row>
    <row r="56" spans="1:17" ht="12.75" customHeight="1">
      <c r="A56" s="65" t="s">
        <v>52</v>
      </c>
      <c r="B56" s="83">
        <v>0</v>
      </c>
      <c r="C56" s="64" t="s">
        <v>1</v>
      </c>
      <c r="D56" s="101">
        <v>0</v>
      </c>
      <c r="E56" s="179" t="s">
        <v>172</v>
      </c>
      <c r="F56" s="179" t="s">
        <v>172</v>
      </c>
      <c r="G56" s="179" t="s">
        <v>172</v>
      </c>
      <c r="H56" s="179" t="s">
        <v>172</v>
      </c>
      <c r="I56" s="179" t="s">
        <v>172</v>
      </c>
      <c r="J56" s="179" t="s">
        <v>172</v>
      </c>
      <c r="K56" s="179" t="s">
        <v>172</v>
      </c>
      <c r="L56" s="179" t="s">
        <v>172</v>
      </c>
      <c r="M56" s="179" t="s">
        <v>172</v>
      </c>
      <c r="N56" s="179" t="s">
        <v>172</v>
      </c>
      <c r="O56" s="179" t="s">
        <v>172</v>
      </c>
      <c r="P56" s="179" t="s">
        <v>172</v>
      </c>
      <c r="Q56" s="179" t="s">
        <v>172</v>
      </c>
    </row>
    <row r="57" spans="1:17" ht="12.75" customHeight="1">
      <c r="A57" s="65" t="s">
        <v>53</v>
      </c>
      <c r="B57" s="62">
        <f>TPWRKACT!B57</f>
        <v>229</v>
      </c>
      <c r="C57" s="62">
        <f>TPWRKACT!C57</f>
        <v>226</v>
      </c>
      <c r="D57" s="101">
        <v>0</v>
      </c>
      <c r="E57" s="57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f>IF($D54&gt;0,TPWRKACT!P54/(2*$D54)," ")</f>
        <v>0</v>
      </c>
      <c r="Q57" s="34">
        <v>0</v>
      </c>
    </row>
    <row r="58" spans="1:17" ht="12.75" customHeight="1">
      <c r="A58" s="65" t="s">
        <v>54</v>
      </c>
      <c r="B58" s="83">
        <v>0</v>
      </c>
      <c r="C58" s="64" t="s">
        <v>1</v>
      </c>
      <c r="D58" s="101">
        <v>0</v>
      </c>
      <c r="E58" s="179" t="s">
        <v>172</v>
      </c>
      <c r="F58" s="179" t="s">
        <v>172</v>
      </c>
      <c r="G58" s="179" t="s">
        <v>172</v>
      </c>
      <c r="H58" s="179" t="s">
        <v>172</v>
      </c>
      <c r="I58" s="179" t="s">
        <v>172</v>
      </c>
      <c r="J58" s="179" t="s">
        <v>172</v>
      </c>
      <c r="K58" s="179" t="s">
        <v>172</v>
      </c>
      <c r="L58" s="179" t="s">
        <v>172</v>
      </c>
      <c r="M58" s="179" t="s">
        <v>172</v>
      </c>
      <c r="N58" s="179" t="s">
        <v>172</v>
      </c>
      <c r="O58" s="179" t="s">
        <v>172</v>
      </c>
      <c r="P58" s="179" t="s">
        <v>172</v>
      </c>
      <c r="Q58" s="179" t="s">
        <v>172</v>
      </c>
    </row>
    <row r="59" spans="1:17" ht="12.75" customHeight="1">
      <c r="A59" s="65" t="s">
        <v>55</v>
      </c>
      <c r="B59" s="83">
        <v>0</v>
      </c>
      <c r="C59" s="64" t="s">
        <v>1</v>
      </c>
      <c r="D59" s="101">
        <v>0</v>
      </c>
      <c r="E59" s="179" t="s">
        <v>172</v>
      </c>
      <c r="F59" s="179" t="s">
        <v>172</v>
      </c>
      <c r="G59" s="179" t="s">
        <v>172</v>
      </c>
      <c r="H59" s="179" t="s">
        <v>172</v>
      </c>
      <c r="I59" s="179" t="s">
        <v>172</v>
      </c>
      <c r="J59" s="179" t="s">
        <v>172</v>
      </c>
      <c r="K59" s="179" t="s">
        <v>172</v>
      </c>
      <c r="L59" s="179" t="s">
        <v>172</v>
      </c>
      <c r="M59" s="179" t="s">
        <v>172</v>
      </c>
      <c r="N59" s="179" t="s">
        <v>172</v>
      </c>
      <c r="O59" s="179" t="s">
        <v>172</v>
      </c>
      <c r="P59" s="179" t="s">
        <v>172</v>
      </c>
      <c r="Q59" s="179" t="s">
        <v>172</v>
      </c>
    </row>
    <row r="60" spans="1:17" ht="12.75" customHeight="1">
      <c r="A60" s="65" t="s">
        <v>56</v>
      </c>
      <c r="B60" s="62">
        <f>TPWRKACT!B60</f>
        <v>362</v>
      </c>
      <c r="C60" s="62">
        <f>TPWRKACT!C60</f>
        <v>283</v>
      </c>
      <c r="D60" s="99">
        <f>TPWRKACT!D60</f>
        <v>133</v>
      </c>
      <c r="E60" s="57">
        <f>IF($D60&gt;0,TPWRKACT!E60/(2*$D60)," ")</f>
        <v>0.6278195488721805</v>
      </c>
      <c r="F60" s="34">
        <f>IF($D60&gt;0,TPWRKACT!F60/(2*$D60)," ")</f>
        <v>0</v>
      </c>
      <c r="G60" s="34">
        <f>IF($D60&gt;0,TPWRKACT!G60/(2*$D60)," ")</f>
        <v>0</v>
      </c>
      <c r="H60" s="34">
        <f>IF($D60&gt;0,TPWRKACT!H60/(2*$D60)," ")</f>
        <v>0.007518796992481203</v>
      </c>
      <c r="I60" s="34">
        <f>IF($D60&gt;0,TPWRKACT!I60/(2*$D60)," ")</f>
        <v>0</v>
      </c>
      <c r="J60" s="34">
        <f>IF($D60&gt;0,TPWRKACT!J60/(2*$D60)," ")</f>
        <v>0.022556390977443608</v>
      </c>
      <c r="K60" s="34">
        <f>IF($D60&gt;0,TPWRKACT!K60/(2*$D60)," ")</f>
        <v>0.03007518796992481</v>
      </c>
      <c r="L60" s="34">
        <f>IF($D60&gt;0,TPWRKACT!L60/(2*$D60)," ")</f>
        <v>0</v>
      </c>
      <c r="M60" s="34">
        <f>IF($D60&gt;0,TPWRKACT!M60/(2*$D60)," ")</f>
        <v>0</v>
      </c>
      <c r="N60" s="34">
        <f>IF($D60&gt;0,TPWRKACT!N60/(2*$D60)," ")</f>
        <v>0.0037593984962406013</v>
      </c>
      <c r="O60" s="34">
        <f>IF($D60&gt;0,TPWRKACT!O60/(2*$D60)," ")</f>
        <v>0.007518796992481203</v>
      </c>
      <c r="P60" s="34">
        <v>0</v>
      </c>
      <c r="Q60" s="34">
        <f>IF($D60&gt;0,TPWRKACT!Q60/(2*$D60)," ")</f>
        <v>0</v>
      </c>
    </row>
    <row r="61" spans="1:17" ht="12.75" customHeight="1">
      <c r="A61" s="65" t="s">
        <v>57</v>
      </c>
      <c r="B61" s="83">
        <v>0</v>
      </c>
      <c r="C61" s="64" t="s">
        <v>1</v>
      </c>
      <c r="D61" s="101">
        <v>0</v>
      </c>
      <c r="E61" s="179" t="s">
        <v>172</v>
      </c>
      <c r="F61" s="179" t="s">
        <v>172</v>
      </c>
      <c r="G61" s="179" t="s">
        <v>172</v>
      </c>
      <c r="H61" s="179" t="s">
        <v>172</v>
      </c>
      <c r="I61" s="179" t="s">
        <v>172</v>
      </c>
      <c r="J61" s="179" t="s">
        <v>172</v>
      </c>
      <c r="K61" s="179" t="s">
        <v>172</v>
      </c>
      <c r="L61" s="179" t="s">
        <v>172</v>
      </c>
      <c r="M61" s="179" t="s">
        <v>172</v>
      </c>
      <c r="N61" s="179" t="s">
        <v>172</v>
      </c>
      <c r="O61" s="179" t="s">
        <v>172</v>
      </c>
      <c r="P61" s="179" t="s">
        <v>172</v>
      </c>
      <c r="Q61" s="179" t="s">
        <v>172</v>
      </c>
    </row>
    <row r="62" spans="1:17" ht="12.75" customHeight="1">
      <c r="A62" s="65" t="s">
        <v>58</v>
      </c>
      <c r="B62" s="83">
        <v>0</v>
      </c>
      <c r="C62" s="64" t="s">
        <v>1</v>
      </c>
      <c r="D62" s="101">
        <v>0</v>
      </c>
      <c r="E62" s="179" t="s">
        <v>172</v>
      </c>
      <c r="F62" s="179" t="s">
        <v>172</v>
      </c>
      <c r="G62" s="179" t="s">
        <v>172</v>
      </c>
      <c r="H62" s="179" t="s">
        <v>172</v>
      </c>
      <c r="I62" s="179" t="s">
        <v>172</v>
      </c>
      <c r="J62" s="179" t="s">
        <v>172</v>
      </c>
      <c r="K62" s="179" t="s">
        <v>172</v>
      </c>
      <c r="L62" s="179" t="s">
        <v>172</v>
      </c>
      <c r="M62" s="179" t="s">
        <v>172</v>
      </c>
      <c r="N62" s="179" t="s">
        <v>172</v>
      </c>
      <c r="O62" s="179" t="s">
        <v>172</v>
      </c>
      <c r="P62" s="179" t="s">
        <v>172</v>
      </c>
      <c r="Q62" s="179" t="s">
        <v>172</v>
      </c>
    </row>
    <row r="63" spans="1:17" ht="7.5" customHeight="1">
      <c r="A63" s="67"/>
      <c r="B63" s="82"/>
      <c r="C63" s="82"/>
      <c r="D63" s="100"/>
      <c r="E63" s="98"/>
      <c r="F63" s="70"/>
      <c r="G63" s="70"/>
      <c r="H63" s="70"/>
      <c r="I63" s="70"/>
      <c r="J63" s="70"/>
      <c r="K63" s="70"/>
      <c r="L63" s="70"/>
      <c r="M63" s="70"/>
      <c r="N63" s="70"/>
      <c r="O63" s="70" t="str">
        <f>IF($D59&gt;0,TPWRKACT!O59/(2*$D59)," ")</f>
        <v> </v>
      </c>
      <c r="P63" s="70" t="str">
        <f>IF($D59&gt;0,TPWRKACT!P59/(2*$D59)," ")</f>
        <v> </v>
      </c>
      <c r="Q63" s="70" t="str">
        <f>IF($D59&gt;0,TPWRKACT!Q62/(2*$D59)," ")</f>
        <v> </v>
      </c>
    </row>
    <row r="64" spans="1:17" ht="12.75" customHeight="1">
      <c r="A64" s="65" t="s">
        <v>59</v>
      </c>
      <c r="B64" s="62">
        <f>TPWRKACT!B64</f>
        <v>3883</v>
      </c>
      <c r="C64" s="62">
        <f>TPWRKACT!C64</f>
        <v>3530</v>
      </c>
      <c r="D64" s="99">
        <f>TPWRKACT!D64</f>
        <v>617</v>
      </c>
      <c r="E64" s="57">
        <f>IF($D64&gt;0,TPWRKACT!E64/(2*$D64)," ")</f>
        <v>0.32982171799027554</v>
      </c>
      <c r="F64" s="34">
        <f>IF($D64&gt;0,TPWRKACT!F64/(2*$D64)," ")</f>
        <v>0.09886547811993517</v>
      </c>
      <c r="G64" s="34">
        <f>IF($D64&gt;0,TPWRKACT!G64/(2*$D64)," ")</f>
        <v>0.004051863857374392</v>
      </c>
      <c r="H64" s="34">
        <f>IF($D64&gt;0,TPWRKACT!H64/(2*$D64)," ")</f>
        <v>0.02106969205834684</v>
      </c>
      <c r="I64" s="34">
        <f>IF($D64&gt;0,TPWRKACT!I64/(2*$D64)," ")</f>
        <v>0.0008103727714748784</v>
      </c>
      <c r="J64" s="34">
        <f>IF($D64&gt;0,TPWRKACT!J64/(2*$D64)," ")</f>
        <v>0.23500810372771475</v>
      </c>
      <c r="K64" s="34">
        <f>IF($D64&gt;0,TPWRKACT!K64/(2*$D64)," ")</f>
        <v>0.008914100486223663</v>
      </c>
      <c r="L64" s="34">
        <f>IF($D64&gt;0,TPWRKACT!L64/(2*$D64)," ")</f>
        <v>0.09805510534846029</v>
      </c>
      <c r="M64" s="34">
        <f>IF($D64&gt;0,TPWRKACT!M64/(2*$D64)," ")</f>
        <v>0.15316045380875204</v>
      </c>
      <c r="N64" s="34">
        <f>IF($D64&gt;0,TPWRKACT!N64/(2*$D64)," ")</f>
        <v>0</v>
      </c>
      <c r="O64" s="34">
        <f>IF($D64&gt;0,TPWRKACT!O64/(2*$D64)," ")</f>
        <v>0.017828200972447326</v>
      </c>
      <c r="P64" s="34">
        <f>IF($D60&gt;0,TPWRKACT!P60/(2*$D60)," ")</f>
        <v>0</v>
      </c>
      <c r="Q64" s="34">
        <f>IF($D64&gt;0,TPWRKACT!Q64/(2*$D64)," ")</f>
        <v>0.29983792544570503</v>
      </c>
    </row>
    <row r="65" spans="1:17" ht="12.75" customHeight="1">
      <c r="A65" s="65" t="s">
        <v>60</v>
      </c>
      <c r="B65" s="83">
        <v>0</v>
      </c>
      <c r="C65" s="64" t="s">
        <v>1</v>
      </c>
      <c r="D65" s="101">
        <v>0</v>
      </c>
      <c r="E65" s="179" t="s">
        <v>172</v>
      </c>
      <c r="F65" s="179" t="s">
        <v>172</v>
      </c>
      <c r="G65" s="179" t="s">
        <v>172</v>
      </c>
      <c r="H65" s="179" t="s">
        <v>172</v>
      </c>
      <c r="I65" s="179" t="s">
        <v>172</v>
      </c>
      <c r="J65" s="179" t="s">
        <v>172</v>
      </c>
      <c r="K65" s="179" t="s">
        <v>172</v>
      </c>
      <c r="L65" s="179" t="s">
        <v>172</v>
      </c>
      <c r="M65" s="179" t="s">
        <v>172</v>
      </c>
      <c r="N65" s="179" t="s">
        <v>172</v>
      </c>
      <c r="O65" s="179" t="s">
        <v>172</v>
      </c>
      <c r="P65" s="179" t="s">
        <v>172</v>
      </c>
      <c r="Q65" s="179" t="s">
        <v>172</v>
      </c>
    </row>
    <row r="66" spans="1:17" ht="12.75" customHeight="1">
      <c r="A66" s="65" t="s">
        <v>61</v>
      </c>
      <c r="B66" s="62">
        <f>TPWRKACT!B66</f>
        <v>913</v>
      </c>
      <c r="C66" s="62">
        <f>TPWRKACT!C66</f>
        <v>636</v>
      </c>
      <c r="D66" s="99">
        <f>TPWRKACT!D66</f>
        <v>202</v>
      </c>
      <c r="E66" s="57">
        <f>IF($D66&gt;0,TPWRKACT!E66/(2*$D66)," ")</f>
        <v>0.30445544554455445</v>
      </c>
      <c r="F66" s="34">
        <f>IF($D66&gt;0,TPWRKACT!F66/(2*$D66)," ")</f>
        <v>0</v>
      </c>
      <c r="G66" s="34">
        <f>IF($D66&gt;0,TPWRKACT!G66/(2*$D66)," ")</f>
        <v>0</v>
      </c>
      <c r="H66" s="34">
        <f>IF($D66&gt;0,TPWRKACT!H66/(2*$D66)," ")</f>
        <v>0.09158415841584158</v>
      </c>
      <c r="I66" s="34">
        <f>IF($D66&gt;0,TPWRKACT!I66/(2*$D66)," ")</f>
        <v>0</v>
      </c>
      <c r="J66" s="34">
        <f>IF($D66&gt;0,TPWRKACT!J66/(2*$D66)," ")</f>
        <v>0.6485148514851485</v>
      </c>
      <c r="K66" s="34">
        <f>IF($D66&gt;0,TPWRKACT!K66/(2*$D66)," ")</f>
        <v>0</v>
      </c>
      <c r="L66" s="34">
        <f>IF($D66&gt;0,TPWRKACT!L66/(2*$D66)," ")</f>
        <v>0.04702970297029703</v>
      </c>
      <c r="M66" s="34">
        <f>IF($D66&gt;0,TPWRKACT!M66/(2*$D66)," ")</f>
        <v>0.019801980198019802</v>
      </c>
      <c r="N66" s="34">
        <f>IF($D66&gt;0,TPWRKACT!N66/(2*$D66)," ")</f>
        <v>0.05198019801980198</v>
      </c>
      <c r="O66" s="34">
        <f>IF($D66&gt;0,TPWRKACT!O66/(2*$D66)," ")</f>
        <v>0.039603960396039604</v>
      </c>
      <c r="P66" s="34">
        <v>0</v>
      </c>
      <c r="Q66" s="34">
        <f>IF($D66&gt;0,TPWRKACT!Q66/(2*$D66)," ")</f>
        <v>0.15594059405940594</v>
      </c>
    </row>
    <row r="67" spans="1:17" ht="12.75" customHeight="1">
      <c r="A67" s="66" t="s">
        <v>62</v>
      </c>
      <c r="B67" s="85">
        <f>TPWRKACT!B67</f>
        <v>8</v>
      </c>
      <c r="C67" s="85">
        <f>TPWRKACT!C67</f>
        <v>7</v>
      </c>
      <c r="D67" s="103">
        <f>TPWRKACT!D67</f>
        <v>5</v>
      </c>
      <c r="E67" s="58">
        <f>IF($D67&gt;0,TPWRKACT!E67/(2*$D67)," ")</f>
        <v>0.2</v>
      </c>
      <c r="F67" s="35">
        <f>IF($D67&gt;0,TPWRKACT!F67/(2*$D67)," ")</f>
        <v>0</v>
      </c>
      <c r="G67" s="35">
        <f>IF($D67&gt;0,TPWRKACT!G67/(2*$D67)," ")</f>
        <v>0</v>
      </c>
      <c r="H67" s="35">
        <f>IF($D67&gt;0,TPWRKACT!H67/(2*$D67)," ")</f>
        <v>0.4</v>
      </c>
      <c r="I67" s="35">
        <f>IF($D67&gt;0,TPWRKACT!I67/(2*$D67)," ")</f>
        <v>0</v>
      </c>
      <c r="J67" s="35">
        <f>IF($D67&gt;0,TPWRKACT!J67/(2*$D67)," ")</f>
        <v>0.5</v>
      </c>
      <c r="K67" s="35">
        <f>IF($D67&gt;0,TPWRKACT!K67/(2*$D67)," ")</f>
        <v>0</v>
      </c>
      <c r="L67" s="35">
        <f>IF($D67&gt;0,TPWRKACT!L67/(2*$D67)," ")</f>
        <v>0.2</v>
      </c>
      <c r="M67" s="35">
        <f>IF($D67&gt;0,TPWRKACT!M67/(2*$D67)," ")</f>
        <v>0</v>
      </c>
      <c r="N67" s="35">
        <f>IF($D67&gt;0,TPWRKACT!N67/(2*$D67)," ")</f>
        <v>0</v>
      </c>
      <c r="O67" s="35">
        <f>IF($D67&gt;0,TPWRKACT!O67/(2*$D67)," ")</f>
        <v>0</v>
      </c>
      <c r="P67" s="35">
        <v>0</v>
      </c>
      <c r="Q67" s="35">
        <f>IF($D67&gt;0,TPWRKACT!Q67/(2*$D67)," ")</f>
        <v>0</v>
      </c>
    </row>
    <row r="68" spans="1:17" ht="12.75" customHeight="1">
      <c r="A68" s="269" t="s">
        <v>65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</row>
    <row r="69" ht="12.75">
      <c r="A69" s="2" t="s">
        <v>2</v>
      </c>
    </row>
  </sheetData>
  <sheetProtection/>
  <mergeCells count="22">
    <mergeCell ref="E4:E6"/>
    <mergeCell ref="F4:F6"/>
    <mergeCell ref="C4:C6"/>
    <mergeCell ref="D4:D6"/>
    <mergeCell ref="O4:O6"/>
    <mergeCell ref="P4:P6"/>
    <mergeCell ref="A1:Q1"/>
    <mergeCell ref="A68:Q68"/>
    <mergeCell ref="A3:A6"/>
    <mergeCell ref="B3:D3"/>
    <mergeCell ref="E3:Q3"/>
    <mergeCell ref="B4:B6"/>
    <mergeCell ref="I4:I6"/>
    <mergeCell ref="J4:J6"/>
    <mergeCell ref="Q4:Q6"/>
    <mergeCell ref="L4:L6"/>
    <mergeCell ref="K4:K6"/>
    <mergeCell ref="A2:Q2"/>
    <mergeCell ref="M4:M6"/>
    <mergeCell ref="N4:N6"/>
    <mergeCell ref="G4:G6"/>
    <mergeCell ref="H4:H6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zoomScalePageLayoutView="0" workbookViewId="0" topLeftCell="A1">
      <selection activeCell="E42" sqref="E42"/>
    </sheetView>
  </sheetViews>
  <sheetFormatPr defaultColWidth="9.140625" defaultRowHeight="12.75" customHeight="1"/>
  <cols>
    <col min="1" max="1" width="15.7109375" style="2" customWidth="1"/>
    <col min="2" max="2" width="10.421875" style="2" bestFit="1" customWidth="1"/>
    <col min="3" max="3" width="13.421875" style="2" bestFit="1" customWidth="1"/>
    <col min="4" max="4" width="13.140625" style="2" bestFit="1" customWidth="1"/>
    <col min="5" max="5" width="12.28125" style="2" bestFit="1" customWidth="1"/>
    <col min="6" max="6" width="12.28125" style="2" customWidth="1"/>
    <col min="7" max="7" width="11.28125" style="2" bestFit="1" customWidth="1"/>
    <col min="8" max="8" width="10.421875" style="2" bestFit="1" customWidth="1"/>
    <col min="9" max="9" width="8.7109375" style="2" bestFit="1" customWidth="1"/>
    <col min="10" max="10" width="11.28125" style="2" bestFit="1" customWidth="1"/>
    <col min="11" max="11" width="10.7109375" style="2" bestFit="1" customWidth="1"/>
    <col min="12" max="12" width="9.7109375" style="2" bestFit="1" customWidth="1"/>
    <col min="13" max="13" width="12.28125" style="2" bestFit="1" customWidth="1"/>
    <col min="14" max="14" width="11.57421875" style="2" bestFit="1" customWidth="1"/>
    <col min="15" max="15" width="10.57421875" style="2" bestFit="1" customWidth="1"/>
    <col min="16" max="16" width="9.28125" style="2" bestFit="1" customWidth="1"/>
    <col min="17" max="16384" width="9.140625" style="2" customWidth="1"/>
  </cols>
  <sheetData>
    <row r="1" spans="2:16" ht="54.75" customHeight="1">
      <c r="B1" s="257" t="s">
        <v>187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5.75" customHeight="1">
      <c r="A2" s="272" t="str">
        <f>FINAL2!$A$2</f>
        <v>ACF/OFA: 05/12/2016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7" s="3" customFormat="1" ht="39.75" customHeight="1">
      <c r="A3" s="110" t="s">
        <v>0</v>
      </c>
      <c r="B3" s="29" t="s">
        <v>170</v>
      </c>
      <c r="C3" s="29" t="s">
        <v>171</v>
      </c>
      <c r="D3" s="29" t="s">
        <v>154</v>
      </c>
      <c r="E3" s="29" t="s">
        <v>166</v>
      </c>
      <c r="F3" s="29" t="s">
        <v>152</v>
      </c>
      <c r="G3" s="29" t="s">
        <v>155</v>
      </c>
      <c r="H3" s="29" t="s">
        <v>156</v>
      </c>
      <c r="I3" s="29" t="s">
        <v>157</v>
      </c>
      <c r="J3" s="29" t="s">
        <v>158</v>
      </c>
      <c r="K3" s="29" t="s">
        <v>159</v>
      </c>
      <c r="L3" s="29" t="s">
        <v>160</v>
      </c>
      <c r="M3" s="29" t="s">
        <v>161</v>
      </c>
      <c r="N3" s="29" t="s">
        <v>167</v>
      </c>
      <c r="O3" s="29" t="s">
        <v>163</v>
      </c>
      <c r="P3" s="110" t="s">
        <v>98</v>
      </c>
      <c r="Q3" s="104"/>
    </row>
    <row r="4" spans="1:17" s="3" customFormat="1" ht="12.75" customHeight="1">
      <c r="A4" s="50" t="s">
        <v>3</v>
      </c>
      <c r="B4" s="27">
        <f aca="true" t="shared" si="0" ref="B4:P4">SUM(B6:B64)</f>
        <v>1081519</v>
      </c>
      <c r="C4" s="27">
        <f t="shared" si="0"/>
        <v>489611</v>
      </c>
      <c r="D4" s="27">
        <f t="shared" si="0"/>
        <v>303840</v>
      </c>
      <c r="E4" s="27">
        <f t="shared" si="0"/>
        <v>5042</v>
      </c>
      <c r="F4" s="27">
        <f t="shared" si="0"/>
        <v>3597</v>
      </c>
      <c r="G4" s="27">
        <f t="shared" si="0"/>
        <v>35094</v>
      </c>
      <c r="H4" s="27">
        <f t="shared" si="0"/>
        <v>639</v>
      </c>
      <c r="I4" s="27">
        <f t="shared" si="0"/>
        <v>95832</v>
      </c>
      <c r="J4" s="27">
        <f t="shared" si="0"/>
        <v>24500</v>
      </c>
      <c r="K4" s="27">
        <f t="shared" si="0"/>
        <v>41711</v>
      </c>
      <c r="L4" s="27">
        <f t="shared" si="0"/>
        <v>20117</v>
      </c>
      <c r="M4" s="27">
        <f t="shared" si="0"/>
        <v>8034</v>
      </c>
      <c r="N4" s="27">
        <f t="shared" si="0"/>
        <v>5772</v>
      </c>
      <c r="O4" s="27">
        <f t="shared" si="0"/>
        <v>175</v>
      </c>
      <c r="P4" s="27">
        <f t="shared" si="0"/>
        <v>44041</v>
      </c>
      <c r="Q4" s="104" t="s">
        <v>2</v>
      </c>
    </row>
    <row r="5" spans="1:16" ht="7.5" customHeight="1">
      <c r="A5" s="6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0"/>
    </row>
    <row r="6" spans="1:16" ht="12.75" customHeight="1">
      <c r="A6" s="65" t="s">
        <v>10</v>
      </c>
      <c r="B6" s="27">
        <v>10364</v>
      </c>
      <c r="C6" s="27">
        <v>5083</v>
      </c>
      <c r="D6" s="27">
        <v>3946</v>
      </c>
      <c r="E6" s="27">
        <v>11</v>
      </c>
      <c r="F6" s="27">
        <v>72</v>
      </c>
      <c r="G6" s="27">
        <v>718</v>
      </c>
      <c r="H6" s="27">
        <v>1</v>
      </c>
      <c r="I6" s="27">
        <v>173</v>
      </c>
      <c r="J6" s="60">
        <v>0</v>
      </c>
      <c r="K6" s="27">
        <v>226</v>
      </c>
      <c r="L6" s="27">
        <v>386</v>
      </c>
      <c r="M6" s="60">
        <v>0</v>
      </c>
      <c r="N6" s="27">
        <v>64</v>
      </c>
      <c r="O6" s="60">
        <v>0</v>
      </c>
      <c r="P6" s="27">
        <v>212</v>
      </c>
    </row>
    <row r="7" spans="1:16" ht="12.75" customHeight="1">
      <c r="A7" s="65" t="s">
        <v>11</v>
      </c>
      <c r="B7" s="27">
        <v>3023</v>
      </c>
      <c r="C7" s="27">
        <v>1339</v>
      </c>
      <c r="D7" s="27">
        <v>930</v>
      </c>
      <c r="E7" s="60">
        <v>0</v>
      </c>
      <c r="F7" s="60">
        <v>0</v>
      </c>
      <c r="G7" s="27">
        <v>9</v>
      </c>
      <c r="H7" s="27">
        <v>3</v>
      </c>
      <c r="I7" s="27">
        <v>405</v>
      </c>
      <c r="J7" s="27">
        <v>124</v>
      </c>
      <c r="K7" s="27">
        <v>62</v>
      </c>
      <c r="L7" s="27">
        <v>11</v>
      </c>
      <c r="M7" s="27">
        <v>39</v>
      </c>
      <c r="N7" s="27">
        <v>8</v>
      </c>
      <c r="O7" s="60">
        <v>0</v>
      </c>
      <c r="P7" s="60">
        <v>0</v>
      </c>
    </row>
    <row r="8" spans="1:16" ht="12.75" customHeight="1">
      <c r="A8" s="65" t="s">
        <v>12</v>
      </c>
      <c r="B8" s="27">
        <v>7849</v>
      </c>
      <c r="C8" s="27">
        <v>2149</v>
      </c>
      <c r="D8" s="27">
        <v>1280</v>
      </c>
      <c r="E8" s="60">
        <v>0</v>
      </c>
      <c r="F8" s="60">
        <v>0</v>
      </c>
      <c r="G8" s="27">
        <v>199</v>
      </c>
      <c r="H8" s="27">
        <v>3</v>
      </c>
      <c r="I8" s="27">
        <v>551</v>
      </c>
      <c r="J8" s="27">
        <v>131</v>
      </c>
      <c r="K8" s="27">
        <v>280</v>
      </c>
      <c r="L8" s="27">
        <v>30</v>
      </c>
      <c r="M8" s="27">
        <v>63</v>
      </c>
      <c r="N8" s="27">
        <v>49</v>
      </c>
      <c r="O8" s="60">
        <v>0</v>
      </c>
      <c r="P8" s="60">
        <v>1</v>
      </c>
    </row>
    <row r="9" spans="1:16" ht="12.75" customHeight="1">
      <c r="A9" s="65" t="s">
        <v>13</v>
      </c>
      <c r="B9" s="27">
        <v>3712</v>
      </c>
      <c r="C9" s="27">
        <v>1698</v>
      </c>
      <c r="D9" s="27">
        <v>1132</v>
      </c>
      <c r="E9" s="60">
        <v>0</v>
      </c>
      <c r="F9" s="60">
        <v>4</v>
      </c>
      <c r="G9" s="27">
        <v>250</v>
      </c>
      <c r="H9" s="27">
        <v>27</v>
      </c>
      <c r="I9" s="27">
        <v>180</v>
      </c>
      <c r="J9" s="27">
        <v>45</v>
      </c>
      <c r="K9" s="27">
        <v>162</v>
      </c>
      <c r="L9" s="27">
        <v>3</v>
      </c>
      <c r="M9" s="60">
        <v>0</v>
      </c>
      <c r="N9" s="27">
        <v>20</v>
      </c>
      <c r="O9" s="60">
        <v>0</v>
      </c>
      <c r="P9" s="27">
        <v>15</v>
      </c>
    </row>
    <row r="10" spans="1:16" ht="12.75" customHeight="1">
      <c r="A10" s="65" t="s">
        <v>14</v>
      </c>
      <c r="B10" s="27">
        <v>404942</v>
      </c>
      <c r="C10" s="27">
        <v>151765</v>
      </c>
      <c r="D10" s="27">
        <v>79086</v>
      </c>
      <c r="E10" s="27">
        <v>1945</v>
      </c>
      <c r="F10" s="27">
        <v>2735</v>
      </c>
      <c r="G10" s="27">
        <v>3582</v>
      </c>
      <c r="H10" s="27">
        <v>367</v>
      </c>
      <c r="I10" s="27">
        <v>58401</v>
      </c>
      <c r="J10" s="27">
        <v>8690</v>
      </c>
      <c r="K10" s="27">
        <v>17983</v>
      </c>
      <c r="L10" s="27">
        <v>5818</v>
      </c>
      <c r="M10" s="27">
        <v>4825</v>
      </c>
      <c r="N10" s="27">
        <v>878</v>
      </c>
      <c r="O10" s="60">
        <v>0</v>
      </c>
      <c r="P10" s="27">
        <v>10475</v>
      </c>
    </row>
    <row r="11" spans="1:16" ht="12.75" customHeight="1">
      <c r="A11" s="65" t="s">
        <v>15</v>
      </c>
      <c r="B11" s="27">
        <v>13082</v>
      </c>
      <c r="C11" s="27">
        <v>4977</v>
      </c>
      <c r="D11" s="27">
        <v>1969</v>
      </c>
      <c r="E11" s="27">
        <v>74</v>
      </c>
      <c r="F11" s="60">
        <v>0</v>
      </c>
      <c r="G11" s="27">
        <v>625</v>
      </c>
      <c r="H11" s="27">
        <v>48</v>
      </c>
      <c r="I11" s="27">
        <v>857</v>
      </c>
      <c r="J11" s="27">
        <v>601</v>
      </c>
      <c r="K11" s="27">
        <v>714</v>
      </c>
      <c r="L11" s="27">
        <v>79</v>
      </c>
      <c r="M11" s="27">
        <v>98</v>
      </c>
      <c r="N11" s="27">
        <v>200</v>
      </c>
      <c r="O11" s="60">
        <v>0</v>
      </c>
      <c r="P11" s="27">
        <v>986</v>
      </c>
    </row>
    <row r="12" spans="1:16" ht="12.75" customHeight="1">
      <c r="A12" s="65" t="s">
        <v>16</v>
      </c>
      <c r="B12" s="27">
        <v>8429</v>
      </c>
      <c r="C12" s="27">
        <v>4477</v>
      </c>
      <c r="D12" s="27">
        <v>2348</v>
      </c>
      <c r="E12" s="27">
        <v>44</v>
      </c>
      <c r="F12" s="60">
        <v>5</v>
      </c>
      <c r="G12" s="60">
        <v>0</v>
      </c>
      <c r="H12" s="60">
        <v>0</v>
      </c>
      <c r="I12" s="27">
        <v>2736</v>
      </c>
      <c r="J12" s="27">
        <v>16</v>
      </c>
      <c r="K12" s="27">
        <v>295</v>
      </c>
      <c r="L12" s="60">
        <v>16</v>
      </c>
      <c r="M12" s="27">
        <v>132</v>
      </c>
      <c r="N12" s="27">
        <v>13</v>
      </c>
      <c r="O12" s="60">
        <v>0</v>
      </c>
      <c r="P12" s="60">
        <v>0</v>
      </c>
    </row>
    <row r="13" spans="1:16" ht="12.75" customHeight="1">
      <c r="A13" s="65" t="s">
        <v>17</v>
      </c>
      <c r="B13" s="27">
        <v>1685</v>
      </c>
      <c r="C13" s="27">
        <v>609</v>
      </c>
      <c r="D13" s="27">
        <v>451</v>
      </c>
      <c r="E13" s="27">
        <v>5</v>
      </c>
      <c r="F13" s="60">
        <v>0</v>
      </c>
      <c r="G13" s="27">
        <v>112</v>
      </c>
      <c r="H13" s="60">
        <v>1</v>
      </c>
      <c r="I13" s="27">
        <v>76</v>
      </c>
      <c r="J13" s="60">
        <v>0</v>
      </c>
      <c r="K13" s="27">
        <v>62</v>
      </c>
      <c r="L13" s="27">
        <v>1</v>
      </c>
      <c r="M13" s="60">
        <v>0</v>
      </c>
      <c r="N13" s="27">
        <v>8</v>
      </c>
      <c r="O13" s="60">
        <v>0</v>
      </c>
      <c r="P13" s="60">
        <v>0</v>
      </c>
    </row>
    <row r="14" spans="1:16" ht="12.75" customHeight="1">
      <c r="A14" s="65" t="s">
        <v>84</v>
      </c>
      <c r="B14" s="27">
        <v>4661</v>
      </c>
      <c r="C14" s="27">
        <v>1853</v>
      </c>
      <c r="D14" s="27">
        <v>908</v>
      </c>
      <c r="E14" s="60">
        <v>0</v>
      </c>
      <c r="F14" s="60">
        <v>4</v>
      </c>
      <c r="G14" s="27">
        <v>59</v>
      </c>
      <c r="H14" s="27">
        <v>5</v>
      </c>
      <c r="I14" s="27">
        <v>869</v>
      </c>
      <c r="J14" s="27">
        <v>33</v>
      </c>
      <c r="K14" s="27">
        <v>185</v>
      </c>
      <c r="L14" s="27">
        <v>7</v>
      </c>
      <c r="M14" s="27">
        <v>1</v>
      </c>
      <c r="N14" s="27">
        <v>35</v>
      </c>
      <c r="O14" s="60">
        <v>0</v>
      </c>
      <c r="P14" s="60">
        <v>0</v>
      </c>
    </row>
    <row r="15" spans="1:16" ht="12.75" customHeight="1">
      <c r="A15" s="65" t="s">
        <v>18</v>
      </c>
      <c r="B15" s="27">
        <v>12156</v>
      </c>
      <c r="C15" s="27">
        <v>5954</v>
      </c>
      <c r="D15" s="27">
        <v>2030</v>
      </c>
      <c r="E15" s="27">
        <v>21</v>
      </c>
      <c r="F15" s="27">
        <v>21</v>
      </c>
      <c r="G15" s="27">
        <v>663</v>
      </c>
      <c r="H15" s="27">
        <v>1</v>
      </c>
      <c r="I15" s="27">
        <v>587</v>
      </c>
      <c r="J15" s="27">
        <v>1392</v>
      </c>
      <c r="K15" s="27">
        <v>1212</v>
      </c>
      <c r="L15" s="27">
        <v>1018</v>
      </c>
      <c r="M15" s="27">
        <v>5</v>
      </c>
      <c r="N15" s="27">
        <v>149</v>
      </c>
      <c r="O15" s="60">
        <v>0</v>
      </c>
      <c r="P15" s="27">
        <v>1190</v>
      </c>
    </row>
    <row r="16" spans="1:16" ht="7.5" customHeight="1">
      <c r="A16" s="67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2.75" customHeight="1">
      <c r="A17" s="65" t="s">
        <v>19</v>
      </c>
      <c r="B17" s="27">
        <v>3344</v>
      </c>
      <c r="C17" s="27">
        <v>1774</v>
      </c>
      <c r="D17" s="27">
        <v>406</v>
      </c>
      <c r="E17" s="60">
        <v>0</v>
      </c>
      <c r="F17" s="60">
        <v>0</v>
      </c>
      <c r="G17" s="27">
        <v>970</v>
      </c>
      <c r="H17" s="27">
        <v>2</v>
      </c>
      <c r="I17" s="27">
        <v>164</v>
      </c>
      <c r="J17" s="27">
        <v>24</v>
      </c>
      <c r="K17" s="27">
        <v>174</v>
      </c>
      <c r="L17" s="27">
        <v>507</v>
      </c>
      <c r="M17" s="60">
        <v>0</v>
      </c>
      <c r="N17" s="27">
        <v>97</v>
      </c>
      <c r="O17" s="27">
        <v>158</v>
      </c>
      <c r="P17" s="27">
        <v>64</v>
      </c>
    </row>
    <row r="18" spans="1:16" ht="12.75" customHeight="1">
      <c r="A18" s="65" t="s">
        <v>20</v>
      </c>
      <c r="B18" s="27">
        <v>662</v>
      </c>
      <c r="C18" s="27">
        <v>625</v>
      </c>
      <c r="D18" s="27">
        <v>96</v>
      </c>
      <c r="E18" s="60">
        <v>6</v>
      </c>
      <c r="F18" s="60">
        <v>1</v>
      </c>
      <c r="G18" s="27">
        <v>374</v>
      </c>
      <c r="H18" s="60">
        <v>4</v>
      </c>
      <c r="I18" s="27">
        <v>120</v>
      </c>
      <c r="J18" s="60">
        <v>0</v>
      </c>
      <c r="K18" s="27">
        <v>12</v>
      </c>
      <c r="L18" s="60">
        <v>0</v>
      </c>
      <c r="M18" s="60">
        <v>2</v>
      </c>
      <c r="N18" s="60">
        <v>9</v>
      </c>
      <c r="O18" s="60">
        <v>0</v>
      </c>
      <c r="P18" s="60">
        <v>0</v>
      </c>
    </row>
    <row r="19" spans="1:16" ht="12.75" customHeight="1">
      <c r="A19" s="65" t="s">
        <v>21</v>
      </c>
      <c r="B19" s="27">
        <v>7923</v>
      </c>
      <c r="C19" s="27">
        <v>4096</v>
      </c>
      <c r="D19" s="27">
        <v>3135</v>
      </c>
      <c r="E19" s="27">
        <v>94</v>
      </c>
      <c r="F19" s="27">
        <v>65</v>
      </c>
      <c r="G19" s="27">
        <v>442</v>
      </c>
      <c r="H19" s="27">
        <v>2</v>
      </c>
      <c r="I19" s="27">
        <v>371</v>
      </c>
      <c r="J19" s="27">
        <v>118</v>
      </c>
      <c r="K19" s="27">
        <v>196</v>
      </c>
      <c r="L19" s="27">
        <v>60</v>
      </c>
      <c r="M19" s="27">
        <v>15</v>
      </c>
      <c r="N19" s="27">
        <v>6</v>
      </c>
      <c r="O19" s="60">
        <v>0</v>
      </c>
      <c r="P19" s="27">
        <v>343</v>
      </c>
    </row>
    <row r="20" spans="1:16" ht="12.75" customHeight="1">
      <c r="A20" s="65" t="s">
        <v>22</v>
      </c>
      <c r="B20" s="27">
        <v>141</v>
      </c>
      <c r="C20" s="27">
        <v>129</v>
      </c>
      <c r="D20" s="27">
        <v>37</v>
      </c>
      <c r="E20" s="60">
        <v>0</v>
      </c>
      <c r="F20" s="60">
        <v>0</v>
      </c>
      <c r="G20" s="27">
        <v>10</v>
      </c>
      <c r="H20" s="60">
        <v>0</v>
      </c>
      <c r="I20" s="27">
        <v>26</v>
      </c>
      <c r="J20" s="60">
        <v>0</v>
      </c>
      <c r="K20" s="27">
        <v>9</v>
      </c>
      <c r="L20" s="60">
        <v>0</v>
      </c>
      <c r="M20" s="60">
        <v>0</v>
      </c>
      <c r="N20" s="27">
        <v>2</v>
      </c>
      <c r="O20" s="60">
        <v>0</v>
      </c>
      <c r="P20" s="27">
        <v>115</v>
      </c>
    </row>
    <row r="21" spans="1:16" ht="12.75" customHeight="1">
      <c r="A21" s="65" t="s">
        <v>23</v>
      </c>
      <c r="B21" s="27">
        <v>8057</v>
      </c>
      <c r="C21" s="27">
        <v>7626</v>
      </c>
      <c r="D21" s="27">
        <v>4860</v>
      </c>
      <c r="E21" s="60">
        <v>0</v>
      </c>
      <c r="F21" s="60">
        <v>0</v>
      </c>
      <c r="G21" s="27">
        <v>1250</v>
      </c>
      <c r="H21" s="60">
        <v>0</v>
      </c>
      <c r="I21" s="27">
        <v>602</v>
      </c>
      <c r="J21" s="27">
        <v>611</v>
      </c>
      <c r="K21" s="27">
        <v>743</v>
      </c>
      <c r="L21" s="27">
        <v>110</v>
      </c>
      <c r="M21" s="27">
        <v>43</v>
      </c>
      <c r="N21" s="27">
        <v>42</v>
      </c>
      <c r="O21" s="60">
        <v>0</v>
      </c>
      <c r="P21" s="27">
        <v>1</v>
      </c>
    </row>
    <row r="22" spans="1:16" ht="12.75" customHeight="1">
      <c r="A22" s="65" t="s">
        <v>24</v>
      </c>
      <c r="B22" s="27">
        <v>3057</v>
      </c>
      <c r="C22" s="27">
        <v>1135</v>
      </c>
      <c r="D22" s="27">
        <v>936</v>
      </c>
      <c r="E22" s="27">
        <v>4</v>
      </c>
      <c r="F22" s="60">
        <v>0</v>
      </c>
      <c r="G22" s="27">
        <v>77</v>
      </c>
      <c r="H22" s="60">
        <v>0</v>
      </c>
      <c r="I22" s="27">
        <v>162</v>
      </c>
      <c r="J22" s="60">
        <v>0</v>
      </c>
      <c r="K22" s="27">
        <v>18</v>
      </c>
      <c r="L22" s="27">
        <v>12</v>
      </c>
      <c r="M22" s="27">
        <v>10</v>
      </c>
      <c r="N22" s="27">
        <v>47</v>
      </c>
      <c r="O22" s="60">
        <v>0</v>
      </c>
      <c r="P22" s="60">
        <v>0</v>
      </c>
    </row>
    <row r="23" spans="1:16" ht="12.75" customHeight="1">
      <c r="A23" s="65" t="s">
        <v>25</v>
      </c>
      <c r="B23" s="27">
        <v>11447</v>
      </c>
      <c r="C23" s="27">
        <v>6375</v>
      </c>
      <c r="D23" s="27">
        <v>3492</v>
      </c>
      <c r="E23" s="27">
        <v>2</v>
      </c>
      <c r="F23" s="27">
        <v>18</v>
      </c>
      <c r="G23" s="27">
        <v>18</v>
      </c>
      <c r="H23" s="60">
        <v>0</v>
      </c>
      <c r="I23" s="27">
        <v>178</v>
      </c>
      <c r="J23" s="27">
        <v>131</v>
      </c>
      <c r="K23" s="27">
        <v>423</v>
      </c>
      <c r="L23" s="27">
        <v>192</v>
      </c>
      <c r="M23" s="27">
        <v>134</v>
      </c>
      <c r="N23" s="27">
        <v>60</v>
      </c>
      <c r="O23" s="60">
        <v>0</v>
      </c>
      <c r="P23" s="27">
        <v>2667</v>
      </c>
    </row>
    <row r="24" spans="1:16" ht="12.75" customHeight="1">
      <c r="A24" s="65" t="s">
        <v>26</v>
      </c>
      <c r="B24" s="27">
        <v>4777</v>
      </c>
      <c r="C24" s="27">
        <v>2108</v>
      </c>
      <c r="D24" s="27">
        <v>1497</v>
      </c>
      <c r="E24" s="60">
        <v>0</v>
      </c>
      <c r="F24" s="60">
        <v>0</v>
      </c>
      <c r="G24" s="27">
        <v>78</v>
      </c>
      <c r="H24" s="27">
        <v>6</v>
      </c>
      <c r="I24" s="27">
        <v>410</v>
      </c>
      <c r="J24" s="27">
        <v>12</v>
      </c>
      <c r="K24" s="27">
        <v>214</v>
      </c>
      <c r="L24" s="27">
        <v>18</v>
      </c>
      <c r="M24" s="27">
        <v>23</v>
      </c>
      <c r="N24" s="27">
        <v>63</v>
      </c>
      <c r="O24" s="60">
        <v>0</v>
      </c>
      <c r="P24" s="27">
        <v>59</v>
      </c>
    </row>
    <row r="25" spans="1:16" ht="12.75" customHeight="1">
      <c r="A25" s="65" t="s">
        <v>27</v>
      </c>
      <c r="B25" s="27">
        <v>11327</v>
      </c>
      <c r="C25" s="27">
        <v>6494</v>
      </c>
      <c r="D25" s="27">
        <v>3612</v>
      </c>
      <c r="E25" s="27">
        <v>83</v>
      </c>
      <c r="F25" s="60">
        <v>0</v>
      </c>
      <c r="G25" s="27">
        <v>669</v>
      </c>
      <c r="H25" s="60">
        <v>0</v>
      </c>
      <c r="I25" s="27">
        <v>79</v>
      </c>
      <c r="J25" s="27">
        <v>2038</v>
      </c>
      <c r="K25" s="27">
        <v>675</v>
      </c>
      <c r="L25" s="27">
        <v>839</v>
      </c>
      <c r="M25" s="27">
        <v>204</v>
      </c>
      <c r="N25" s="27">
        <v>172</v>
      </c>
      <c r="O25" s="60">
        <v>0</v>
      </c>
      <c r="P25" s="27">
        <v>31</v>
      </c>
    </row>
    <row r="26" spans="1:16" ht="12.75" customHeight="1">
      <c r="A26" s="65" t="s">
        <v>28</v>
      </c>
      <c r="B26" s="27">
        <v>1538</v>
      </c>
      <c r="C26" s="27">
        <v>575</v>
      </c>
      <c r="D26" s="27">
        <v>261</v>
      </c>
      <c r="E26" s="60">
        <v>0</v>
      </c>
      <c r="F26" s="27">
        <v>4</v>
      </c>
      <c r="G26" s="27">
        <v>94</v>
      </c>
      <c r="H26" s="27">
        <v>2</v>
      </c>
      <c r="I26" s="27">
        <v>57</v>
      </c>
      <c r="J26" s="27">
        <v>58</v>
      </c>
      <c r="K26" s="27">
        <v>151</v>
      </c>
      <c r="L26" s="27">
        <v>1</v>
      </c>
      <c r="M26" s="27">
        <v>3</v>
      </c>
      <c r="N26" s="27">
        <v>21</v>
      </c>
      <c r="O26" s="60">
        <v>0</v>
      </c>
      <c r="P26" s="60">
        <v>0</v>
      </c>
    </row>
    <row r="27" spans="1:16" ht="7.5" customHeight="1">
      <c r="A27" s="67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2.75" customHeight="1">
      <c r="A28" s="65" t="s">
        <v>29</v>
      </c>
      <c r="B28" s="27">
        <v>23798</v>
      </c>
      <c r="C28" s="27">
        <v>20696</v>
      </c>
      <c r="D28" s="27">
        <v>19455</v>
      </c>
      <c r="E28" s="60">
        <v>0</v>
      </c>
      <c r="F28" s="60">
        <v>0</v>
      </c>
      <c r="G28" s="27">
        <v>24</v>
      </c>
      <c r="H28" s="60">
        <v>0</v>
      </c>
      <c r="I28" s="27">
        <v>221</v>
      </c>
      <c r="J28" s="27">
        <v>280</v>
      </c>
      <c r="K28" s="27">
        <v>153</v>
      </c>
      <c r="L28" s="27">
        <v>24</v>
      </c>
      <c r="M28" s="27">
        <v>349</v>
      </c>
      <c r="N28" s="27">
        <v>21</v>
      </c>
      <c r="O28" s="60">
        <v>1</v>
      </c>
      <c r="P28" s="27">
        <v>648</v>
      </c>
    </row>
    <row r="29" spans="1:16" ht="12.75" customHeight="1">
      <c r="A29" s="65" t="s">
        <v>30</v>
      </c>
      <c r="B29" s="27">
        <v>11272</v>
      </c>
      <c r="C29" s="27">
        <v>5705</v>
      </c>
      <c r="D29" s="27">
        <v>2106</v>
      </c>
      <c r="E29" s="27">
        <v>16</v>
      </c>
      <c r="F29" s="27">
        <v>15</v>
      </c>
      <c r="G29" s="27">
        <v>2945</v>
      </c>
      <c r="H29" s="60">
        <v>6</v>
      </c>
      <c r="I29" s="27">
        <v>830</v>
      </c>
      <c r="J29" s="27">
        <v>248</v>
      </c>
      <c r="K29" s="27">
        <v>664</v>
      </c>
      <c r="L29" s="27">
        <v>1585</v>
      </c>
      <c r="M29" s="60">
        <v>0</v>
      </c>
      <c r="N29" s="27">
        <v>147</v>
      </c>
      <c r="O29" s="60">
        <v>0</v>
      </c>
      <c r="P29" s="60">
        <v>0</v>
      </c>
    </row>
    <row r="30" spans="1:16" ht="12.75" customHeight="1">
      <c r="A30" s="65" t="s">
        <v>31</v>
      </c>
      <c r="B30" s="27">
        <v>53560</v>
      </c>
      <c r="C30" s="27">
        <v>31578</v>
      </c>
      <c r="D30" s="27">
        <v>29435</v>
      </c>
      <c r="E30" s="60">
        <v>0</v>
      </c>
      <c r="F30" s="27">
        <v>25</v>
      </c>
      <c r="G30" s="60">
        <v>21</v>
      </c>
      <c r="H30" s="60">
        <v>0</v>
      </c>
      <c r="I30" s="27">
        <v>570</v>
      </c>
      <c r="J30" s="27">
        <v>253</v>
      </c>
      <c r="K30" s="27">
        <v>1002</v>
      </c>
      <c r="L30" s="27">
        <v>21</v>
      </c>
      <c r="M30" s="27">
        <v>53</v>
      </c>
      <c r="N30" s="27">
        <v>196</v>
      </c>
      <c r="O30" s="60">
        <v>0</v>
      </c>
      <c r="P30" s="60">
        <v>371</v>
      </c>
    </row>
    <row r="31" spans="1:16" ht="12.75" customHeight="1">
      <c r="A31" s="65" t="s">
        <v>32</v>
      </c>
      <c r="B31" s="27">
        <v>13897</v>
      </c>
      <c r="C31" s="27">
        <v>9246</v>
      </c>
      <c r="D31" s="27">
        <v>5744</v>
      </c>
      <c r="E31" s="27">
        <v>29</v>
      </c>
      <c r="F31" s="27">
        <v>42</v>
      </c>
      <c r="G31" s="27">
        <v>520</v>
      </c>
      <c r="H31" s="60">
        <v>0</v>
      </c>
      <c r="I31" s="27">
        <v>2513</v>
      </c>
      <c r="J31" s="27">
        <v>1217</v>
      </c>
      <c r="K31" s="27">
        <v>872</v>
      </c>
      <c r="L31" s="27">
        <v>66</v>
      </c>
      <c r="M31" s="27">
        <v>30</v>
      </c>
      <c r="N31" s="27">
        <v>111</v>
      </c>
      <c r="O31" s="60">
        <v>0</v>
      </c>
      <c r="P31" s="27">
        <v>1766</v>
      </c>
    </row>
    <row r="32" spans="1:16" ht="12.75" customHeight="1">
      <c r="A32" s="65" t="s">
        <v>33</v>
      </c>
      <c r="B32" s="27">
        <v>11692</v>
      </c>
      <c r="C32" s="27">
        <v>7023</v>
      </c>
      <c r="D32" s="27">
        <v>4915</v>
      </c>
      <c r="E32" s="27">
        <v>11</v>
      </c>
      <c r="F32" s="27">
        <v>28</v>
      </c>
      <c r="G32" s="27">
        <v>165</v>
      </c>
      <c r="H32" s="27">
        <v>4</v>
      </c>
      <c r="I32" s="27">
        <v>457</v>
      </c>
      <c r="J32" s="27">
        <v>25</v>
      </c>
      <c r="K32" s="27">
        <v>370</v>
      </c>
      <c r="L32" s="27">
        <v>220</v>
      </c>
      <c r="M32" s="60">
        <v>0</v>
      </c>
      <c r="N32" s="27">
        <v>307</v>
      </c>
      <c r="O32" s="27">
        <v>1</v>
      </c>
      <c r="P32" s="27">
        <v>2324</v>
      </c>
    </row>
    <row r="33" spans="1:16" ht="12.75" customHeight="1">
      <c r="A33" s="65" t="s">
        <v>34</v>
      </c>
      <c r="B33" s="27">
        <v>4865</v>
      </c>
      <c r="C33" s="27">
        <v>2648</v>
      </c>
      <c r="D33" s="27">
        <v>914</v>
      </c>
      <c r="E33" s="60">
        <v>0</v>
      </c>
      <c r="F33" s="60">
        <v>0</v>
      </c>
      <c r="G33" s="27">
        <v>513</v>
      </c>
      <c r="H33" s="60">
        <v>3</v>
      </c>
      <c r="I33" s="27">
        <v>124</v>
      </c>
      <c r="J33" s="27">
        <v>872</v>
      </c>
      <c r="K33" s="27">
        <v>480</v>
      </c>
      <c r="L33" s="60">
        <v>0</v>
      </c>
      <c r="M33" s="27">
        <v>98</v>
      </c>
      <c r="N33" s="27">
        <v>57</v>
      </c>
      <c r="O33" s="60">
        <v>0</v>
      </c>
      <c r="P33" s="60">
        <v>0</v>
      </c>
    </row>
    <row r="34" spans="1:16" ht="12.75" customHeight="1">
      <c r="A34" s="65" t="s">
        <v>35</v>
      </c>
      <c r="B34" s="27">
        <v>23547</v>
      </c>
      <c r="C34" s="27">
        <v>4868</v>
      </c>
      <c r="D34" s="27">
        <v>3633</v>
      </c>
      <c r="E34" s="27">
        <v>58</v>
      </c>
      <c r="F34" s="27">
        <v>62</v>
      </c>
      <c r="G34" s="27">
        <v>343</v>
      </c>
      <c r="H34" s="27">
        <v>2</v>
      </c>
      <c r="I34" s="27">
        <v>282</v>
      </c>
      <c r="J34" s="27">
        <v>308</v>
      </c>
      <c r="K34" s="27">
        <v>433</v>
      </c>
      <c r="L34" s="27">
        <v>132</v>
      </c>
      <c r="M34" s="60">
        <v>0</v>
      </c>
      <c r="N34" s="27">
        <v>99</v>
      </c>
      <c r="O34" s="60">
        <v>0</v>
      </c>
      <c r="P34" s="27">
        <v>345</v>
      </c>
    </row>
    <row r="35" spans="1:16" ht="12.75" customHeight="1">
      <c r="A35" s="65" t="s">
        <v>36</v>
      </c>
      <c r="B35" s="27">
        <v>2045</v>
      </c>
      <c r="C35" s="27">
        <v>870</v>
      </c>
      <c r="D35" s="27">
        <v>355</v>
      </c>
      <c r="E35" s="60">
        <v>0</v>
      </c>
      <c r="F35" s="60">
        <v>0</v>
      </c>
      <c r="G35" s="27">
        <v>412</v>
      </c>
      <c r="H35" s="60">
        <v>0</v>
      </c>
      <c r="I35" s="27">
        <v>219</v>
      </c>
      <c r="J35" s="27">
        <v>66</v>
      </c>
      <c r="K35" s="27">
        <v>118</v>
      </c>
      <c r="L35" s="60">
        <v>0</v>
      </c>
      <c r="M35" s="27">
        <v>3</v>
      </c>
      <c r="N35" s="27">
        <v>12</v>
      </c>
      <c r="O35" s="60">
        <v>0</v>
      </c>
      <c r="P35" s="27">
        <v>85</v>
      </c>
    </row>
    <row r="36" spans="1:16" ht="12.75" customHeight="1">
      <c r="A36" s="65" t="s">
        <v>37</v>
      </c>
      <c r="B36" s="27">
        <v>2747</v>
      </c>
      <c r="C36" s="27">
        <v>1784</v>
      </c>
      <c r="D36" s="27">
        <v>1174</v>
      </c>
      <c r="E36" s="60">
        <v>1</v>
      </c>
      <c r="F36" s="60">
        <v>0</v>
      </c>
      <c r="G36" s="27">
        <v>173</v>
      </c>
      <c r="H36" s="27">
        <v>4</v>
      </c>
      <c r="I36" s="27">
        <v>70</v>
      </c>
      <c r="J36" s="27">
        <v>89</v>
      </c>
      <c r="K36" s="27">
        <v>178</v>
      </c>
      <c r="L36" s="27">
        <v>55</v>
      </c>
      <c r="M36" s="27">
        <v>90</v>
      </c>
      <c r="N36" s="27">
        <v>16</v>
      </c>
      <c r="O36" s="60">
        <v>0</v>
      </c>
      <c r="P36" s="27">
        <v>288</v>
      </c>
    </row>
    <row r="37" spans="1:16" ht="12.75" customHeight="1">
      <c r="A37" s="65" t="s">
        <v>38</v>
      </c>
      <c r="B37" s="27">
        <v>8766</v>
      </c>
      <c r="C37" s="27">
        <v>3794</v>
      </c>
      <c r="D37" s="27">
        <v>2987</v>
      </c>
      <c r="E37" s="60">
        <v>0</v>
      </c>
      <c r="F37" s="60">
        <v>0</v>
      </c>
      <c r="G37" s="27">
        <v>210</v>
      </c>
      <c r="H37" s="60">
        <v>0</v>
      </c>
      <c r="I37" s="27">
        <v>241</v>
      </c>
      <c r="J37" s="27">
        <v>279</v>
      </c>
      <c r="K37" s="27">
        <v>222</v>
      </c>
      <c r="L37" s="27">
        <v>66</v>
      </c>
      <c r="M37" s="27">
        <v>54</v>
      </c>
      <c r="N37" s="27">
        <v>28</v>
      </c>
      <c r="O37" s="60">
        <v>0</v>
      </c>
      <c r="P37" s="60">
        <v>8</v>
      </c>
    </row>
    <row r="38" spans="1:16" ht="7.5" customHeight="1">
      <c r="A38" s="67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2.75" customHeight="1">
      <c r="A39" s="65" t="s">
        <v>39</v>
      </c>
      <c r="B39" s="27">
        <v>4592</v>
      </c>
      <c r="C39" s="27">
        <v>3307</v>
      </c>
      <c r="D39" s="27">
        <v>2891</v>
      </c>
      <c r="E39" s="60">
        <v>0</v>
      </c>
      <c r="F39" s="60">
        <v>0</v>
      </c>
      <c r="G39" s="27">
        <v>52</v>
      </c>
      <c r="H39" s="27">
        <v>11</v>
      </c>
      <c r="I39" s="27">
        <v>277</v>
      </c>
      <c r="J39" s="27">
        <v>252</v>
      </c>
      <c r="K39" s="27">
        <v>122</v>
      </c>
      <c r="L39" s="27">
        <v>93</v>
      </c>
      <c r="M39" s="60">
        <v>0</v>
      </c>
      <c r="N39" s="27">
        <v>25</v>
      </c>
      <c r="O39" s="60">
        <v>0</v>
      </c>
      <c r="P39" s="60">
        <v>0</v>
      </c>
    </row>
    <row r="40" spans="1:16" ht="12.75" customHeight="1">
      <c r="A40" s="65" t="s">
        <v>40</v>
      </c>
      <c r="B40" s="27">
        <v>19762</v>
      </c>
      <c r="C40" s="27">
        <v>7058</v>
      </c>
      <c r="D40" s="27">
        <v>2539</v>
      </c>
      <c r="E40" s="60">
        <v>2</v>
      </c>
      <c r="F40" s="60">
        <v>14</v>
      </c>
      <c r="G40" s="27">
        <v>2274</v>
      </c>
      <c r="H40" s="27">
        <v>5</v>
      </c>
      <c r="I40" s="27">
        <v>255</v>
      </c>
      <c r="J40" s="27">
        <v>48</v>
      </c>
      <c r="K40" s="27">
        <v>1154</v>
      </c>
      <c r="L40" s="27">
        <v>911</v>
      </c>
      <c r="M40" s="27">
        <v>208</v>
      </c>
      <c r="N40" s="27">
        <v>42</v>
      </c>
      <c r="O40" s="60">
        <v>0</v>
      </c>
      <c r="P40" s="27">
        <v>948</v>
      </c>
    </row>
    <row r="41" spans="1:16" ht="12.75" customHeight="1">
      <c r="A41" s="65" t="s">
        <v>41</v>
      </c>
      <c r="B41" s="27">
        <v>8479</v>
      </c>
      <c r="C41" s="27">
        <v>3061</v>
      </c>
      <c r="D41" s="27">
        <v>1746</v>
      </c>
      <c r="E41" s="60">
        <v>0</v>
      </c>
      <c r="F41" s="60">
        <v>0</v>
      </c>
      <c r="G41" s="27">
        <v>599</v>
      </c>
      <c r="H41" s="60">
        <v>0</v>
      </c>
      <c r="I41" s="27">
        <v>427</v>
      </c>
      <c r="J41" s="27">
        <v>196</v>
      </c>
      <c r="K41" s="27">
        <v>416</v>
      </c>
      <c r="L41" s="27">
        <v>207</v>
      </c>
      <c r="M41" s="27">
        <v>28</v>
      </c>
      <c r="N41" s="27">
        <v>60</v>
      </c>
      <c r="O41" s="60">
        <v>0</v>
      </c>
      <c r="P41" s="27">
        <v>21</v>
      </c>
    </row>
    <row r="42" spans="1:16" ht="12.75" customHeight="1">
      <c r="A42" s="65" t="s">
        <v>42</v>
      </c>
      <c r="B42" s="27">
        <v>104788</v>
      </c>
      <c r="C42" s="27">
        <v>47098</v>
      </c>
      <c r="D42" s="27">
        <v>35926</v>
      </c>
      <c r="E42" s="27">
        <v>670</v>
      </c>
      <c r="F42" s="27">
        <v>97</v>
      </c>
      <c r="G42" s="27">
        <v>6227</v>
      </c>
      <c r="H42" s="60">
        <v>0</v>
      </c>
      <c r="I42" s="27">
        <v>4778</v>
      </c>
      <c r="J42" s="27">
        <v>111</v>
      </c>
      <c r="K42" s="27">
        <v>2443</v>
      </c>
      <c r="L42" s="27">
        <v>1936</v>
      </c>
      <c r="M42" s="27">
        <v>465</v>
      </c>
      <c r="N42" s="27">
        <v>48</v>
      </c>
      <c r="O42" s="60">
        <v>0</v>
      </c>
      <c r="P42" s="60">
        <v>0</v>
      </c>
    </row>
    <row r="43" spans="1:16" ht="12.75" customHeight="1">
      <c r="A43" s="65" t="s">
        <v>43</v>
      </c>
      <c r="B43" s="27">
        <v>5337</v>
      </c>
      <c r="C43" s="27">
        <v>2852</v>
      </c>
      <c r="D43" s="27">
        <v>982</v>
      </c>
      <c r="E43" s="27">
        <v>7</v>
      </c>
      <c r="F43" s="27">
        <v>7</v>
      </c>
      <c r="G43" s="27">
        <v>470</v>
      </c>
      <c r="H43" s="60">
        <v>0</v>
      </c>
      <c r="I43" s="27">
        <v>627</v>
      </c>
      <c r="J43" s="27">
        <v>56</v>
      </c>
      <c r="K43" s="27">
        <v>412</v>
      </c>
      <c r="L43" s="27">
        <v>5</v>
      </c>
      <c r="M43" s="60">
        <v>0</v>
      </c>
      <c r="N43" s="27">
        <v>24</v>
      </c>
      <c r="O43" s="60">
        <v>0</v>
      </c>
      <c r="P43" s="27">
        <v>1386</v>
      </c>
    </row>
    <row r="44" spans="1:16" ht="12.75" customHeight="1">
      <c r="A44" s="65" t="s">
        <v>44</v>
      </c>
      <c r="B44" s="27">
        <v>777</v>
      </c>
      <c r="C44" s="27">
        <v>440</v>
      </c>
      <c r="D44" s="27">
        <v>254</v>
      </c>
      <c r="E44" s="60">
        <v>0</v>
      </c>
      <c r="F44" s="60">
        <v>0</v>
      </c>
      <c r="G44" s="27">
        <v>170</v>
      </c>
      <c r="H44" s="60">
        <v>1</v>
      </c>
      <c r="I44" s="27">
        <v>43</v>
      </c>
      <c r="J44" s="60">
        <v>0</v>
      </c>
      <c r="K44" s="27">
        <v>44</v>
      </c>
      <c r="L44" s="27">
        <v>4</v>
      </c>
      <c r="M44" s="27">
        <v>10</v>
      </c>
      <c r="N44" s="27">
        <v>6</v>
      </c>
      <c r="O44" s="60">
        <v>0</v>
      </c>
      <c r="P44" s="27">
        <v>8</v>
      </c>
    </row>
    <row r="45" spans="1:16" ht="12.75" customHeight="1">
      <c r="A45" s="65" t="s">
        <v>45</v>
      </c>
      <c r="B45" s="27">
        <v>33320</v>
      </c>
      <c r="C45" s="27">
        <v>25392</v>
      </c>
      <c r="D45" s="27">
        <v>18457</v>
      </c>
      <c r="E45" s="27">
        <v>43</v>
      </c>
      <c r="F45" s="27">
        <v>104</v>
      </c>
      <c r="G45" s="27">
        <v>4238</v>
      </c>
      <c r="H45" s="60">
        <v>26</v>
      </c>
      <c r="I45" s="27">
        <v>391</v>
      </c>
      <c r="J45" s="27">
        <v>546</v>
      </c>
      <c r="K45" s="27">
        <v>1455</v>
      </c>
      <c r="L45" s="27">
        <v>927</v>
      </c>
      <c r="M45" s="27">
        <v>45</v>
      </c>
      <c r="N45" s="27">
        <v>215</v>
      </c>
      <c r="O45" s="60">
        <v>0</v>
      </c>
      <c r="P45" s="27">
        <v>2177</v>
      </c>
    </row>
    <row r="46" spans="1:16" ht="12.75" customHeight="1">
      <c r="A46" s="65" t="s">
        <v>46</v>
      </c>
      <c r="B46" s="27">
        <v>2293</v>
      </c>
      <c r="C46" s="27">
        <v>1199</v>
      </c>
      <c r="D46" s="27">
        <v>158</v>
      </c>
      <c r="E46" s="60">
        <v>0</v>
      </c>
      <c r="F46" s="60">
        <v>0</v>
      </c>
      <c r="G46" s="27">
        <v>187</v>
      </c>
      <c r="H46" s="60">
        <v>0</v>
      </c>
      <c r="I46" s="27">
        <v>284</v>
      </c>
      <c r="J46" s="27">
        <v>133</v>
      </c>
      <c r="K46" s="27">
        <v>436</v>
      </c>
      <c r="L46" s="60">
        <v>0</v>
      </c>
      <c r="M46" s="27">
        <v>173</v>
      </c>
      <c r="N46" s="27">
        <v>46</v>
      </c>
      <c r="O46" s="60">
        <v>0</v>
      </c>
      <c r="P46" s="60">
        <v>0</v>
      </c>
    </row>
    <row r="47" spans="1:16" ht="12.75" customHeight="1">
      <c r="A47" s="65" t="s">
        <v>47</v>
      </c>
      <c r="B47" s="27">
        <v>42442</v>
      </c>
      <c r="C47" s="27">
        <v>25438</v>
      </c>
      <c r="D47" s="27">
        <v>19856</v>
      </c>
      <c r="E47" s="60">
        <v>87</v>
      </c>
      <c r="F47" s="60">
        <v>106</v>
      </c>
      <c r="G47" s="27">
        <v>1057</v>
      </c>
      <c r="H47" s="60">
        <v>0</v>
      </c>
      <c r="I47" s="27">
        <v>1797</v>
      </c>
      <c r="J47" s="60">
        <v>7</v>
      </c>
      <c r="K47" s="27">
        <v>108</v>
      </c>
      <c r="L47" s="60">
        <v>0</v>
      </c>
      <c r="M47" s="60">
        <v>22</v>
      </c>
      <c r="N47" s="27">
        <v>153</v>
      </c>
      <c r="O47" s="60">
        <v>0</v>
      </c>
      <c r="P47" s="27">
        <v>3119</v>
      </c>
    </row>
    <row r="48" spans="1:16" ht="12.75" customHeight="1">
      <c r="A48" s="65" t="s">
        <v>48</v>
      </c>
      <c r="B48" s="27">
        <v>48823</v>
      </c>
      <c r="C48" s="27">
        <v>17982</v>
      </c>
      <c r="D48" s="27">
        <v>10251</v>
      </c>
      <c r="E48" s="27">
        <v>35</v>
      </c>
      <c r="F48" s="27">
        <v>72</v>
      </c>
      <c r="G48" s="60">
        <v>0</v>
      </c>
      <c r="H48" s="60">
        <v>38</v>
      </c>
      <c r="I48" s="27">
        <v>3296</v>
      </c>
      <c r="J48" s="27">
        <v>2768</v>
      </c>
      <c r="K48" s="27">
        <v>2239</v>
      </c>
      <c r="L48" s="27">
        <v>834</v>
      </c>
      <c r="M48" s="27">
        <v>117</v>
      </c>
      <c r="N48" s="27">
        <v>467</v>
      </c>
      <c r="O48" s="60">
        <v>0</v>
      </c>
      <c r="P48" s="27">
        <v>1049</v>
      </c>
    </row>
    <row r="49" spans="1:16" ht="7.5" customHeight="1">
      <c r="A49" s="67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2.75" customHeight="1">
      <c r="A50" s="65" t="s">
        <v>49</v>
      </c>
      <c r="B50" s="27">
        <v>11397</v>
      </c>
      <c r="C50" s="27">
        <v>2821</v>
      </c>
      <c r="D50" s="27">
        <v>129</v>
      </c>
      <c r="E50" s="27">
        <v>204</v>
      </c>
      <c r="F50" s="27">
        <v>18</v>
      </c>
      <c r="G50" s="27">
        <v>865</v>
      </c>
      <c r="H50" s="27">
        <v>5</v>
      </c>
      <c r="I50" s="27">
        <v>275</v>
      </c>
      <c r="J50" s="27">
        <v>376</v>
      </c>
      <c r="K50" s="27">
        <v>823</v>
      </c>
      <c r="L50" s="27">
        <v>180</v>
      </c>
      <c r="M50" s="27">
        <v>33</v>
      </c>
      <c r="N50" s="27">
        <v>39</v>
      </c>
      <c r="O50" s="27">
        <v>9</v>
      </c>
      <c r="P50" s="60">
        <v>5</v>
      </c>
    </row>
    <row r="51" spans="1:16" ht="12.75" customHeight="1">
      <c r="A51" s="65" t="s">
        <v>50</v>
      </c>
      <c r="B51" s="27">
        <v>4200</v>
      </c>
      <c r="C51" s="27">
        <v>1489</v>
      </c>
      <c r="D51" s="27">
        <v>662</v>
      </c>
      <c r="E51" s="60">
        <v>0</v>
      </c>
      <c r="F51" s="60">
        <v>0</v>
      </c>
      <c r="G51" s="27">
        <v>57</v>
      </c>
      <c r="H51" s="60">
        <v>0</v>
      </c>
      <c r="I51" s="27">
        <v>89</v>
      </c>
      <c r="J51" s="60">
        <v>0</v>
      </c>
      <c r="K51" s="27">
        <v>150</v>
      </c>
      <c r="L51" s="60">
        <v>0</v>
      </c>
      <c r="M51" s="27">
        <v>3</v>
      </c>
      <c r="N51" s="27">
        <v>2</v>
      </c>
      <c r="O51" s="60">
        <v>0</v>
      </c>
      <c r="P51" s="27">
        <v>675</v>
      </c>
    </row>
    <row r="52" spans="1:16" ht="12.75" customHeight="1">
      <c r="A52" s="65" t="s">
        <v>51</v>
      </c>
      <c r="B52" s="27">
        <v>4883</v>
      </c>
      <c r="C52" s="27">
        <v>2103</v>
      </c>
      <c r="D52" s="27">
        <v>1474</v>
      </c>
      <c r="E52" s="60">
        <v>0</v>
      </c>
      <c r="F52" s="60">
        <v>0</v>
      </c>
      <c r="G52" s="27">
        <v>148</v>
      </c>
      <c r="H52" s="27">
        <v>11</v>
      </c>
      <c r="I52" s="27">
        <v>377</v>
      </c>
      <c r="J52" s="27">
        <v>43</v>
      </c>
      <c r="K52" s="27">
        <v>128</v>
      </c>
      <c r="L52" s="60">
        <v>4</v>
      </c>
      <c r="M52" s="60">
        <v>0</v>
      </c>
      <c r="N52" s="27">
        <v>80</v>
      </c>
      <c r="O52" s="60">
        <v>0</v>
      </c>
      <c r="P52" s="27">
        <v>70</v>
      </c>
    </row>
    <row r="53" spans="1:16" ht="12.75" customHeight="1">
      <c r="A53" s="65" t="s">
        <v>52</v>
      </c>
      <c r="B53" s="27">
        <v>761</v>
      </c>
      <c r="C53" s="27">
        <v>478</v>
      </c>
      <c r="D53" s="27">
        <v>123</v>
      </c>
      <c r="E53" s="60">
        <v>0</v>
      </c>
      <c r="F53" s="27">
        <v>18</v>
      </c>
      <c r="G53" s="60">
        <v>0</v>
      </c>
      <c r="H53" s="27">
        <v>5</v>
      </c>
      <c r="I53" s="27">
        <v>35</v>
      </c>
      <c r="J53" s="27">
        <v>308</v>
      </c>
      <c r="K53" s="27">
        <v>34</v>
      </c>
      <c r="L53" s="60">
        <v>2</v>
      </c>
      <c r="M53" s="27">
        <v>43</v>
      </c>
      <c r="N53" s="27">
        <v>9</v>
      </c>
      <c r="O53" s="27">
        <v>3</v>
      </c>
      <c r="P53" s="60">
        <v>0</v>
      </c>
    </row>
    <row r="54" spans="1:16" ht="12.75" customHeight="1">
      <c r="A54" s="65" t="s">
        <v>53</v>
      </c>
      <c r="B54" s="27">
        <v>29284</v>
      </c>
      <c r="C54" s="27">
        <v>12078</v>
      </c>
      <c r="D54" s="27">
        <v>8946</v>
      </c>
      <c r="E54" s="60">
        <v>0</v>
      </c>
      <c r="F54" s="60">
        <v>0</v>
      </c>
      <c r="G54" s="27">
        <v>458</v>
      </c>
      <c r="H54" s="60">
        <v>0</v>
      </c>
      <c r="I54" s="27">
        <v>1219</v>
      </c>
      <c r="J54" s="27">
        <v>501</v>
      </c>
      <c r="K54" s="27">
        <v>967</v>
      </c>
      <c r="L54" s="27">
        <v>1851</v>
      </c>
      <c r="M54" s="60">
        <v>18</v>
      </c>
      <c r="N54" s="27">
        <v>294</v>
      </c>
      <c r="O54" s="60">
        <v>0</v>
      </c>
      <c r="P54" s="27">
        <v>1383</v>
      </c>
    </row>
    <row r="55" spans="1:16" ht="12.75" customHeight="1">
      <c r="A55" s="65" t="s">
        <v>54</v>
      </c>
      <c r="B55" s="27">
        <v>11221</v>
      </c>
      <c r="C55" s="27">
        <v>2994</v>
      </c>
      <c r="D55" s="27">
        <v>2672</v>
      </c>
      <c r="E55" s="27">
        <v>263</v>
      </c>
      <c r="F55" s="60">
        <v>0</v>
      </c>
      <c r="G55" s="60">
        <v>0</v>
      </c>
      <c r="H55" s="60">
        <v>14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27">
        <v>73</v>
      </c>
      <c r="O55" s="60">
        <v>0</v>
      </c>
      <c r="P55" s="60">
        <v>0</v>
      </c>
    </row>
    <row r="56" spans="1:16" ht="12.75" customHeight="1">
      <c r="A56" s="65" t="s">
        <v>55</v>
      </c>
      <c r="B56" s="27">
        <v>1991</v>
      </c>
      <c r="C56" s="27">
        <v>828</v>
      </c>
      <c r="D56" s="27">
        <v>521</v>
      </c>
      <c r="E56" s="60">
        <v>0</v>
      </c>
      <c r="F56" s="27">
        <v>1</v>
      </c>
      <c r="G56" s="27">
        <v>69</v>
      </c>
      <c r="H56" s="27">
        <v>4</v>
      </c>
      <c r="I56" s="27">
        <v>63</v>
      </c>
      <c r="J56" s="60">
        <v>0</v>
      </c>
      <c r="K56" s="27">
        <v>20</v>
      </c>
      <c r="L56" s="27">
        <v>66</v>
      </c>
      <c r="M56" s="60">
        <v>33</v>
      </c>
      <c r="N56" s="27">
        <v>1</v>
      </c>
      <c r="O56" s="60">
        <v>0</v>
      </c>
      <c r="P56" s="27">
        <v>195</v>
      </c>
    </row>
    <row r="57" spans="1:16" ht="12.75" customHeight="1">
      <c r="A57" s="65" t="s">
        <v>56</v>
      </c>
      <c r="B57" s="27">
        <v>2461</v>
      </c>
      <c r="C57" s="27">
        <v>1113</v>
      </c>
      <c r="D57" s="27">
        <v>863</v>
      </c>
      <c r="E57" s="60">
        <v>0</v>
      </c>
      <c r="F57" s="60">
        <v>0</v>
      </c>
      <c r="G57" s="27">
        <v>43</v>
      </c>
      <c r="H57" s="27">
        <v>3</v>
      </c>
      <c r="I57" s="27">
        <v>107</v>
      </c>
      <c r="J57" s="27">
        <v>106</v>
      </c>
      <c r="K57" s="27">
        <v>26</v>
      </c>
      <c r="L57" s="27">
        <v>6</v>
      </c>
      <c r="M57" s="27">
        <v>7</v>
      </c>
      <c r="N57" s="27">
        <v>35</v>
      </c>
      <c r="O57" s="60">
        <v>0</v>
      </c>
      <c r="P57" s="60">
        <v>0</v>
      </c>
    </row>
    <row r="58" spans="1:16" ht="12.75" customHeight="1">
      <c r="A58" s="65" t="s">
        <v>57</v>
      </c>
      <c r="B58" s="27">
        <v>377</v>
      </c>
      <c r="C58" s="27">
        <v>79</v>
      </c>
      <c r="D58" s="27">
        <v>3</v>
      </c>
      <c r="E58" s="27">
        <v>1</v>
      </c>
      <c r="F58" s="27">
        <v>1</v>
      </c>
      <c r="G58" s="27">
        <v>67</v>
      </c>
      <c r="H58" s="60">
        <v>0</v>
      </c>
      <c r="I58" s="60">
        <v>0</v>
      </c>
      <c r="J58" s="60">
        <v>1</v>
      </c>
      <c r="K58" s="27">
        <v>5</v>
      </c>
      <c r="L58" s="27">
        <v>15</v>
      </c>
      <c r="M58" s="27">
        <v>1</v>
      </c>
      <c r="N58" s="60">
        <v>1</v>
      </c>
      <c r="O58" s="60">
        <v>1</v>
      </c>
      <c r="P58" s="27">
        <v>33</v>
      </c>
    </row>
    <row r="59" spans="1:16" ht="12.75" customHeight="1">
      <c r="A59" s="65" t="s">
        <v>58</v>
      </c>
      <c r="B59" s="27">
        <v>16680</v>
      </c>
      <c r="C59" s="27">
        <v>7462</v>
      </c>
      <c r="D59" s="27">
        <v>6060</v>
      </c>
      <c r="E59" s="60">
        <v>0</v>
      </c>
      <c r="F59" s="60">
        <v>0</v>
      </c>
      <c r="G59" s="27">
        <v>18</v>
      </c>
      <c r="H59" s="27">
        <v>8</v>
      </c>
      <c r="I59" s="27">
        <v>708</v>
      </c>
      <c r="J59" s="27">
        <v>775</v>
      </c>
      <c r="K59" s="27">
        <v>597</v>
      </c>
      <c r="L59" s="27">
        <v>129</v>
      </c>
      <c r="M59" s="27">
        <v>9</v>
      </c>
      <c r="N59" s="27">
        <v>83</v>
      </c>
      <c r="O59" s="60">
        <v>0</v>
      </c>
      <c r="P59" s="60">
        <v>0</v>
      </c>
    </row>
    <row r="60" spans="1:16" ht="7.5" customHeight="1">
      <c r="A60" s="67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2.75" customHeight="1">
      <c r="A61" s="65" t="s">
        <v>59</v>
      </c>
      <c r="B61" s="27">
        <v>29121</v>
      </c>
      <c r="C61" s="27">
        <v>11414</v>
      </c>
      <c r="D61" s="27">
        <v>3131</v>
      </c>
      <c r="E61" s="27">
        <v>1320</v>
      </c>
      <c r="F61" s="27">
        <v>35</v>
      </c>
      <c r="G61" s="27">
        <v>249</v>
      </c>
      <c r="H61" s="27">
        <v>7</v>
      </c>
      <c r="I61" s="27">
        <v>5026</v>
      </c>
      <c r="J61" s="27">
        <v>284</v>
      </c>
      <c r="K61" s="27">
        <v>940</v>
      </c>
      <c r="L61" s="27">
        <v>1515</v>
      </c>
      <c r="M61" s="27">
        <v>11</v>
      </c>
      <c r="N61" s="27">
        <v>498</v>
      </c>
      <c r="O61" s="60">
        <v>1</v>
      </c>
      <c r="P61" s="27">
        <v>4410</v>
      </c>
    </row>
    <row r="62" spans="1:16" ht="12.75" customHeight="1">
      <c r="A62" s="65" t="s">
        <v>60</v>
      </c>
      <c r="B62" s="27">
        <v>3744</v>
      </c>
      <c r="C62" s="27">
        <v>1956</v>
      </c>
      <c r="D62" s="27">
        <v>673</v>
      </c>
      <c r="E62" s="27">
        <v>5</v>
      </c>
      <c r="F62" s="27">
        <v>22</v>
      </c>
      <c r="G62" s="27">
        <v>118</v>
      </c>
      <c r="H62" s="60">
        <v>10</v>
      </c>
      <c r="I62" s="27">
        <v>351</v>
      </c>
      <c r="J62" s="27">
        <v>328</v>
      </c>
      <c r="K62" s="27">
        <v>520</v>
      </c>
      <c r="L62" s="60">
        <v>0</v>
      </c>
      <c r="M62" s="27">
        <v>13</v>
      </c>
      <c r="N62" s="27">
        <v>64</v>
      </c>
      <c r="O62" s="60">
        <v>1</v>
      </c>
      <c r="P62" s="27">
        <v>76</v>
      </c>
    </row>
    <row r="63" spans="1:16" ht="12.75" customHeight="1">
      <c r="A63" s="65" t="s">
        <v>61</v>
      </c>
      <c r="B63" s="27">
        <v>16276</v>
      </c>
      <c r="C63" s="27">
        <v>11797</v>
      </c>
      <c r="D63" s="27">
        <v>2372</v>
      </c>
      <c r="E63" s="60">
        <v>1</v>
      </c>
      <c r="F63" s="27">
        <v>1</v>
      </c>
      <c r="G63" s="27">
        <v>2125</v>
      </c>
      <c r="H63" s="60">
        <v>0</v>
      </c>
      <c r="I63" s="27">
        <v>2840</v>
      </c>
      <c r="J63" s="60">
        <v>0</v>
      </c>
      <c r="K63" s="27">
        <v>370</v>
      </c>
      <c r="L63" s="27">
        <v>155</v>
      </c>
      <c r="M63" s="27">
        <v>518</v>
      </c>
      <c r="N63" s="27">
        <v>567</v>
      </c>
      <c r="O63" s="60">
        <v>0</v>
      </c>
      <c r="P63" s="27">
        <v>6492</v>
      </c>
    </row>
    <row r="64" spans="1:16" ht="12.75" customHeight="1">
      <c r="A64" s="66" t="s">
        <v>62</v>
      </c>
      <c r="B64" s="28">
        <v>145</v>
      </c>
      <c r="C64" s="28">
        <v>119</v>
      </c>
      <c r="D64" s="28">
        <v>21</v>
      </c>
      <c r="E64" s="61">
        <v>0</v>
      </c>
      <c r="F64" s="61">
        <v>0</v>
      </c>
      <c r="G64" s="28">
        <v>78</v>
      </c>
      <c r="H64" s="61">
        <v>0</v>
      </c>
      <c r="I64" s="28">
        <v>36</v>
      </c>
      <c r="J64" s="61">
        <v>0</v>
      </c>
      <c r="K64" s="28">
        <v>14</v>
      </c>
      <c r="L64" s="61">
        <v>0</v>
      </c>
      <c r="M64" s="28">
        <v>3</v>
      </c>
      <c r="N64" s="28">
        <v>3</v>
      </c>
      <c r="O64" s="61">
        <v>0</v>
      </c>
      <c r="P64" s="61">
        <v>0</v>
      </c>
    </row>
    <row r="65" spans="1:16" ht="12.75" customHeight="1">
      <c r="A65" s="291" t="s">
        <v>133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</sheetData>
  <sheetProtection/>
  <mergeCells count="3">
    <mergeCell ref="A65:P65"/>
    <mergeCell ref="A2:P2"/>
    <mergeCell ref="B1:P1"/>
  </mergeCells>
  <printOptions horizontalCentered="1" verticalCentered="1"/>
  <pageMargins left="0.25" right="0.25" top="0.25" bottom="0.5" header="0.5" footer="0.5"/>
  <pageSetup fitToHeight="1" fitToWidth="1" horizontalDpi="600" verticalDpi="600" orientation="landscape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SheetLayoutView="100" zoomScalePageLayoutView="0" workbookViewId="0" topLeftCell="A1">
      <selection activeCell="A1" sqref="A1:P1"/>
    </sheetView>
  </sheetViews>
  <sheetFormatPr defaultColWidth="9.140625" defaultRowHeight="12.75" customHeight="1"/>
  <cols>
    <col min="1" max="1" width="15.7109375" style="2" customWidth="1"/>
    <col min="2" max="2" width="10.421875" style="2" bestFit="1" customWidth="1"/>
    <col min="3" max="3" width="13.421875" style="2" bestFit="1" customWidth="1"/>
    <col min="4" max="4" width="13.140625" style="2" bestFit="1" customWidth="1"/>
    <col min="5" max="5" width="12.00390625" style="2" customWidth="1"/>
    <col min="6" max="6" width="12.28125" style="2" bestFit="1" customWidth="1"/>
    <col min="7" max="7" width="11.28125" style="2" bestFit="1" customWidth="1"/>
    <col min="8" max="8" width="10.8515625" style="2" bestFit="1" customWidth="1"/>
    <col min="9" max="9" width="8.57421875" style="2" customWidth="1"/>
    <col min="10" max="10" width="11.28125" style="2" bestFit="1" customWidth="1"/>
    <col min="11" max="11" width="10.7109375" style="2" bestFit="1" customWidth="1"/>
    <col min="12" max="12" width="9.7109375" style="2" bestFit="1" customWidth="1"/>
    <col min="13" max="13" width="12.28125" style="2" bestFit="1" customWidth="1"/>
    <col min="14" max="14" width="11.57421875" style="2" bestFit="1" customWidth="1"/>
    <col min="15" max="15" width="10.57421875" style="2" bestFit="1" customWidth="1"/>
    <col min="16" max="16" width="9.7109375" style="2" bestFit="1" customWidth="1"/>
    <col min="17" max="16384" width="9.140625" style="2" customWidth="1"/>
  </cols>
  <sheetData>
    <row r="1" spans="1:16" ht="65.25" customHeight="1">
      <c r="A1" s="257" t="s">
        <v>188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s="4" customFormat="1" ht="12.75" customHeight="1">
      <c r="A2" s="292" t="str">
        <f>FINAL2!$A$2</f>
        <v>ACF/OFA: 05/12/2016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7" s="3" customFormat="1" ht="57.75" customHeight="1">
      <c r="A3" s="110" t="s">
        <v>0</v>
      </c>
      <c r="B3" s="29" t="s">
        <v>170</v>
      </c>
      <c r="C3" s="29" t="s">
        <v>171</v>
      </c>
      <c r="D3" s="29" t="s">
        <v>154</v>
      </c>
      <c r="E3" s="29" t="s">
        <v>166</v>
      </c>
      <c r="F3" s="29" t="s">
        <v>152</v>
      </c>
      <c r="G3" s="29" t="s">
        <v>155</v>
      </c>
      <c r="H3" s="29" t="s">
        <v>156</v>
      </c>
      <c r="I3" s="29" t="s">
        <v>157</v>
      </c>
      <c r="J3" s="29" t="s">
        <v>158</v>
      </c>
      <c r="K3" s="29" t="s">
        <v>159</v>
      </c>
      <c r="L3" s="29" t="s">
        <v>160</v>
      </c>
      <c r="M3" s="29" t="s">
        <v>161</v>
      </c>
      <c r="N3" s="29" t="s">
        <v>167</v>
      </c>
      <c r="O3" s="29" t="s">
        <v>163</v>
      </c>
      <c r="P3" s="110" t="s">
        <v>98</v>
      </c>
      <c r="Q3" s="104"/>
    </row>
    <row r="4" spans="1:16" s="3" customFormat="1" ht="12.75" customHeight="1">
      <c r="A4" s="50" t="s">
        <v>3</v>
      </c>
      <c r="B4" s="62">
        <f>SUM(B6:B64)</f>
        <v>1081519</v>
      </c>
      <c r="C4" s="99">
        <f>SUM(C6:C64)</f>
        <v>489611</v>
      </c>
      <c r="D4" s="57">
        <f>TOTWRKACT!D4/$C4</f>
        <v>0.6205742926527386</v>
      </c>
      <c r="E4" s="34">
        <f>TOTWRKACT!E4/$C4</f>
        <v>0.010297971246561045</v>
      </c>
      <c r="F4" s="34">
        <f>TOTWRKACT!F4/$C4</f>
        <v>0.00734664866598177</v>
      </c>
      <c r="G4" s="34">
        <f>TOTWRKACT!G4/$C4</f>
        <v>0.07167731117152189</v>
      </c>
      <c r="H4" s="34">
        <f>TOTWRKACT!H4/$C4</f>
        <v>0.0013051177363253685</v>
      </c>
      <c r="I4" s="34">
        <f>TOTWRKACT!I4/$C4</f>
        <v>0.1957308965689088</v>
      </c>
      <c r="J4" s="34">
        <f>TOTWRKACT!J4/$C4</f>
        <v>0.05003972541466593</v>
      </c>
      <c r="K4" s="34">
        <f>TOTWRKACT!K4/$C4</f>
        <v>0.08519212190902574</v>
      </c>
      <c r="L4" s="34">
        <f>TOTWRKACT!L4/$C4</f>
        <v>0.0410877206598708</v>
      </c>
      <c r="M4" s="34">
        <f>TOTWRKACT!M4/$C4</f>
        <v>0.01640894506046637</v>
      </c>
      <c r="N4" s="34">
        <f>TOTWRKACT!N4/$C4</f>
        <v>0.011788950820140887</v>
      </c>
      <c r="O4" s="34">
        <f>TOTWRKACT!O4/$C4</f>
        <v>0.00035742661010475664</v>
      </c>
      <c r="P4" s="34">
        <v>0.09386151368760065</v>
      </c>
    </row>
    <row r="5" spans="1:16" ht="7.5" customHeight="1">
      <c r="A5" s="67"/>
      <c r="B5" s="82"/>
      <c r="C5" s="100"/>
      <c r="D5" s="98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2.75" customHeight="1">
      <c r="A6" s="65" t="s">
        <v>10</v>
      </c>
      <c r="B6" s="62">
        <f>TOTWRKACT!B6</f>
        <v>10364</v>
      </c>
      <c r="C6" s="99">
        <f>TOTWRKACT!C6</f>
        <v>5083</v>
      </c>
      <c r="D6" s="57">
        <f>TOTWRKACT!D6/$C6</f>
        <v>0.7763132008656305</v>
      </c>
      <c r="E6" s="34">
        <f>TOTWRKACT!E6/$C6</f>
        <v>0.0021640763328742867</v>
      </c>
      <c r="F6" s="34">
        <f>TOTWRKACT!F6/$C6</f>
        <v>0.014164863269722605</v>
      </c>
      <c r="G6" s="34">
        <f>TOTWRKACT!G6/$C6</f>
        <v>0.14125516427306709</v>
      </c>
      <c r="H6" s="34">
        <f>TOTWRKACT!H6/$C6</f>
        <v>0.0001967342120794806</v>
      </c>
      <c r="I6" s="34">
        <f>TOTWRKACT!I6/$C6</f>
        <v>0.034035018689750146</v>
      </c>
      <c r="J6" s="34">
        <f>TOTWRKACT!J6/$C6</f>
        <v>0</v>
      </c>
      <c r="K6" s="34">
        <f>TOTWRKACT!K6/$C6</f>
        <v>0.044461931929962624</v>
      </c>
      <c r="L6" s="34">
        <f>TOTWRKACT!L6/$C6</f>
        <v>0.07593940586267953</v>
      </c>
      <c r="M6" s="34">
        <f>TOTWRKACT!M6/$C6</f>
        <v>0</v>
      </c>
      <c r="N6" s="34">
        <f>TOTWRKACT!N6/$C6</f>
        <v>0.012590989573086759</v>
      </c>
      <c r="O6" s="34">
        <f>TOTWRKACT!O6/$C6</f>
        <v>0</v>
      </c>
      <c r="P6" s="34">
        <v>0.046951748049696616</v>
      </c>
    </row>
    <row r="7" spans="1:16" ht="12.75" customHeight="1">
      <c r="A7" s="65" t="s">
        <v>11</v>
      </c>
      <c r="B7" s="62">
        <f>TOTWRKACT!B7</f>
        <v>3023</v>
      </c>
      <c r="C7" s="99">
        <f>TOTWRKACT!C7</f>
        <v>1339</v>
      </c>
      <c r="D7" s="57">
        <f>TOTWRKACT!D7/$C7</f>
        <v>0.6945481702763256</v>
      </c>
      <c r="E7" s="34">
        <f>TOTWRKACT!E7/$C7</f>
        <v>0</v>
      </c>
      <c r="F7" s="34">
        <f>TOTWRKACT!F7/$C7</f>
        <v>0</v>
      </c>
      <c r="G7" s="34">
        <f>TOTWRKACT!G7/$C7</f>
        <v>0.006721433905899925</v>
      </c>
      <c r="H7" s="34">
        <f>TOTWRKACT!H7/$C7</f>
        <v>0.0022404779686333084</v>
      </c>
      <c r="I7" s="34">
        <f>TOTWRKACT!I7/$C7</f>
        <v>0.30246452576549665</v>
      </c>
      <c r="J7" s="34">
        <f>TOTWRKACT!J7/$C7</f>
        <v>0.09260642270351008</v>
      </c>
      <c r="K7" s="34">
        <f>TOTWRKACT!K7/$C7</f>
        <v>0.04630321135175504</v>
      </c>
      <c r="L7" s="34">
        <f>TOTWRKACT!L7/$C7</f>
        <v>0.008215085884988798</v>
      </c>
      <c r="M7" s="34">
        <f>TOTWRKACT!M7/$C7</f>
        <v>0.02912621359223301</v>
      </c>
      <c r="N7" s="34">
        <f>TOTWRKACT!N7/$C7</f>
        <v>0.00597460791635549</v>
      </c>
      <c r="O7" s="34">
        <f>TOTWRKACT!O7/$C7</f>
        <v>0</v>
      </c>
      <c r="P7" s="34">
        <v>0.09019607843137255</v>
      </c>
    </row>
    <row r="8" spans="1:16" ht="12.75" customHeight="1">
      <c r="A8" s="65" t="s">
        <v>12</v>
      </c>
      <c r="B8" s="62">
        <f>TOTWRKACT!B8</f>
        <v>7849</v>
      </c>
      <c r="C8" s="99">
        <f>TOTWRKACT!C8</f>
        <v>2149</v>
      </c>
      <c r="D8" s="57">
        <f>TOTWRKACT!D8/$C8</f>
        <v>0.5956258724988367</v>
      </c>
      <c r="E8" s="34">
        <f>TOTWRKACT!E8/$C8</f>
        <v>0</v>
      </c>
      <c r="F8" s="34">
        <f>TOTWRKACT!F8/$C8</f>
        <v>0</v>
      </c>
      <c r="G8" s="34">
        <f>TOTWRKACT!G8/$C8</f>
        <v>0.09260120986505352</v>
      </c>
      <c r="H8" s="34">
        <f>TOTWRKACT!H8/$C8</f>
        <v>0.0013959981386691485</v>
      </c>
      <c r="I8" s="34">
        <f>TOTWRKACT!I8/$C8</f>
        <v>0.2563983248022336</v>
      </c>
      <c r="J8" s="34">
        <f>TOTWRKACT!J8/$C8</f>
        <v>0.06095858538855282</v>
      </c>
      <c r="K8" s="34">
        <f>TOTWRKACT!K8/$C8</f>
        <v>0.13029315960912052</v>
      </c>
      <c r="L8" s="34">
        <f>TOTWRKACT!L8/$C8</f>
        <v>0.013959981386691484</v>
      </c>
      <c r="M8" s="34">
        <f>TOTWRKACT!M8/$C8</f>
        <v>0.029315960912052116</v>
      </c>
      <c r="N8" s="34">
        <f>TOTWRKACT!N8/$C8</f>
        <v>0.02280130293159609</v>
      </c>
      <c r="O8" s="34">
        <f>TOTWRKACT!O8/$C8</f>
        <v>0</v>
      </c>
      <c r="P8" s="34">
        <v>0.00022271714922048998</v>
      </c>
    </row>
    <row r="9" spans="1:16" ht="12.75" customHeight="1">
      <c r="A9" s="65" t="s">
        <v>13</v>
      </c>
      <c r="B9" s="62">
        <f>TOTWRKACT!B9</f>
        <v>3712</v>
      </c>
      <c r="C9" s="99">
        <f>TOTWRKACT!C9</f>
        <v>1698</v>
      </c>
      <c r="D9" s="57">
        <f>TOTWRKACT!D9/$C9</f>
        <v>0.6666666666666666</v>
      </c>
      <c r="E9" s="34">
        <f>TOTWRKACT!E9/$C9</f>
        <v>0</v>
      </c>
      <c r="F9" s="34">
        <f>TOTWRKACT!F9/$C9</f>
        <v>0.002355712603062426</v>
      </c>
      <c r="G9" s="34">
        <f>TOTWRKACT!G9/$C9</f>
        <v>0.14723203769140164</v>
      </c>
      <c r="H9" s="34">
        <f>TOTWRKACT!H9/$C9</f>
        <v>0.015901060070671377</v>
      </c>
      <c r="I9" s="34">
        <f>TOTWRKACT!I9/$C9</f>
        <v>0.10600706713780919</v>
      </c>
      <c r="J9" s="34">
        <f>TOTWRKACT!J9/$C9</f>
        <v>0.026501766784452298</v>
      </c>
      <c r="K9" s="34">
        <f>TOTWRKACT!K9/$C9</f>
        <v>0.09540636042402827</v>
      </c>
      <c r="L9" s="34">
        <f>TOTWRKACT!L9/$C9</f>
        <v>0.0017667844522968198</v>
      </c>
      <c r="M9" s="34">
        <f>TOTWRKACT!M9/$C9</f>
        <v>0</v>
      </c>
      <c r="N9" s="34">
        <f>TOTWRKACT!N9/$C9</f>
        <v>0.011778563015312132</v>
      </c>
      <c r="O9" s="34">
        <f>TOTWRKACT!O9/$C9</f>
        <v>0</v>
      </c>
      <c r="P9" s="34">
        <v>0.04325259515570934</v>
      </c>
    </row>
    <row r="10" spans="1:16" ht="12.75" customHeight="1">
      <c r="A10" s="65" t="s">
        <v>14</v>
      </c>
      <c r="B10" s="62">
        <f>TOTWRKACT!B10</f>
        <v>404942</v>
      </c>
      <c r="C10" s="99">
        <f>TOTWRKACT!C10</f>
        <v>151765</v>
      </c>
      <c r="D10" s="57">
        <f>TOTWRKACT!D10/$C10</f>
        <v>0.5211082924257898</v>
      </c>
      <c r="E10" s="34">
        <f>TOTWRKACT!E10/$C10</f>
        <v>0.012815866635917373</v>
      </c>
      <c r="F10" s="34">
        <f>TOTWRKACT!F10/$C10</f>
        <v>0.018021282904490496</v>
      </c>
      <c r="G10" s="34">
        <f>TOTWRKACT!G10/$C10</f>
        <v>0.023602279840542945</v>
      </c>
      <c r="H10" s="34">
        <f>TOTWRKACT!H10/$C10</f>
        <v>0.0024182123678054886</v>
      </c>
      <c r="I10" s="34">
        <f>TOTWRKACT!I10/$C10</f>
        <v>0.3848120449378974</v>
      </c>
      <c r="J10" s="34">
        <f>TOTWRKACT!J10/$C10</f>
        <v>0.05725957895430435</v>
      </c>
      <c r="K10" s="34">
        <f>TOTWRKACT!K10/$C10</f>
        <v>0.11849240602246895</v>
      </c>
      <c r="L10" s="34">
        <f>TOTWRKACT!L10/$C10</f>
        <v>0.03833558462096004</v>
      </c>
      <c r="M10" s="34">
        <f>TOTWRKACT!M10/$C10</f>
        <v>0.03179257404539914</v>
      </c>
      <c r="N10" s="34">
        <f>TOTWRKACT!N10/$C10</f>
        <v>0.005785260106085066</v>
      </c>
      <c r="O10" s="34">
        <f>TOTWRKACT!O10/$C10</f>
        <v>0</v>
      </c>
      <c r="P10" s="34">
        <v>0.021248787891563724</v>
      </c>
    </row>
    <row r="11" spans="1:16" ht="12.75" customHeight="1">
      <c r="A11" s="65" t="s">
        <v>15</v>
      </c>
      <c r="B11" s="62">
        <f>TOTWRKACT!B11</f>
        <v>13082</v>
      </c>
      <c r="C11" s="99">
        <f>TOTWRKACT!C11</f>
        <v>4977</v>
      </c>
      <c r="D11" s="57">
        <f>TOTWRKACT!D11/$C11</f>
        <v>0.39561985131605387</v>
      </c>
      <c r="E11" s="34">
        <f>TOTWRKACT!E11/$C11</f>
        <v>0.014868394615230058</v>
      </c>
      <c r="F11" s="34">
        <f>TOTWRKACT!F11/$C11</f>
        <v>0</v>
      </c>
      <c r="G11" s="34">
        <f>TOTWRKACT!G11/$C11</f>
        <v>0.12557765722322684</v>
      </c>
      <c r="H11" s="34">
        <f>TOTWRKACT!H11/$C11</f>
        <v>0.009644364074743821</v>
      </c>
      <c r="I11" s="34">
        <f>TOTWRKACT!I11/$C11</f>
        <v>0.17219208358448865</v>
      </c>
      <c r="J11" s="34">
        <f>TOTWRKACT!J11/$C11</f>
        <v>0.12075547518585493</v>
      </c>
      <c r="K11" s="34">
        <f>TOTWRKACT!K11/$C11</f>
        <v>0.14345991561181434</v>
      </c>
      <c r="L11" s="34">
        <f>TOTWRKACT!L11/$C11</f>
        <v>0.015873015873015872</v>
      </c>
      <c r="M11" s="34">
        <f>TOTWRKACT!M11/$C11</f>
        <v>0.01969057665260197</v>
      </c>
      <c r="N11" s="34">
        <f>TOTWRKACT!N11/$C11</f>
        <v>0.04018485031143259</v>
      </c>
      <c r="O11" s="34">
        <f>TOTWRKACT!O11/$C11</f>
        <v>0</v>
      </c>
      <c r="P11" s="34">
        <v>0.09688674181427805</v>
      </c>
    </row>
    <row r="12" spans="1:16" ht="12.75" customHeight="1">
      <c r="A12" s="65" t="s">
        <v>16</v>
      </c>
      <c r="B12" s="62">
        <f>TOTWRKACT!B12</f>
        <v>8429</v>
      </c>
      <c r="C12" s="99">
        <f>TOTWRKACT!C12</f>
        <v>4477</v>
      </c>
      <c r="D12" s="57">
        <f>TOTWRKACT!D12/$C12</f>
        <v>0.5244583426401608</v>
      </c>
      <c r="E12" s="34">
        <f>TOTWRKACT!E12/$C12</f>
        <v>0.009828009828009828</v>
      </c>
      <c r="F12" s="34">
        <f>TOTWRKACT!F12/$C12</f>
        <v>0.0011168192986374804</v>
      </c>
      <c r="G12" s="34">
        <f>TOTWRKACT!G12/$C12</f>
        <v>0</v>
      </c>
      <c r="H12" s="34">
        <f>TOTWRKACT!H12/$C12</f>
        <v>0</v>
      </c>
      <c r="I12" s="34">
        <f>TOTWRKACT!I12/$C12</f>
        <v>0.6111235202144293</v>
      </c>
      <c r="J12" s="34">
        <f>TOTWRKACT!J12/$C12</f>
        <v>0.0035738217556399374</v>
      </c>
      <c r="K12" s="34">
        <f>TOTWRKACT!K12/$C12</f>
        <v>0.06589233861961134</v>
      </c>
      <c r="L12" s="34">
        <f>TOTWRKACT!L12/$C12</f>
        <v>0.0035738217556399374</v>
      </c>
      <c r="M12" s="34">
        <f>TOTWRKACT!M12/$C12</f>
        <v>0.029484029484029485</v>
      </c>
      <c r="N12" s="34">
        <f>TOTWRKACT!N12/$C12</f>
        <v>0.002903730176457449</v>
      </c>
      <c r="O12" s="34">
        <f>TOTWRKACT!O12/$C12</f>
        <v>0</v>
      </c>
      <c r="P12" s="34">
        <v>0</v>
      </c>
    </row>
    <row r="13" spans="1:16" ht="12.75" customHeight="1">
      <c r="A13" s="65" t="s">
        <v>17</v>
      </c>
      <c r="B13" s="62">
        <f>TOTWRKACT!B13</f>
        <v>1685</v>
      </c>
      <c r="C13" s="99">
        <f>TOTWRKACT!C13</f>
        <v>609</v>
      </c>
      <c r="D13" s="57">
        <f>TOTWRKACT!D13/$C13</f>
        <v>0.7405582922824302</v>
      </c>
      <c r="E13" s="34">
        <f>TOTWRKACT!E13/$C13</f>
        <v>0.008210180623973728</v>
      </c>
      <c r="F13" s="34">
        <f>TOTWRKACT!F13/$C13</f>
        <v>0</v>
      </c>
      <c r="G13" s="34">
        <f>TOTWRKACT!G13/$C13</f>
        <v>0.1839080459770115</v>
      </c>
      <c r="H13" s="34">
        <f>TOTWRKACT!H13/$C13</f>
        <v>0.0016420361247947454</v>
      </c>
      <c r="I13" s="34">
        <f>TOTWRKACT!I13/$C13</f>
        <v>0.12479474548440066</v>
      </c>
      <c r="J13" s="34">
        <f>TOTWRKACT!J13/$C13</f>
        <v>0</v>
      </c>
      <c r="K13" s="34">
        <f>TOTWRKACT!K13/$C13</f>
        <v>0.10180623973727422</v>
      </c>
      <c r="L13" s="34">
        <f>TOTWRKACT!L13/$C13</f>
        <v>0.0016420361247947454</v>
      </c>
      <c r="M13" s="34">
        <f>TOTWRKACT!M13/$C13</f>
        <v>0</v>
      </c>
      <c r="N13" s="34">
        <f>TOTWRKACT!N13/$C13</f>
        <v>0.013136288998357963</v>
      </c>
      <c r="O13" s="34">
        <f>TOTWRKACT!O13/$C13</f>
        <v>0</v>
      </c>
      <c r="P13" s="34">
        <v>0</v>
      </c>
    </row>
    <row r="14" spans="1:16" ht="12.75" customHeight="1">
      <c r="A14" s="65" t="s">
        <v>84</v>
      </c>
      <c r="B14" s="62">
        <f>TOTWRKACT!B14</f>
        <v>4661</v>
      </c>
      <c r="C14" s="99">
        <f>TOTWRKACT!C14</f>
        <v>1853</v>
      </c>
      <c r="D14" s="57">
        <f>TOTWRKACT!D14/$C14</f>
        <v>0.4900161899622234</v>
      </c>
      <c r="E14" s="34">
        <f>TOTWRKACT!E14/$C14</f>
        <v>0</v>
      </c>
      <c r="F14" s="34">
        <f>TOTWRKACT!F14/$C14</f>
        <v>0.0021586616297895305</v>
      </c>
      <c r="G14" s="34">
        <f>TOTWRKACT!G14/$C14</f>
        <v>0.03184025903939557</v>
      </c>
      <c r="H14" s="34">
        <f>TOTWRKACT!H14/$C14</f>
        <v>0.002698327037236913</v>
      </c>
      <c r="I14" s="34">
        <f>TOTWRKACT!I14/$C14</f>
        <v>0.4689692390717755</v>
      </c>
      <c r="J14" s="34">
        <f>TOTWRKACT!J14/$C14</f>
        <v>0.017808958445763627</v>
      </c>
      <c r="K14" s="34">
        <f>TOTWRKACT!K14/$C14</f>
        <v>0.09983810037776579</v>
      </c>
      <c r="L14" s="34">
        <f>TOTWRKACT!L14/$C14</f>
        <v>0.0037776578521316784</v>
      </c>
      <c r="M14" s="34">
        <f>TOTWRKACT!M14/$C14</f>
        <v>0.0005396654074473826</v>
      </c>
      <c r="N14" s="34">
        <f>TOTWRKACT!N14/$C14</f>
        <v>0.018888289260658393</v>
      </c>
      <c r="O14" s="34">
        <f>TOTWRKACT!O14/$C14</f>
        <v>0</v>
      </c>
      <c r="P14" s="34">
        <v>0</v>
      </c>
    </row>
    <row r="15" spans="1:16" ht="12.75" customHeight="1">
      <c r="A15" s="65" t="s">
        <v>18</v>
      </c>
      <c r="B15" s="62">
        <f>TOTWRKACT!B15</f>
        <v>12156</v>
      </c>
      <c r="C15" s="99">
        <f>TOTWRKACT!C15</f>
        <v>5954</v>
      </c>
      <c r="D15" s="57">
        <f>TOTWRKACT!D15/$C15</f>
        <v>0.34094726234464223</v>
      </c>
      <c r="E15" s="34">
        <f>TOTWRKACT!E15/$C15</f>
        <v>0.003527040644944575</v>
      </c>
      <c r="F15" s="34">
        <f>TOTWRKACT!F15/$C15</f>
        <v>0.003527040644944575</v>
      </c>
      <c r="G15" s="34">
        <f>TOTWRKACT!G15/$C15</f>
        <v>0.11135371179039301</v>
      </c>
      <c r="H15" s="34">
        <f>TOTWRKACT!H15/$C15</f>
        <v>0.00016795431642593214</v>
      </c>
      <c r="I15" s="34">
        <f>TOTWRKACT!I15/$C15</f>
        <v>0.09858918374202218</v>
      </c>
      <c r="J15" s="34">
        <f>TOTWRKACT!J15/$C15</f>
        <v>0.23379240846489754</v>
      </c>
      <c r="K15" s="34">
        <f>TOTWRKACT!K15/$C15</f>
        <v>0.20356063150822976</v>
      </c>
      <c r="L15" s="34">
        <f>TOTWRKACT!L15/$C15</f>
        <v>0.17097749412159893</v>
      </c>
      <c r="M15" s="34">
        <f>TOTWRKACT!M15/$C15</f>
        <v>0.0008397715821296608</v>
      </c>
      <c r="N15" s="34">
        <f>TOTWRKACT!N15/$C15</f>
        <v>0.02502519314746389</v>
      </c>
      <c r="O15" s="34">
        <f>TOTWRKACT!O15/$C15</f>
        <v>0</v>
      </c>
      <c r="P15" s="34">
        <v>0.16554127641036812</v>
      </c>
    </row>
    <row r="16" spans="1:16" ht="7.5" customHeight="1">
      <c r="A16" s="67"/>
      <c r="B16" s="82" t="s">
        <v>2</v>
      </c>
      <c r="C16" s="100" t="s">
        <v>2</v>
      </c>
      <c r="D16" s="98" t="s">
        <v>2</v>
      </c>
      <c r="E16" s="70" t="s">
        <v>2</v>
      </c>
      <c r="F16" s="70" t="s">
        <v>2</v>
      </c>
      <c r="G16" s="70" t="s">
        <v>2</v>
      </c>
      <c r="H16" s="70" t="s">
        <v>2</v>
      </c>
      <c r="I16" s="70" t="s">
        <v>2</v>
      </c>
      <c r="J16" s="70" t="s">
        <v>2</v>
      </c>
      <c r="K16" s="70" t="s">
        <v>2</v>
      </c>
      <c r="L16" s="70" t="s">
        <v>2</v>
      </c>
      <c r="M16" s="70" t="s">
        <v>2</v>
      </c>
      <c r="N16" s="70" t="s">
        <v>2</v>
      </c>
      <c r="O16" s="70" t="s">
        <v>2</v>
      </c>
      <c r="P16" s="70" t="s">
        <v>2</v>
      </c>
    </row>
    <row r="17" spans="1:16" ht="12.75" customHeight="1">
      <c r="A17" s="65" t="s">
        <v>19</v>
      </c>
      <c r="B17" s="62">
        <f>TOTWRKACT!B17</f>
        <v>3344</v>
      </c>
      <c r="C17" s="99">
        <f>TOTWRKACT!C17</f>
        <v>1774</v>
      </c>
      <c r="D17" s="57">
        <f>TOTWRKACT!D17/$C17</f>
        <v>0.22886133032694475</v>
      </c>
      <c r="E17" s="34">
        <f>TOTWRKACT!E17/$C17</f>
        <v>0</v>
      </c>
      <c r="F17" s="34">
        <f>TOTWRKACT!F17/$C17</f>
        <v>0</v>
      </c>
      <c r="G17" s="34">
        <f>TOTWRKACT!G17/$C17</f>
        <v>0.5467869222096956</v>
      </c>
      <c r="H17" s="34">
        <f>TOTWRKACT!H17/$C17</f>
        <v>0.0011273957158962795</v>
      </c>
      <c r="I17" s="34">
        <f>TOTWRKACT!I17/$C17</f>
        <v>0.09244644870349493</v>
      </c>
      <c r="J17" s="34">
        <f>TOTWRKACT!J17/$C17</f>
        <v>0.013528748590755355</v>
      </c>
      <c r="K17" s="34">
        <f>TOTWRKACT!K17/$C17</f>
        <v>0.09808342728297632</v>
      </c>
      <c r="L17" s="34">
        <f>TOTWRKACT!L17/$C17</f>
        <v>0.28579481397970685</v>
      </c>
      <c r="M17" s="34">
        <f>TOTWRKACT!M17/$C17</f>
        <v>0</v>
      </c>
      <c r="N17" s="34">
        <f>TOTWRKACT!N17/$C17</f>
        <v>0.05467869222096956</v>
      </c>
      <c r="O17" s="34">
        <f>TOTWRKACT!O17/$C17</f>
        <v>0.08906426155580609</v>
      </c>
      <c r="P17" s="34">
        <v>0.03364565587734242</v>
      </c>
    </row>
    <row r="18" spans="1:16" ht="12.75" customHeight="1">
      <c r="A18" s="65" t="s">
        <v>20</v>
      </c>
      <c r="B18" s="62">
        <f>TOTWRKACT!B18</f>
        <v>662</v>
      </c>
      <c r="C18" s="99">
        <f>TOTWRKACT!C18</f>
        <v>625</v>
      </c>
      <c r="D18" s="57">
        <f>TOTWRKACT!D18/$C18</f>
        <v>0.1536</v>
      </c>
      <c r="E18" s="34">
        <f>TOTWRKACT!E18/$C18</f>
        <v>0.0096</v>
      </c>
      <c r="F18" s="34">
        <f>TOTWRKACT!F18/$C18</f>
        <v>0.0016</v>
      </c>
      <c r="G18" s="34">
        <f>TOTWRKACT!G18/$C18</f>
        <v>0.5984</v>
      </c>
      <c r="H18" s="34">
        <f>TOTWRKACT!H18/$C18</f>
        <v>0.0064</v>
      </c>
      <c r="I18" s="34">
        <f>TOTWRKACT!I18/$C18</f>
        <v>0.192</v>
      </c>
      <c r="J18" s="34">
        <f>TOTWRKACT!J18/$C18</f>
        <v>0</v>
      </c>
      <c r="K18" s="34">
        <f>TOTWRKACT!K18/$C18</f>
        <v>0.0192</v>
      </c>
      <c r="L18" s="34">
        <f>TOTWRKACT!L18/$C18</f>
        <v>0</v>
      </c>
      <c r="M18" s="34">
        <f>TOTWRKACT!M18/$C18</f>
        <v>0.0032</v>
      </c>
      <c r="N18" s="34">
        <f>TOTWRKACT!N18/$C18</f>
        <v>0.0144</v>
      </c>
      <c r="O18" s="34">
        <f>TOTWRKACT!O18/$C18</f>
        <v>0</v>
      </c>
      <c r="P18" s="34">
        <v>0.03364565587734242</v>
      </c>
    </row>
    <row r="19" spans="1:16" ht="12.75" customHeight="1">
      <c r="A19" s="65" t="s">
        <v>21</v>
      </c>
      <c r="B19" s="62">
        <f>TOTWRKACT!B19</f>
        <v>7923</v>
      </c>
      <c r="C19" s="99">
        <f>TOTWRKACT!C19</f>
        <v>4096</v>
      </c>
      <c r="D19" s="57">
        <f>TOTWRKACT!D19/$C19</f>
        <v>0.765380859375</v>
      </c>
      <c r="E19" s="34">
        <f>TOTWRKACT!E19/$C19</f>
        <v>0.02294921875</v>
      </c>
      <c r="F19" s="34">
        <f>TOTWRKACT!F19/$C19</f>
        <v>0.015869140625</v>
      </c>
      <c r="G19" s="34">
        <f>TOTWRKACT!G19/$C19</f>
        <v>0.10791015625</v>
      </c>
      <c r="H19" s="34">
        <f>TOTWRKACT!H19/$C19</f>
        <v>0.00048828125</v>
      </c>
      <c r="I19" s="34">
        <f>TOTWRKACT!I19/$C19</f>
        <v>0.090576171875</v>
      </c>
      <c r="J19" s="34">
        <f>TOTWRKACT!J19/$C19</f>
        <v>0.02880859375</v>
      </c>
      <c r="K19" s="34">
        <f>TOTWRKACT!K19/$C19</f>
        <v>0.0478515625</v>
      </c>
      <c r="L19" s="34">
        <f>TOTWRKACT!L19/$C19</f>
        <v>0.0146484375</v>
      </c>
      <c r="M19" s="34">
        <f>TOTWRKACT!M19/$C19</f>
        <v>0.003662109375</v>
      </c>
      <c r="N19" s="34">
        <f>TOTWRKACT!N19/$C19</f>
        <v>0.00146484375</v>
      </c>
      <c r="O19" s="34">
        <f>TOTWRKACT!O19/$C19</f>
        <v>0</v>
      </c>
      <c r="P19" s="34">
        <v>0.028476692022625316</v>
      </c>
    </row>
    <row r="20" spans="1:16" ht="12.75" customHeight="1">
      <c r="A20" s="65" t="s">
        <v>22</v>
      </c>
      <c r="B20" s="62">
        <f>TOTWRKACT!B20</f>
        <v>141</v>
      </c>
      <c r="C20" s="99">
        <f>TOTWRKACT!C20</f>
        <v>129</v>
      </c>
      <c r="D20" s="57">
        <f>TOTWRKACT!D20/$C20</f>
        <v>0.2868217054263566</v>
      </c>
      <c r="E20" s="34">
        <f>TOTWRKACT!E20/$C20</f>
        <v>0</v>
      </c>
      <c r="F20" s="34">
        <f>TOTWRKACT!F20/$C20</f>
        <v>0</v>
      </c>
      <c r="G20" s="34">
        <f>TOTWRKACT!G20/$C20</f>
        <v>0.07751937984496124</v>
      </c>
      <c r="H20" s="34">
        <f>TOTWRKACT!H20/$C20</f>
        <v>0</v>
      </c>
      <c r="I20" s="34">
        <f>TOTWRKACT!I20/$C20</f>
        <v>0.20155038759689922</v>
      </c>
      <c r="J20" s="34">
        <f>TOTWRKACT!J20/$C20</f>
        <v>0</v>
      </c>
      <c r="K20" s="34">
        <f>TOTWRKACT!K20/$C20</f>
        <v>0.06976744186046512</v>
      </c>
      <c r="L20" s="34">
        <f>TOTWRKACT!L20/$C20</f>
        <v>0</v>
      </c>
      <c r="M20" s="34">
        <f>TOTWRKACT!M20/$C20</f>
        <v>0</v>
      </c>
      <c r="N20" s="34">
        <f>TOTWRKACT!N20/$C20</f>
        <v>0.015503875968992248</v>
      </c>
      <c r="O20" s="34">
        <f>TOTWRKACT!O20/$C20</f>
        <v>0</v>
      </c>
      <c r="P20" s="34">
        <v>0.8939393939393939</v>
      </c>
    </row>
    <row r="21" spans="1:16" ht="12.75" customHeight="1">
      <c r="A21" s="65" t="s">
        <v>23</v>
      </c>
      <c r="B21" s="62">
        <f>TOTWRKACT!B21</f>
        <v>8057</v>
      </c>
      <c r="C21" s="99">
        <f>TOTWRKACT!C21</f>
        <v>7626</v>
      </c>
      <c r="D21" s="57">
        <f>TOTWRKACT!D21/$C21</f>
        <v>0.6372934697088907</v>
      </c>
      <c r="E21" s="34">
        <f>TOTWRKACT!E21/$C21</f>
        <v>0</v>
      </c>
      <c r="F21" s="34">
        <f>TOTWRKACT!F21/$C21</f>
        <v>0</v>
      </c>
      <c r="G21" s="34">
        <f>TOTWRKACT!G21/$C21</f>
        <v>0.16391292945187516</v>
      </c>
      <c r="H21" s="34">
        <f>TOTWRKACT!H21/$C21</f>
        <v>0</v>
      </c>
      <c r="I21" s="34">
        <f>TOTWRKACT!I21/$C21</f>
        <v>0.07894046682402307</v>
      </c>
      <c r="J21" s="34">
        <f>TOTWRKACT!J21/$C21</f>
        <v>0.08012063991607658</v>
      </c>
      <c r="K21" s="34">
        <f>TOTWRKACT!K21/$C21</f>
        <v>0.0974298452661946</v>
      </c>
      <c r="L21" s="34">
        <f>TOTWRKACT!L21/$C21</f>
        <v>0.014424337791765015</v>
      </c>
      <c r="M21" s="34">
        <f>TOTWRKACT!M21/$C21</f>
        <v>0.005638604773144506</v>
      </c>
      <c r="N21" s="34">
        <f>TOTWRKACT!N21/$C21</f>
        <v>0.0055074744295830055</v>
      </c>
      <c r="O21" s="34">
        <f>TOTWRKACT!O21/$C21</f>
        <v>0</v>
      </c>
      <c r="P21" s="34">
        <v>0.021352785145888595</v>
      </c>
    </row>
    <row r="22" spans="1:16" ht="12.75" customHeight="1">
      <c r="A22" s="65" t="s">
        <v>24</v>
      </c>
      <c r="B22" s="62">
        <f>TOTWRKACT!B22</f>
        <v>3057</v>
      </c>
      <c r="C22" s="99">
        <f>TOTWRKACT!C22</f>
        <v>1135</v>
      </c>
      <c r="D22" s="57">
        <f>TOTWRKACT!D22/$C22</f>
        <v>0.824669603524229</v>
      </c>
      <c r="E22" s="34">
        <f>TOTWRKACT!E22/$C22</f>
        <v>0.003524229074889868</v>
      </c>
      <c r="F22" s="34">
        <f>TOTWRKACT!F22/$C22</f>
        <v>0</v>
      </c>
      <c r="G22" s="34">
        <f>TOTWRKACT!G22/$C22</f>
        <v>0.06784140969162995</v>
      </c>
      <c r="H22" s="34">
        <f>TOTWRKACT!H22/$C22</f>
        <v>0</v>
      </c>
      <c r="I22" s="34">
        <f>TOTWRKACT!I22/$C22</f>
        <v>0.14273127753303966</v>
      </c>
      <c r="J22" s="34">
        <f>TOTWRKACT!J22/$C22</f>
        <v>0</v>
      </c>
      <c r="K22" s="34">
        <f>TOTWRKACT!K22/$C22</f>
        <v>0.015859030837004406</v>
      </c>
      <c r="L22" s="34">
        <f>TOTWRKACT!L22/$C22</f>
        <v>0.010572687224669603</v>
      </c>
      <c r="M22" s="34">
        <f>TOTWRKACT!M22/$C22</f>
        <v>0.00881057268722467</v>
      </c>
      <c r="N22" s="34">
        <f>TOTWRKACT!N22/$C22</f>
        <v>0.04140969162995595</v>
      </c>
      <c r="O22" s="34">
        <f>TOTWRKACT!O22/$C22</f>
        <v>0</v>
      </c>
      <c r="P22" s="34">
        <v>0</v>
      </c>
    </row>
    <row r="23" spans="1:16" ht="12.75" customHeight="1">
      <c r="A23" s="65" t="s">
        <v>25</v>
      </c>
      <c r="B23" s="62">
        <f>TOTWRKACT!B23</f>
        <v>11447</v>
      </c>
      <c r="C23" s="99">
        <f>TOTWRKACT!C23</f>
        <v>6375</v>
      </c>
      <c r="D23" s="57">
        <f>TOTWRKACT!D23/$C23</f>
        <v>0.5477647058823529</v>
      </c>
      <c r="E23" s="34">
        <f>TOTWRKACT!E23/$C23</f>
        <v>0.00031372549019607844</v>
      </c>
      <c r="F23" s="34">
        <f>TOTWRKACT!F23/$C23</f>
        <v>0.002823529411764706</v>
      </c>
      <c r="G23" s="34">
        <f>TOTWRKACT!G23/$C23</f>
        <v>0.002823529411764706</v>
      </c>
      <c r="H23" s="34">
        <f>TOTWRKACT!H23/$C23</f>
        <v>0</v>
      </c>
      <c r="I23" s="34">
        <f>TOTWRKACT!I23/$C23</f>
        <v>0.02792156862745098</v>
      </c>
      <c r="J23" s="34">
        <f>TOTWRKACT!J23/$C23</f>
        <v>0.02054901960784314</v>
      </c>
      <c r="K23" s="34">
        <f>TOTWRKACT!K23/$C23</f>
        <v>0.06635294117647059</v>
      </c>
      <c r="L23" s="34">
        <f>TOTWRKACT!L23/$C23</f>
        <v>0.03011764705882353</v>
      </c>
      <c r="M23" s="34">
        <f>TOTWRKACT!M23/$C23</f>
        <v>0.021019607843137254</v>
      </c>
      <c r="N23" s="34">
        <f>TOTWRKACT!N23/$C23</f>
        <v>0.009411764705882352</v>
      </c>
      <c r="O23" s="34">
        <f>TOTWRKACT!O23/$C23</f>
        <v>0</v>
      </c>
      <c r="P23" s="34">
        <v>0.37054631828978624</v>
      </c>
    </row>
    <row r="24" spans="1:16" ht="12.75" customHeight="1">
      <c r="A24" s="65" t="s">
        <v>26</v>
      </c>
      <c r="B24" s="62">
        <f>TOTWRKACT!B24</f>
        <v>4777</v>
      </c>
      <c r="C24" s="99">
        <f>TOTWRKACT!C24</f>
        <v>2108</v>
      </c>
      <c r="D24" s="57">
        <f>TOTWRKACT!D24/$C24</f>
        <v>0.7101518026565465</v>
      </c>
      <c r="E24" s="34">
        <f>TOTWRKACT!E24/$C24</f>
        <v>0</v>
      </c>
      <c r="F24" s="34">
        <f>TOTWRKACT!F24/$C24</f>
        <v>0</v>
      </c>
      <c r="G24" s="34">
        <f>TOTWRKACT!G24/$C24</f>
        <v>0.03700189753320683</v>
      </c>
      <c r="H24" s="34">
        <f>TOTWRKACT!H24/$C24</f>
        <v>0.0028462998102466793</v>
      </c>
      <c r="I24" s="34">
        <f>TOTWRKACT!I24/$C24</f>
        <v>0.19449715370018975</v>
      </c>
      <c r="J24" s="34">
        <f>TOTWRKACT!J24/$C24</f>
        <v>0.0056925996204933585</v>
      </c>
      <c r="K24" s="34">
        <f>TOTWRKACT!K24/$C24</f>
        <v>0.1015180265654649</v>
      </c>
      <c r="L24" s="34">
        <f>TOTWRKACT!L24/$C24</f>
        <v>0.008538899430740038</v>
      </c>
      <c r="M24" s="34">
        <f>TOTWRKACT!M24/$C24</f>
        <v>0.010910815939278937</v>
      </c>
      <c r="N24" s="34">
        <f>TOTWRKACT!N24/$C24</f>
        <v>0.02988614800759013</v>
      </c>
      <c r="O24" s="34">
        <f>TOTWRKACT!O24/$C24</f>
        <v>0</v>
      </c>
      <c r="P24" s="34">
        <v>0.11787003610108303</v>
      </c>
    </row>
    <row r="25" spans="1:16" ht="12.75" customHeight="1">
      <c r="A25" s="65" t="s">
        <v>27</v>
      </c>
      <c r="B25" s="62">
        <f>TOTWRKACT!B25</f>
        <v>11327</v>
      </c>
      <c r="C25" s="99">
        <f>TOTWRKACT!C25</f>
        <v>6494</v>
      </c>
      <c r="D25" s="57">
        <f>TOTWRKACT!D25/$C25</f>
        <v>0.5562057283646443</v>
      </c>
      <c r="E25" s="34">
        <f>TOTWRKACT!E25/$C25</f>
        <v>0.012781028641823221</v>
      </c>
      <c r="F25" s="34">
        <f>TOTWRKACT!F25/$C25</f>
        <v>0</v>
      </c>
      <c r="G25" s="34">
        <f>TOTWRKACT!G25/$C25</f>
        <v>0.10301817061903296</v>
      </c>
      <c r="H25" s="34">
        <f>TOTWRKACT!H25/$C25</f>
        <v>0</v>
      </c>
      <c r="I25" s="34">
        <f>TOTWRKACT!I25/$C25</f>
        <v>0.012165075454265475</v>
      </c>
      <c r="J25" s="34">
        <f>TOTWRKACT!J25/$C25</f>
        <v>0.3138281490606714</v>
      </c>
      <c r="K25" s="34">
        <f>TOTWRKACT!K25/$C25</f>
        <v>0.10394210040036957</v>
      </c>
      <c r="L25" s="34">
        <f>TOTWRKACT!L25/$C25</f>
        <v>0.12919618109023714</v>
      </c>
      <c r="M25" s="34">
        <f>TOTWRKACT!M25/$C25</f>
        <v>0.031413612565445025</v>
      </c>
      <c r="N25" s="34">
        <f>TOTWRKACT!N25/$C25</f>
        <v>0.02648598706498306</v>
      </c>
      <c r="O25" s="34">
        <f>TOTWRKACT!O25/$C25</f>
        <v>0</v>
      </c>
      <c r="P25" s="34">
        <v>0.025633640552995392</v>
      </c>
    </row>
    <row r="26" spans="1:16" ht="12.75" customHeight="1">
      <c r="A26" s="65" t="s">
        <v>28</v>
      </c>
      <c r="B26" s="62">
        <f>TOTWRKACT!B26</f>
        <v>1538</v>
      </c>
      <c r="C26" s="99">
        <f>TOTWRKACT!C26</f>
        <v>575</v>
      </c>
      <c r="D26" s="57">
        <f>TOTWRKACT!D26/$C26</f>
        <v>0.4539130434782609</v>
      </c>
      <c r="E26" s="34">
        <f>TOTWRKACT!E26/$C26</f>
        <v>0</v>
      </c>
      <c r="F26" s="34">
        <f>TOTWRKACT!F26/$C26</f>
        <v>0.006956521739130435</v>
      </c>
      <c r="G26" s="34">
        <f>TOTWRKACT!G26/$C26</f>
        <v>0.1634782608695652</v>
      </c>
      <c r="H26" s="34">
        <f>TOTWRKACT!H26/$C26</f>
        <v>0.0034782608695652175</v>
      </c>
      <c r="I26" s="34">
        <f>TOTWRKACT!I26/$C26</f>
        <v>0.09913043478260869</v>
      </c>
      <c r="J26" s="34">
        <f>TOTWRKACT!J26/$C26</f>
        <v>0.10086956521739131</v>
      </c>
      <c r="K26" s="34">
        <f>TOTWRKACT!K26/$C26</f>
        <v>0.26260869565217393</v>
      </c>
      <c r="L26" s="34">
        <f>TOTWRKACT!L26/$C26</f>
        <v>0.0017391304347826088</v>
      </c>
      <c r="M26" s="34">
        <f>TOTWRKACT!M26/$C26</f>
        <v>0.0052173913043478265</v>
      </c>
      <c r="N26" s="34">
        <f>TOTWRKACT!N26/$C26</f>
        <v>0.036521739130434785</v>
      </c>
      <c r="O26" s="34">
        <f>TOTWRKACT!O26/$C26</f>
        <v>0</v>
      </c>
      <c r="P26" s="34">
        <v>0</v>
      </c>
    </row>
    <row r="27" spans="1:16" ht="7.5" customHeight="1">
      <c r="A27" s="67"/>
      <c r="B27" s="82" t="s">
        <v>2</v>
      </c>
      <c r="C27" s="100" t="s">
        <v>2</v>
      </c>
      <c r="D27" s="98" t="s">
        <v>2</v>
      </c>
      <c r="E27" s="70" t="s">
        <v>2</v>
      </c>
      <c r="F27" s="70" t="s">
        <v>2</v>
      </c>
      <c r="G27" s="70" t="s">
        <v>2</v>
      </c>
      <c r="H27" s="70" t="s">
        <v>2</v>
      </c>
      <c r="I27" s="70" t="s">
        <v>2</v>
      </c>
      <c r="J27" s="70" t="s">
        <v>2</v>
      </c>
      <c r="K27" s="70" t="s">
        <v>2</v>
      </c>
      <c r="L27" s="70" t="s">
        <v>2</v>
      </c>
      <c r="M27" s="70" t="s">
        <v>2</v>
      </c>
      <c r="N27" s="70" t="s">
        <v>2</v>
      </c>
      <c r="O27" s="70" t="s">
        <v>2</v>
      </c>
      <c r="P27" s="70" t="s">
        <v>2</v>
      </c>
    </row>
    <row r="28" spans="1:16" ht="12.75" customHeight="1">
      <c r="A28" s="65" t="s">
        <v>29</v>
      </c>
      <c r="B28" s="62">
        <f>TOTWRKACT!B28</f>
        <v>23798</v>
      </c>
      <c r="C28" s="99">
        <f>TOTWRKACT!C28</f>
        <v>20696</v>
      </c>
      <c r="D28" s="57">
        <f>TOTWRKACT!D28/$C28</f>
        <v>0.9400367220718979</v>
      </c>
      <c r="E28" s="34">
        <f>TOTWRKACT!E28/$C28</f>
        <v>0</v>
      </c>
      <c r="F28" s="34">
        <f>TOTWRKACT!F28/$C28</f>
        <v>0</v>
      </c>
      <c r="G28" s="34">
        <f>TOTWRKACT!G28/$C28</f>
        <v>0.0011596443757247777</v>
      </c>
      <c r="H28" s="34">
        <f>TOTWRKACT!H28/$C28</f>
        <v>0</v>
      </c>
      <c r="I28" s="34">
        <f>TOTWRKACT!I28/$C28</f>
        <v>0.010678391959798994</v>
      </c>
      <c r="J28" s="34">
        <f>TOTWRKACT!J28/$C28</f>
        <v>0.01352918438345574</v>
      </c>
      <c r="K28" s="34">
        <f>TOTWRKACT!K28/$C28</f>
        <v>0.0073927328952454584</v>
      </c>
      <c r="L28" s="34">
        <f>TOTWRKACT!L28/$C28</f>
        <v>0.0011596443757247777</v>
      </c>
      <c r="M28" s="34">
        <f>TOTWRKACT!M28/$C28</f>
        <v>0.016863161963664476</v>
      </c>
      <c r="N28" s="34">
        <f>TOTWRKACT!N28/$C28</f>
        <v>0.0010146888287591806</v>
      </c>
      <c r="O28" s="34">
        <f>TOTWRKACT!O28/$C28</f>
        <v>4.831851565519907E-05</v>
      </c>
      <c r="P28" s="34">
        <v>0.2020404749958187</v>
      </c>
    </row>
    <row r="29" spans="1:16" ht="12.75" customHeight="1">
      <c r="A29" s="65" t="s">
        <v>30</v>
      </c>
      <c r="B29" s="62">
        <f>TOTWRKACT!B29</f>
        <v>11272</v>
      </c>
      <c r="C29" s="99">
        <f>TOTWRKACT!C29</f>
        <v>5705</v>
      </c>
      <c r="D29" s="57">
        <f>TOTWRKACT!D29/$C29</f>
        <v>0.3691498685363716</v>
      </c>
      <c r="E29" s="34">
        <f>TOTWRKACT!E29/$C29</f>
        <v>0.0028045574057843996</v>
      </c>
      <c r="F29" s="34">
        <f>TOTWRKACT!F29/$C29</f>
        <v>0.0026292725679228747</v>
      </c>
      <c r="G29" s="34">
        <f>TOTWRKACT!G29/$C29</f>
        <v>0.516213847502191</v>
      </c>
      <c r="H29" s="34">
        <f>TOTWRKACT!H29/$C29</f>
        <v>0.0010517090271691498</v>
      </c>
      <c r="I29" s="34">
        <f>TOTWRKACT!I29/$C29</f>
        <v>0.14548641542506574</v>
      </c>
      <c r="J29" s="34">
        <f>TOTWRKACT!J29/$C29</f>
        <v>0.04347063978965819</v>
      </c>
      <c r="K29" s="34">
        <f>TOTWRKACT!K29/$C29</f>
        <v>0.11638913234005259</v>
      </c>
      <c r="L29" s="34">
        <f>TOTWRKACT!L29/$C29</f>
        <v>0.2778264680105171</v>
      </c>
      <c r="M29" s="34">
        <f>TOTWRKACT!M29/$C29</f>
        <v>0</v>
      </c>
      <c r="N29" s="34">
        <f>TOTWRKACT!N29/$C29</f>
        <v>0.025766871165644172</v>
      </c>
      <c r="O29" s="34">
        <f>TOTWRKACT!O29/$C29</f>
        <v>0</v>
      </c>
      <c r="P29" s="34">
        <v>0</v>
      </c>
    </row>
    <row r="30" spans="1:16" ht="12.75" customHeight="1">
      <c r="A30" s="65" t="s">
        <v>31</v>
      </c>
      <c r="B30" s="62">
        <f>TOTWRKACT!B30</f>
        <v>53560</v>
      </c>
      <c r="C30" s="99">
        <f>TOTWRKACT!C30</f>
        <v>31578</v>
      </c>
      <c r="D30" s="57">
        <f>TOTWRKACT!D30/$C30</f>
        <v>0.932136297422256</v>
      </c>
      <c r="E30" s="34">
        <f>TOTWRKACT!E30/$C30</f>
        <v>0</v>
      </c>
      <c r="F30" s="34">
        <f>TOTWRKACT!F30/$C30</f>
        <v>0.000791690417379188</v>
      </c>
      <c r="G30" s="34">
        <f>TOTWRKACT!G30/$C30</f>
        <v>0.000665019950598518</v>
      </c>
      <c r="H30" s="34">
        <f>TOTWRKACT!H30/$C30</f>
        <v>0</v>
      </c>
      <c r="I30" s="34">
        <f>TOTWRKACT!I30/$C30</f>
        <v>0.018050541516245487</v>
      </c>
      <c r="J30" s="34">
        <f>TOTWRKACT!J30/$C30</f>
        <v>0.008011907023877383</v>
      </c>
      <c r="K30" s="34">
        <f>TOTWRKACT!K30/$C30</f>
        <v>0.031730951928557856</v>
      </c>
      <c r="L30" s="34">
        <f>TOTWRKACT!L30/$C30</f>
        <v>0.000665019950598518</v>
      </c>
      <c r="M30" s="34">
        <f>TOTWRKACT!M30/$C30</f>
        <v>0.0016783836848438787</v>
      </c>
      <c r="N30" s="34">
        <f>TOTWRKACT!N30/$C30</f>
        <v>0.006206852872252834</v>
      </c>
      <c r="O30" s="34">
        <f>TOTWRKACT!O30/$C30</f>
        <v>0</v>
      </c>
      <c r="P30" s="34">
        <v>0</v>
      </c>
    </row>
    <row r="31" spans="1:16" ht="12.75" customHeight="1">
      <c r="A31" s="65" t="s">
        <v>32</v>
      </c>
      <c r="B31" s="62">
        <f>TOTWRKACT!B31</f>
        <v>13897</v>
      </c>
      <c r="C31" s="99">
        <f>TOTWRKACT!C31</f>
        <v>9246</v>
      </c>
      <c r="D31" s="57">
        <f>TOTWRKACT!D31/$C31</f>
        <v>0.6212416179969716</v>
      </c>
      <c r="E31" s="34">
        <f>TOTWRKACT!E31/$C31</f>
        <v>0.003136491455764655</v>
      </c>
      <c r="F31" s="34">
        <f>TOTWRKACT!F31/$C31</f>
        <v>0.004542504866969501</v>
      </c>
      <c r="G31" s="34">
        <f>TOTWRKACT!G31/$C31</f>
        <v>0.056240536448193816</v>
      </c>
      <c r="H31" s="34">
        <f>TOTWRKACT!H31/$C31</f>
        <v>0</v>
      </c>
      <c r="I31" s="34">
        <f>TOTWRKACT!I31/$C31</f>
        <v>0.2717932078736751</v>
      </c>
      <c r="J31" s="34">
        <f>TOTWRKACT!J31/$C31</f>
        <v>0.13162448626433051</v>
      </c>
      <c r="K31" s="34">
        <f>TOTWRKACT!K31/$C31</f>
        <v>0.09431105342850962</v>
      </c>
      <c r="L31" s="34">
        <f>TOTWRKACT!L31/$C31</f>
        <v>0.007138221933809215</v>
      </c>
      <c r="M31" s="34">
        <f>TOTWRKACT!M31/$C31</f>
        <v>0.003244646333549643</v>
      </c>
      <c r="N31" s="34">
        <f>TOTWRKACT!N31/$C31</f>
        <v>0.012005191434133679</v>
      </c>
      <c r="O31" s="34">
        <f>TOTWRKACT!O31/$C31</f>
        <v>0</v>
      </c>
      <c r="P31" s="34">
        <v>0.2385325512068468</v>
      </c>
    </row>
    <row r="32" spans="1:16" ht="12.75" customHeight="1">
      <c r="A32" s="65" t="s">
        <v>33</v>
      </c>
      <c r="B32" s="62">
        <f>TOTWRKACT!B32</f>
        <v>11692</v>
      </c>
      <c r="C32" s="99">
        <f>TOTWRKACT!C32</f>
        <v>7023</v>
      </c>
      <c r="D32" s="57">
        <f>TOTWRKACT!D32/$C32</f>
        <v>0.6998433717784422</v>
      </c>
      <c r="E32" s="34">
        <f>TOTWRKACT!E32/$C32</f>
        <v>0.0015662822155773886</v>
      </c>
      <c r="F32" s="34">
        <f>TOTWRKACT!F32/$C32</f>
        <v>0.0039869001851060805</v>
      </c>
      <c r="G32" s="34">
        <f>TOTWRKACT!G32/$C32</f>
        <v>0.02349423323366083</v>
      </c>
      <c r="H32" s="34">
        <f>TOTWRKACT!H32/$C32</f>
        <v>0.0005695571693008686</v>
      </c>
      <c r="I32" s="34">
        <f>TOTWRKACT!I32/$C32</f>
        <v>0.06507190659262424</v>
      </c>
      <c r="J32" s="34">
        <f>TOTWRKACT!J32/$C32</f>
        <v>0.0035597323081304286</v>
      </c>
      <c r="K32" s="34">
        <f>TOTWRKACT!K32/$C32</f>
        <v>0.05268403816033034</v>
      </c>
      <c r="L32" s="34">
        <f>TOTWRKACT!L32/$C32</f>
        <v>0.03132564431154777</v>
      </c>
      <c r="M32" s="34">
        <f>TOTWRKACT!M32/$C32</f>
        <v>0</v>
      </c>
      <c r="N32" s="34">
        <f>TOTWRKACT!N32/$C32</f>
        <v>0.043713512743841665</v>
      </c>
      <c r="O32" s="34">
        <f>TOTWRKACT!O32/$C32</f>
        <v>0.00014238929232521716</v>
      </c>
      <c r="P32" s="34">
        <v>0.36392857142857143</v>
      </c>
    </row>
    <row r="33" spans="1:16" ht="12.75" customHeight="1">
      <c r="A33" s="65" t="s">
        <v>34</v>
      </c>
      <c r="B33" s="62">
        <f>TOTWRKACT!B33</f>
        <v>4865</v>
      </c>
      <c r="C33" s="99">
        <f>TOTWRKACT!C33</f>
        <v>2648</v>
      </c>
      <c r="D33" s="57">
        <f>TOTWRKACT!D33/$C33</f>
        <v>0.34516616314199394</v>
      </c>
      <c r="E33" s="34">
        <f>TOTWRKACT!E33/$C33</f>
        <v>0</v>
      </c>
      <c r="F33" s="34">
        <f>TOTWRKACT!F33/$C33</f>
        <v>0</v>
      </c>
      <c r="G33" s="34">
        <f>TOTWRKACT!G33/$C33</f>
        <v>0.19373111782477342</v>
      </c>
      <c r="H33" s="34">
        <f>TOTWRKACT!H33/$C33</f>
        <v>0.0011329305135951663</v>
      </c>
      <c r="I33" s="34">
        <f>TOTWRKACT!I33/$C33</f>
        <v>0.04682779456193353</v>
      </c>
      <c r="J33" s="34">
        <f>TOTWRKACT!J33/$C33</f>
        <v>0.3293051359516616</v>
      </c>
      <c r="K33" s="34">
        <f>TOTWRKACT!K33/$C33</f>
        <v>0.18126888217522658</v>
      </c>
      <c r="L33" s="34">
        <f>TOTWRKACT!L33/$C33</f>
        <v>0</v>
      </c>
      <c r="M33" s="34">
        <f>TOTWRKACT!M33/$C33</f>
        <v>0.03700906344410876</v>
      </c>
      <c r="N33" s="34">
        <f>TOTWRKACT!N33/$C33</f>
        <v>0.02152567975830816</v>
      </c>
      <c r="O33" s="34">
        <f>TOTWRKACT!O33/$C33</f>
        <v>0</v>
      </c>
      <c r="P33" s="34">
        <v>0</v>
      </c>
    </row>
    <row r="34" spans="1:16" ht="12.75" customHeight="1">
      <c r="A34" s="65" t="s">
        <v>35</v>
      </c>
      <c r="B34" s="62">
        <f>TOTWRKACT!B34</f>
        <v>23547</v>
      </c>
      <c r="C34" s="99">
        <f>TOTWRKACT!C34</f>
        <v>4868</v>
      </c>
      <c r="D34" s="57">
        <f>TOTWRKACT!D34/$C34</f>
        <v>0.7463023829087921</v>
      </c>
      <c r="E34" s="34">
        <f>TOTWRKACT!E34/$C34</f>
        <v>0.01191454396055875</v>
      </c>
      <c r="F34" s="34">
        <f>TOTWRKACT!F34/$C34</f>
        <v>0.012736236647493838</v>
      </c>
      <c r="G34" s="34">
        <f>TOTWRKACT!G34/$C34</f>
        <v>0.07046014790468365</v>
      </c>
      <c r="H34" s="34">
        <f>TOTWRKACT!H34/$C34</f>
        <v>0.0004108463434675431</v>
      </c>
      <c r="I34" s="34">
        <f>TOTWRKACT!I34/$C34</f>
        <v>0.05792933442892358</v>
      </c>
      <c r="J34" s="34">
        <f>TOTWRKACT!J34/$C34</f>
        <v>0.06327033689400165</v>
      </c>
      <c r="K34" s="34">
        <f>TOTWRKACT!K34/$C34</f>
        <v>0.08894823336072309</v>
      </c>
      <c r="L34" s="34">
        <f>TOTWRKACT!L34/$C34</f>
        <v>0.027115858668857847</v>
      </c>
      <c r="M34" s="34">
        <f>TOTWRKACT!M34/$C34</f>
        <v>0</v>
      </c>
      <c r="N34" s="34">
        <f>TOTWRKACT!N34/$C34</f>
        <v>0.020336894001643385</v>
      </c>
      <c r="O34" s="34">
        <f>TOTWRKACT!O34/$C34</f>
        <v>0</v>
      </c>
      <c r="P34" s="34">
        <v>0.04759141033081834</v>
      </c>
    </row>
    <row r="35" spans="1:16" ht="12.75" customHeight="1">
      <c r="A35" s="65" t="s">
        <v>36</v>
      </c>
      <c r="B35" s="62">
        <f>TOTWRKACT!B35</f>
        <v>2045</v>
      </c>
      <c r="C35" s="99">
        <f>TOTWRKACT!C35</f>
        <v>870</v>
      </c>
      <c r="D35" s="57">
        <f>TOTWRKACT!D35/$C35</f>
        <v>0.40804597701149425</v>
      </c>
      <c r="E35" s="34">
        <f>TOTWRKACT!E35/$C35</f>
        <v>0</v>
      </c>
      <c r="F35" s="34">
        <f>TOTWRKACT!F35/$C35</f>
        <v>0</v>
      </c>
      <c r="G35" s="34">
        <f>TOTWRKACT!G35/$C35</f>
        <v>0.4735632183908046</v>
      </c>
      <c r="H35" s="34">
        <f>TOTWRKACT!H35/$C35</f>
        <v>0</v>
      </c>
      <c r="I35" s="34">
        <f>TOTWRKACT!I35/$C35</f>
        <v>0.2517241379310345</v>
      </c>
      <c r="J35" s="34">
        <f>TOTWRKACT!J35/$C35</f>
        <v>0.07586206896551724</v>
      </c>
      <c r="K35" s="34">
        <f>TOTWRKACT!K35/$C35</f>
        <v>0.135632183908046</v>
      </c>
      <c r="L35" s="34">
        <f>TOTWRKACT!L35/$C35</f>
        <v>0</v>
      </c>
      <c r="M35" s="34">
        <f>TOTWRKACT!M35/$C35</f>
        <v>0.0034482758620689655</v>
      </c>
      <c r="N35" s="34">
        <f>TOTWRKACT!N35/$C35</f>
        <v>0.013793103448275862</v>
      </c>
      <c r="O35" s="34">
        <f>TOTWRKACT!O35/$C35</f>
        <v>0</v>
      </c>
      <c r="P35" s="34">
        <v>0.10515463917525773</v>
      </c>
    </row>
    <row r="36" spans="1:17" ht="12.75" customHeight="1">
      <c r="A36" s="65" t="s">
        <v>37</v>
      </c>
      <c r="B36" s="62">
        <f>TOTWRKACT!B36</f>
        <v>2747</v>
      </c>
      <c r="C36" s="99">
        <f>TOTWRKACT!C36</f>
        <v>1784</v>
      </c>
      <c r="D36" s="57">
        <f>TOTWRKACT!D36/$C36</f>
        <v>0.6580717488789237</v>
      </c>
      <c r="E36" s="34">
        <f>TOTWRKACT!E36/$C36</f>
        <v>0.0005605381165919282</v>
      </c>
      <c r="F36" s="34">
        <f>TOTWRKACT!F36/$C36</f>
        <v>0</v>
      </c>
      <c r="G36" s="34">
        <f>TOTWRKACT!G36/$C36</f>
        <v>0.09697309417040359</v>
      </c>
      <c r="H36" s="34">
        <f>TOTWRKACT!H36/$C36</f>
        <v>0.002242152466367713</v>
      </c>
      <c r="I36" s="34">
        <f>TOTWRKACT!I36/$C36</f>
        <v>0.03923766816143498</v>
      </c>
      <c r="J36" s="34">
        <f>TOTWRKACT!J36/$C36</f>
        <v>0.04988789237668161</v>
      </c>
      <c r="K36" s="34">
        <f>TOTWRKACT!K36/$C36</f>
        <v>0.09977578475336323</v>
      </c>
      <c r="L36" s="34">
        <f>TOTWRKACT!L36/$C36</f>
        <v>0.030829596412556053</v>
      </c>
      <c r="M36" s="34">
        <f>TOTWRKACT!M36/$C36</f>
        <v>0.05044843049327354</v>
      </c>
      <c r="N36" s="34">
        <f>TOTWRKACT!N36/$C36</f>
        <v>0.008968609865470852</v>
      </c>
      <c r="O36" s="34">
        <f>TOTWRKACT!O36/$C36</f>
        <v>0</v>
      </c>
      <c r="P36" s="34">
        <v>0.1490496832277426</v>
      </c>
      <c r="Q36" s="2" t="s">
        <v>2</v>
      </c>
    </row>
    <row r="37" spans="1:16" ht="12.75" customHeight="1">
      <c r="A37" s="65" t="s">
        <v>38</v>
      </c>
      <c r="B37" s="62">
        <f>TOTWRKACT!B37</f>
        <v>8766</v>
      </c>
      <c r="C37" s="99">
        <f>TOTWRKACT!C37</f>
        <v>3794</v>
      </c>
      <c r="D37" s="57">
        <f>TOTWRKACT!D37/$C37</f>
        <v>0.7872957301001582</v>
      </c>
      <c r="E37" s="34">
        <f>TOTWRKACT!E37/$C37</f>
        <v>0</v>
      </c>
      <c r="F37" s="34">
        <f>TOTWRKACT!F37/$C37</f>
        <v>0</v>
      </c>
      <c r="G37" s="34">
        <f>TOTWRKACT!G37/$C37</f>
        <v>0.055350553505535055</v>
      </c>
      <c r="H37" s="34">
        <f>TOTWRKACT!H37/$C37</f>
        <v>0</v>
      </c>
      <c r="I37" s="34">
        <f>TOTWRKACT!I37/$C37</f>
        <v>0.06352134949920928</v>
      </c>
      <c r="J37" s="34">
        <f>TOTWRKACT!J37/$C37</f>
        <v>0.073537163943068</v>
      </c>
      <c r="K37" s="34">
        <f>TOTWRKACT!K37/$C37</f>
        <v>0.05851344227727991</v>
      </c>
      <c r="L37" s="34">
        <f>TOTWRKACT!L37/$C37</f>
        <v>0.01739588824459673</v>
      </c>
      <c r="M37" s="34">
        <f>TOTWRKACT!M37/$C37</f>
        <v>0.014232999472851872</v>
      </c>
      <c r="N37" s="34">
        <f>TOTWRKACT!N37/$C37</f>
        <v>0.007380073800738007</v>
      </c>
      <c r="O37" s="34">
        <f>TOTWRKACT!O37/$C37</f>
        <v>0</v>
      </c>
      <c r="P37" s="34">
        <v>0</v>
      </c>
    </row>
    <row r="38" spans="1:16" ht="7.5" customHeight="1">
      <c r="A38" s="67"/>
      <c r="B38" s="82" t="s">
        <v>2</v>
      </c>
      <c r="C38" s="100" t="s">
        <v>2</v>
      </c>
      <c r="D38" s="98" t="s">
        <v>2</v>
      </c>
      <c r="E38" s="70" t="s">
        <v>2</v>
      </c>
      <c r="F38" s="70" t="s">
        <v>2</v>
      </c>
      <c r="G38" s="70" t="s">
        <v>2</v>
      </c>
      <c r="H38" s="70" t="s">
        <v>2</v>
      </c>
      <c r="I38" s="70" t="s">
        <v>2</v>
      </c>
      <c r="J38" s="70" t="s">
        <v>2</v>
      </c>
      <c r="K38" s="70" t="s">
        <v>2</v>
      </c>
      <c r="L38" s="70" t="s">
        <v>2</v>
      </c>
      <c r="M38" s="70" t="s">
        <v>2</v>
      </c>
      <c r="N38" s="70" t="s">
        <v>2</v>
      </c>
      <c r="O38" s="70" t="s">
        <v>2</v>
      </c>
      <c r="P38" s="70" t="s">
        <v>2</v>
      </c>
    </row>
    <row r="39" spans="1:16" ht="12.75" customHeight="1">
      <c r="A39" s="65" t="s">
        <v>39</v>
      </c>
      <c r="B39" s="62">
        <f>TOTWRKACT!B39</f>
        <v>4592</v>
      </c>
      <c r="C39" s="99">
        <f>TOTWRKACT!C39</f>
        <v>3307</v>
      </c>
      <c r="D39" s="57">
        <f>TOTWRKACT!D39/$C39</f>
        <v>0.8742062292107651</v>
      </c>
      <c r="E39" s="34">
        <f>TOTWRKACT!E39/$C39</f>
        <v>0</v>
      </c>
      <c r="F39" s="34">
        <f>TOTWRKACT!F39/$C39</f>
        <v>0</v>
      </c>
      <c r="G39" s="34">
        <f>TOTWRKACT!G39/$C39</f>
        <v>0.01572422134865437</v>
      </c>
      <c r="H39" s="34">
        <f>TOTWRKACT!H39/$C39</f>
        <v>0.003326277592984578</v>
      </c>
      <c r="I39" s="34">
        <f>TOTWRKACT!I39/$C39</f>
        <v>0.08376171756879347</v>
      </c>
      <c r="J39" s="34">
        <f>TOTWRKACT!J39/$C39</f>
        <v>0.07620199576655579</v>
      </c>
      <c r="K39" s="34">
        <f>TOTWRKACT!K39/$C39</f>
        <v>0.036891442394919864</v>
      </c>
      <c r="L39" s="34">
        <f>TOTWRKACT!L39/$C39</f>
        <v>0.02812216510432416</v>
      </c>
      <c r="M39" s="34">
        <f>TOTWRKACT!M39/$C39</f>
        <v>0</v>
      </c>
      <c r="N39" s="34">
        <f>TOTWRKACT!N39/$C39</f>
        <v>0.0075597218022376775</v>
      </c>
      <c r="O39" s="34">
        <f>TOTWRKACT!O39/$C39</f>
        <v>0</v>
      </c>
      <c r="P39" s="34">
        <v>0</v>
      </c>
    </row>
    <row r="40" spans="1:16" ht="12.75" customHeight="1">
      <c r="A40" s="65" t="s">
        <v>40</v>
      </c>
      <c r="B40" s="62">
        <f>TOTWRKACT!B40</f>
        <v>19762</v>
      </c>
      <c r="C40" s="99">
        <f>TOTWRKACT!C40</f>
        <v>7058</v>
      </c>
      <c r="D40" s="57">
        <f>TOTWRKACT!D40/$C40</f>
        <v>0.35973363559081895</v>
      </c>
      <c r="E40" s="34">
        <f>TOTWRKACT!E40/$C40</f>
        <v>0.00028336639274582036</v>
      </c>
      <c r="F40" s="34">
        <f>TOTWRKACT!F40/$C40</f>
        <v>0.0019835647492207425</v>
      </c>
      <c r="G40" s="34">
        <f>TOTWRKACT!G40/$C40</f>
        <v>0.32218758855199775</v>
      </c>
      <c r="H40" s="34">
        <f>TOTWRKACT!H40/$C40</f>
        <v>0.0007084159818645508</v>
      </c>
      <c r="I40" s="34">
        <f>TOTWRKACT!I40/$C40</f>
        <v>0.03612921507509209</v>
      </c>
      <c r="J40" s="34">
        <f>TOTWRKACT!J40/$C40</f>
        <v>0.006800793425899688</v>
      </c>
      <c r="K40" s="34">
        <f>TOTWRKACT!K40/$C40</f>
        <v>0.16350240861433835</v>
      </c>
      <c r="L40" s="34">
        <f>TOTWRKACT!L40/$C40</f>
        <v>0.12907339189572117</v>
      </c>
      <c r="M40" s="34">
        <f>TOTWRKACT!M40/$C40</f>
        <v>0.029470104845565316</v>
      </c>
      <c r="N40" s="34">
        <f>TOTWRKACT!N40/$C40</f>
        <v>0.005950694247662227</v>
      </c>
      <c r="O40" s="34">
        <f>TOTWRKACT!O40/$C40</f>
        <v>0</v>
      </c>
      <c r="P40" s="34">
        <v>0.20769616445224368</v>
      </c>
    </row>
    <row r="41" spans="1:16" ht="12.75" customHeight="1">
      <c r="A41" s="65" t="s">
        <v>41</v>
      </c>
      <c r="B41" s="62">
        <f>TOTWRKACT!B41</f>
        <v>8479</v>
      </c>
      <c r="C41" s="99">
        <f>TOTWRKACT!C41</f>
        <v>3061</v>
      </c>
      <c r="D41" s="57">
        <f>TOTWRKACT!D41/$C41</f>
        <v>0.5704018294674943</v>
      </c>
      <c r="E41" s="34">
        <f>TOTWRKACT!E41/$C41</f>
        <v>0</v>
      </c>
      <c r="F41" s="34">
        <f>TOTWRKACT!F41/$C41</f>
        <v>0</v>
      </c>
      <c r="G41" s="34">
        <f>TOTWRKACT!G41/$C41</f>
        <v>0.19568768376347598</v>
      </c>
      <c r="H41" s="34">
        <f>TOTWRKACT!H41/$C41</f>
        <v>0</v>
      </c>
      <c r="I41" s="34">
        <f>TOTWRKACT!I41/$C41</f>
        <v>0.1394968964390722</v>
      </c>
      <c r="J41" s="34">
        <f>TOTWRKACT!J41/$C41</f>
        <v>0.06403136229990199</v>
      </c>
      <c r="K41" s="34">
        <f>TOTWRKACT!K41/$C41</f>
        <v>0.1359032995753022</v>
      </c>
      <c r="L41" s="34">
        <f>TOTWRKACT!L41/$C41</f>
        <v>0.067624959163672</v>
      </c>
      <c r="M41" s="34">
        <f>TOTWRKACT!M41/$C41</f>
        <v>0.00914733747141457</v>
      </c>
      <c r="N41" s="34">
        <f>TOTWRKACT!N41/$C41</f>
        <v>0.019601437438745508</v>
      </c>
      <c r="O41" s="34">
        <f>TOTWRKACT!O41/$C41</f>
        <v>0</v>
      </c>
      <c r="P41" s="34">
        <v>0.042958300550747446</v>
      </c>
    </row>
    <row r="42" spans="1:16" ht="12.75" customHeight="1">
      <c r="A42" s="65" t="s">
        <v>42</v>
      </c>
      <c r="B42" s="62">
        <f>TOTWRKACT!B42</f>
        <v>104788</v>
      </c>
      <c r="C42" s="99">
        <f>TOTWRKACT!C42</f>
        <v>47098</v>
      </c>
      <c r="D42" s="57">
        <f>TOTWRKACT!D42/$C42</f>
        <v>0.7627924752643425</v>
      </c>
      <c r="E42" s="34">
        <f>TOTWRKACT!E42/$C42</f>
        <v>0.014225657140430592</v>
      </c>
      <c r="F42" s="34">
        <f>TOTWRKACT!F42/$C42</f>
        <v>0.0020595354367489065</v>
      </c>
      <c r="G42" s="34">
        <f>TOTWRKACT!G42/$C42</f>
        <v>0.1322136821096437</v>
      </c>
      <c r="H42" s="34">
        <f>TOTWRKACT!H42/$C42</f>
        <v>0</v>
      </c>
      <c r="I42" s="34">
        <f>TOTWRKACT!I42/$C42</f>
        <v>0.10144804450295129</v>
      </c>
      <c r="J42" s="34">
        <f>TOTWRKACT!J42/$C42</f>
        <v>0.002356787974011635</v>
      </c>
      <c r="K42" s="34">
        <f>TOTWRKACT!K42/$C42</f>
        <v>0.05187056775234617</v>
      </c>
      <c r="L42" s="34">
        <f>TOTWRKACT!L42/$C42</f>
        <v>0.04110577943861735</v>
      </c>
      <c r="M42" s="34">
        <f>TOTWRKACT!M42/$C42</f>
        <v>0.009873030701940634</v>
      </c>
      <c r="N42" s="34">
        <f>TOTWRKACT!N42/$C42</f>
        <v>0.0010191515563293559</v>
      </c>
      <c r="O42" s="34">
        <f>TOTWRKACT!O42/$C42</f>
        <v>0</v>
      </c>
      <c r="P42" s="34">
        <v>0</v>
      </c>
    </row>
    <row r="43" spans="1:16" ht="12.75" customHeight="1">
      <c r="A43" s="65" t="s">
        <v>43</v>
      </c>
      <c r="B43" s="62">
        <f>TOTWRKACT!B43</f>
        <v>5337</v>
      </c>
      <c r="C43" s="99">
        <f>TOTWRKACT!C43</f>
        <v>2852</v>
      </c>
      <c r="D43" s="57">
        <f>TOTWRKACT!D43/$C43</f>
        <v>0.3443197755960729</v>
      </c>
      <c r="E43" s="34">
        <f>TOTWRKACT!E43/$C43</f>
        <v>0.0024544179523141654</v>
      </c>
      <c r="F43" s="34">
        <f>TOTWRKACT!F43/$C43</f>
        <v>0.0024544179523141654</v>
      </c>
      <c r="G43" s="34">
        <f>TOTWRKACT!G43/$C43</f>
        <v>0.16479663394109398</v>
      </c>
      <c r="H43" s="34">
        <f>TOTWRKACT!H43/$C43</f>
        <v>0</v>
      </c>
      <c r="I43" s="34">
        <f>TOTWRKACT!I43/$C43</f>
        <v>0.21984572230014024</v>
      </c>
      <c r="J43" s="34">
        <f>TOTWRKACT!J43/$C43</f>
        <v>0.019635343618513323</v>
      </c>
      <c r="K43" s="34">
        <f>TOTWRKACT!K43/$C43</f>
        <v>0.14446002805049088</v>
      </c>
      <c r="L43" s="34">
        <f>TOTWRKACT!L43/$C43</f>
        <v>0.0017531556802244039</v>
      </c>
      <c r="M43" s="34">
        <f>TOTWRKACT!M43/$C43</f>
        <v>0</v>
      </c>
      <c r="N43" s="34">
        <f>TOTWRKACT!N43/$C43</f>
        <v>0.008415147265077139</v>
      </c>
      <c r="O43" s="34">
        <f>TOTWRKACT!O43/$C43</f>
        <v>0</v>
      </c>
      <c r="P43" s="34">
        <v>0.48777246145667197</v>
      </c>
    </row>
    <row r="44" spans="1:16" ht="12.75" customHeight="1">
      <c r="A44" s="65" t="s">
        <v>44</v>
      </c>
      <c r="B44" s="62">
        <f>TOTWRKACT!B44</f>
        <v>777</v>
      </c>
      <c r="C44" s="99">
        <f>TOTWRKACT!C44</f>
        <v>440</v>
      </c>
      <c r="D44" s="57">
        <f>TOTWRKACT!D44/$C44</f>
        <v>0.5772727272727273</v>
      </c>
      <c r="E44" s="34">
        <f>TOTWRKACT!E44/$C44</f>
        <v>0</v>
      </c>
      <c r="F44" s="34">
        <f>TOTWRKACT!F44/$C44</f>
        <v>0</v>
      </c>
      <c r="G44" s="34">
        <f>TOTWRKACT!G44/$C44</f>
        <v>0.38636363636363635</v>
      </c>
      <c r="H44" s="34">
        <f>TOTWRKACT!H44/$C44</f>
        <v>0.0022727272727272726</v>
      </c>
      <c r="I44" s="34">
        <f>TOTWRKACT!I44/$C44</f>
        <v>0.09772727272727273</v>
      </c>
      <c r="J44" s="34">
        <f>TOTWRKACT!J44/$C44</f>
        <v>0</v>
      </c>
      <c r="K44" s="34">
        <f>TOTWRKACT!K44/$C44</f>
        <v>0.1</v>
      </c>
      <c r="L44" s="34">
        <f>TOTWRKACT!L44/$C44</f>
        <v>0.00909090909090909</v>
      </c>
      <c r="M44" s="34">
        <f>TOTWRKACT!M44/$C44</f>
        <v>0.022727272727272728</v>
      </c>
      <c r="N44" s="34">
        <f>TOTWRKACT!N44/$C44</f>
        <v>0.013636363636363636</v>
      </c>
      <c r="O44" s="34">
        <f>TOTWRKACT!O44/$C44</f>
        <v>0</v>
      </c>
      <c r="P44" s="34">
        <v>0.026825633383010434</v>
      </c>
    </row>
    <row r="45" spans="1:16" ht="12.75" customHeight="1">
      <c r="A45" s="65" t="s">
        <v>45</v>
      </c>
      <c r="B45" s="62">
        <f>TOTWRKACT!B45</f>
        <v>33320</v>
      </c>
      <c r="C45" s="99">
        <f>TOTWRKACT!C45</f>
        <v>25392</v>
      </c>
      <c r="D45" s="57">
        <f>TOTWRKACT!D45/$C45</f>
        <v>0.7268824826717076</v>
      </c>
      <c r="E45" s="34">
        <f>TOTWRKACT!E45/$C45</f>
        <v>0.0016934467548834278</v>
      </c>
      <c r="F45" s="34">
        <f>TOTWRKACT!F45/$C45</f>
        <v>0.004095778197857593</v>
      </c>
      <c r="G45" s="34">
        <f>TOTWRKACT!G45/$C45</f>
        <v>0.1669029615626969</v>
      </c>
      <c r="H45" s="34">
        <f>TOTWRKACT!H45/$C45</f>
        <v>0.0010239445494643982</v>
      </c>
      <c r="I45" s="34">
        <f>TOTWRKACT!I45/$C45</f>
        <v>0.015398550724637682</v>
      </c>
      <c r="J45" s="34">
        <f>TOTWRKACT!J45/$C45</f>
        <v>0.021502835538752364</v>
      </c>
      <c r="K45" s="34">
        <f>TOTWRKACT!K45/$C45</f>
        <v>0.05730151228733459</v>
      </c>
      <c r="L45" s="34">
        <f>TOTWRKACT!L45/$C45</f>
        <v>0.03650756143667297</v>
      </c>
      <c r="M45" s="34">
        <f>TOTWRKACT!M45/$C45</f>
        <v>0.001772211720226843</v>
      </c>
      <c r="N45" s="34">
        <f>TOTWRKACT!N45/$C45</f>
        <v>0.00846723377441714</v>
      </c>
      <c r="O45" s="34">
        <f>TOTWRKACT!O45/$C45</f>
        <v>0</v>
      </c>
      <c r="P45" s="34">
        <v>0.20490151733212714</v>
      </c>
    </row>
    <row r="46" spans="1:16" ht="12.75" customHeight="1">
      <c r="A46" s="65" t="s">
        <v>46</v>
      </c>
      <c r="B46" s="62">
        <f>TOTWRKACT!B46</f>
        <v>2293</v>
      </c>
      <c r="C46" s="99">
        <f>TOTWRKACT!C46</f>
        <v>1199</v>
      </c>
      <c r="D46" s="57">
        <f>TOTWRKACT!D46/$C46</f>
        <v>0.1317764804003336</v>
      </c>
      <c r="E46" s="34">
        <f>TOTWRKACT!E46/$C46</f>
        <v>0</v>
      </c>
      <c r="F46" s="34">
        <f>TOTWRKACT!F46/$C46</f>
        <v>0</v>
      </c>
      <c r="G46" s="34">
        <f>TOTWRKACT!G46/$C46</f>
        <v>0.1559633027522936</v>
      </c>
      <c r="H46" s="34">
        <f>TOTWRKACT!H46/$C46</f>
        <v>0</v>
      </c>
      <c r="I46" s="34">
        <f>TOTWRKACT!I46/$C46</f>
        <v>0.23686405337781485</v>
      </c>
      <c r="J46" s="34">
        <f>TOTWRKACT!J46/$C46</f>
        <v>0.11092577147623019</v>
      </c>
      <c r="K46" s="34">
        <f>TOTWRKACT!K46/$C46</f>
        <v>0.36363636363636365</v>
      </c>
      <c r="L46" s="34">
        <f>TOTWRKACT!L46/$C46</f>
        <v>0</v>
      </c>
      <c r="M46" s="34">
        <f>TOTWRKACT!M46/$C46</f>
        <v>0.14428690575479566</v>
      </c>
      <c r="N46" s="34">
        <f>TOTWRKACT!N46/$C46</f>
        <v>0.03836530442035029</v>
      </c>
      <c r="O46" s="34">
        <f>TOTWRKACT!O46/$C46</f>
        <v>0</v>
      </c>
      <c r="P46" s="34">
        <v>0</v>
      </c>
    </row>
    <row r="47" spans="1:16" ht="12.75" customHeight="1">
      <c r="A47" s="65" t="s">
        <v>47</v>
      </c>
      <c r="B47" s="62">
        <f>TOTWRKACT!B47</f>
        <v>42442</v>
      </c>
      <c r="C47" s="99">
        <f>TOTWRKACT!C47</f>
        <v>25438</v>
      </c>
      <c r="D47" s="57">
        <f>TOTWRKACT!D47/$C47</f>
        <v>0.7805645097885053</v>
      </c>
      <c r="E47" s="34">
        <f>TOTWRKACT!E47/$C47</f>
        <v>0.0034200801949838826</v>
      </c>
      <c r="F47" s="34">
        <f>TOTWRKACT!F47/$C47</f>
        <v>0.004166994260555075</v>
      </c>
      <c r="G47" s="34">
        <f>TOTWRKACT!G47/$C47</f>
        <v>0.04155200880572372</v>
      </c>
      <c r="H47" s="34">
        <f>TOTWRKACT!H47/$C47</f>
        <v>0</v>
      </c>
      <c r="I47" s="34">
        <f>TOTWRKACT!I47/$C47</f>
        <v>0.07064234609639122</v>
      </c>
      <c r="J47" s="34">
        <f>TOTWRKACT!J47/$C47</f>
        <v>0.000275178866263071</v>
      </c>
      <c r="K47" s="34">
        <f>TOTWRKACT!K47/$C47</f>
        <v>0.004245616793773096</v>
      </c>
      <c r="L47" s="34">
        <f>TOTWRKACT!L47/$C47</f>
        <v>0</v>
      </c>
      <c r="M47" s="34">
        <f>TOTWRKACT!M47/$C47</f>
        <v>0.0008648478653982231</v>
      </c>
      <c r="N47" s="34">
        <f>TOTWRKACT!N47/$C47</f>
        <v>0.006014623791178552</v>
      </c>
      <c r="O47" s="34">
        <f>TOTWRKACT!O47/$C47</f>
        <v>0</v>
      </c>
      <c r="P47" s="34">
        <v>0.5011851058949461</v>
      </c>
    </row>
    <row r="48" spans="1:16" ht="12.75" customHeight="1">
      <c r="A48" s="65" t="s">
        <v>48</v>
      </c>
      <c r="B48" s="62">
        <f>TOTWRKACT!B48</f>
        <v>48823</v>
      </c>
      <c r="C48" s="99">
        <f>TOTWRKACT!C48</f>
        <v>17982</v>
      </c>
      <c r="D48" s="57">
        <f>TOTWRKACT!D48/$C48</f>
        <v>0.57007007007007</v>
      </c>
      <c r="E48" s="34">
        <f>TOTWRKACT!E48/$C48</f>
        <v>0.0019463908352797242</v>
      </c>
      <c r="F48" s="34">
        <f>TOTWRKACT!F48/$C48</f>
        <v>0.004004004004004004</v>
      </c>
      <c r="G48" s="34">
        <f>TOTWRKACT!G48/$C48</f>
        <v>0</v>
      </c>
      <c r="H48" s="34">
        <f>TOTWRKACT!H48/$C48</f>
        <v>0.0021132243354465576</v>
      </c>
      <c r="I48" s="34">
        <f>TOTWRKACT!I48/$C48</f>
        <v>0.18329440551662773</v>
      </c>
      <c r="J48" s="34">
        <f>TOTWRKACT!J48/$C48</f>
        <v>0.15393170948726503</v>
      </c>
      <c r="K48" s="34">
        <f>TOTWRKACT!K48/$C48</f>
        <v>0.12451340229118008</v>
      </c>
      <c r="L48" s="34">
        <f>TOTWRKACT!L48/$C48</f>
        <v>0.046379713046379716</v>
      </c>
      <c r="M48" s="34">
        <f>TOTWRKACT!M48/$C48</f>
        <v>0.0065065065065065065</v>
      </c>
      <c r="N48" s="34">
        <f>TOTWRKACT!N48/$C48</f>
        <v>0.025970414859303747</v>
      </c>
      <c r="O48" s="34">
        <f>TOTWRKACT!O48/$C48</f>
        <v>0</v>
      </c>
      <c r="P48" s="34">
        <v>0.012435765673175746</v>
      </c>
    </row>
    <row r="49" spans="1:16" ht="7.5" customHeight="1">
      <c r="A49" s="67"/>
      <c r="B49" s="82" t="s">
        <v>2</v>
      </c>
      <c r="C49" s="100" t="s">
        <v>2</v>
      </c>
      <c r="D49" s="98" t="s">
        <v>2</v>
      </c>
      <c r="E49" s="70" t="s">
        <v>2</v>
      </c>
      <c r="F49" s="70" t="s">
        <v>2</v>
      </c>
      <c r="G49" s="70" t="s">
        <v>2</v>
      </c>
      <c r="H49" s="70" t="s">
        <v>2</v>
      </c>
      <c r="I49" s="70" t="s">
        <v>2</v>
      </c>
      <c r="J49" s="70" t="s">
        <v>2</v>
      </c>
      <c r="K49" s="70" t="s">
        <v>2</v>
      </c>
      <c r="L49" s="70" t="s">
        <v>2</v>
      </c>
      <c r="M49" s="70" t="s">
        <v>2</v>
      </c>
      <c r="N49" s="70" t="s">
        <v>2</v>
      </c>
      <c r="O49" s="70" t="s">
        <v>2</v>
      </c>
      <c r="P49" s="70" t="s">
        <v>2</v>
      </c>
    </row>
    <row r="50" spans="1:16" ht="12.75" customHeight="1">
      <c r="A50" s="65" t="s">
        <v>49</v>
      </c>
      <c r="B50" s="62">
        <f>TOTWRKACT!B50</f>
        <v>11397</v>
      </c>
      <c r="C50" s="99">
        <f>TOTWRKACT!C50</f>
        <v>2821</v>
      </c>
      <c r="D50" s="57">
        <f>TOTWRKACT!D50/$C50</f>
        <v>0.04572846508330379</v>
      </c>
      <c r="E50" s="34">
        <f>TOTWRKACT!E50/$C50</f>
        <v>0.07231478199220134</v>
      </c>
      <c r="F50" s="34">
        <f>TOTWRKACT!F50/$C50</f>
        <v>0.006380716058135413</v>
      </c>
      <c r="G50" s="34">
        <f>TOTWRKACT!G50/$C50</f>
        <v>0.3066288550159518</v>
      </c>
      <c r="H50" s="34">
        <f>TOTWRKACT!H50/$C50</f>
        <v>0.001772421127259837</v>
      </c>
      <c r="I50" s="34">
        <f>TOTWRKACT!I50/$C50</f>
        <v>0.09748316199929104</v>
      </c>
      <c r="J50" s="34">
        <f>TOTWRKACT!J50/$C50</f>
        <v>0.13328606876993973</v>
      </c>
      <c r="K50" s="34">
        <f>TOTWRKACT!K50/$C50</f>
        <v>0.29174051754696917</v>
      </c>
      <c r="L50" s="34">
        <f>TOTWRKACT!L50/$C50</f>
        <v>0.06380716058135413</v>
      </c>
      <c r="M50" s="34">
        <f>TOTWRKACT!M50/$C50</f>
        <v>0.011697979439914925</v>
      </c>
      <c r="N50" s="34">
        <f>TOTWRKACT!N50/$C50</f>
        <v>0.013824884792626729</v>
      </c>
      <c r="O50" s="34">
        <f>TOTWRKACT!O50/$C50</f>
        <v>0.0031903580290677065</v>
      </c>
      <c r="P50" s="34">
        <v>0.002308580223162755</v>
      </c>
    </row>
    <row r="51" spans="1:16" ht="12.75" customHeight="1">
      <c r="A51" s="65" t="s">
        <v>50</v>
      </c>
      <c r="B51" s="62">
        <f>TOTWRKACT!B51</f>
        <v>4200</v>
      </c>
      <c r="C51" s="99">
        <f>TOTWRKACT!C51</f>
        <v>1489</v>
      </c>
      <c r="D51" s="57">
        <f>TOTWRKACT!D51/$C51</f>
        <v>0.4445936870382807</v>
      </c>
      <c r="E51" s="34">
        <f>TOTWRKACT!E51/$C51</f>
        <v>0</v>
      </c>
      <c r="F51" s="34">
        <f>TOTWRKACT!F51/$C51</f>
        <v>0</v>
      </c>
      <c r="G51" s="34">
        <f>TOTWRKACT!G51/$C51</f>
        <v>0.038280725319006045</v>
      </c>
      <c r="H51" s="34">
        <f>TOTWRKACT!H51/$C51</f>
        <v>0</v>
      </c>
      <c r="I51" s="34">
        <f>TOTWRKACT!I51/$C51</f>
        <v>0.05977165883143049</v>
      </c>
      <c r="J51" s="34">
        <f>TOTWRKACT!J51/$C51</f>
        <v>0</v>
      </c>
      <c r="K51" s="34">
        <f>TOTWRKACT!K51/$C51</f>
        <v>0.10073875083948959</v>
      </c>
      <c r="L51" s="34">
        <f>TOTWRKACT!L51/$C51</f>
        <v>0</v>
      </c>
      <c r="M51" s="34">
        <f>TOTWRKACT!M51/$C51</f>
        <v>0.0020147750167897917</v>
      </c>
      <c r="N51" s="34">
        <f>TOTWRKACT!N51/$C51</f>
        <v>0.001343183344526528</v>
      </c>
      <c r="O51" s="34">
        <f>TOTWRKACT!O51/$C51</f>
        <v>0</v>
      </c>
      <c r="P51" s="34">
        <v>0.34475374732334046</v>
      </c>
    </row>
    <row r="52" spans="1:16" ht="12.75" customHeight="1">
      <c r="A52" s="65" t="s">
        <v>51</v>
      </c>
      <c r="B52" s="62">
        <f>TOTWRKACT!B52</f>
        <v>4883</v>
      </c>
      <c r="C52" s="99">
        <f>TOTWRKACT!C52</f>
        <v>2103</v>
      </c>
      <c r="D52" s="57">
        <f>TOTWRKACT!D52/$C52</f>
        <v>0.7009034712315739</v>
      </c>
      <c r="E52" s="34">
        <f>TOTWRKACT!E52/$C52</f>
        <v>0</v>
      </c>
      <c r="F52" s="34">
        <f>TOTWRKACT!F52/$C52</f>
        <v>0</v>
      </c>
      <c r="G52" s="34">
        <f>TOTWRKACT!G52/$C52</f>
        <v>0.07037565382786495</v>
      </c>
      <c r="H52" s="34">
        <f>TOTWRKACT!H52/$C52</f>
        <v>0.005230622919638612</v>
      </c>
      <c r="I52" s="34">
        <f>TOTWRKACT!I52/$C52</f>
        <v>0.1792677127912506</v>
      </c>
      <c r="J52" s="34">
        <f>TOTWRKACT!J52/$C52</f>
        <v>0.020446980504041846</v>
      </c>
      <c r="K52" s="34">
        <f>TOTWRKACT!K52/$C52</f>
        <v>0.060865430337612936</v>
      </c>
      <c r="L52" s="34">
        <f>TOTWRKACT!L52/$C52</f>
        <v>0.0019020446980504042</v>
      </c>
      <c r="M52" s="34">
        <f>TOTWRKACT!M52/$C52</f>
        <v>0</v>
      </c>
      <c r="N52" s="34">
        <f>TOTWRKACT!N52/$C52</f>
        <v>0.038040893961008085</v>
      </c>
      <c r="O52" s="34">
        <f>TOTWRKACT!O52/$C52</f>
        <v>0</v>
      </c>
      <c r="P52" s="34">
        <v>0.011895684001830106</v>
      </c>
    </row>
    <row r="53" spans="1:16" ht="12.75" customHeight="1">
      <c r="A53" s="65" t="s">
        <v>52</v>
      </c>
      <c r="B53" s="62">
        <f>TOTWRKACT!B53</f>
        <v>761</v>
      </c>
      <c r="C53" s="99">
        <f>TOTWRKACT!C53</f>
        <v>478</v>
      </c>
      <c r="D53" s="57">
        <f>TOTWRKACT!D53/$C53</f>
        <v>0.25732217573221755</v>
      </c>
      <c r="E53" s="34">
        <f>TOTWRKACT!E53/$C53</f>
        <v>0</v>
      </c>
      <c r="F53" s="34">
        <f>TOTWRKACT!F53/$C53</f>
        <v>0.03765690376569038</v>
      </c>
      <c r="G53" s="34">
        <f>TOTWRKACT!G53/$C53</f>
        <v>0</v>
      </c>
      <c r="H53" s="34">
        <f>TOTWRKACT!H53/$C53</f>
        <v>0.010460251046025104</v>
      </c>
      <c r="I53" s="34">
        <f>TOTWRKACT!I53/$C53</f>
        <v>0.07322175732217573</v>
      </c>
      <c r="J53" s="34">
        <f>TOTWRKACT!J53/$C53</f>
        <v>0.6443514644351465</v>
      </c>
      <c r="K53" s="34">
        <f>TOTWRKACT!K53/$C53</f>
        <v>0.07112970711297072</v>
      </c>
      <c r="L53" s="34">
        <f>TOTWRKACT!L53/$C53</f>
        <v>0.0041841004184100415</v>
      </c>
      <c r="M53" s="34">
        <f>TOTWRKACT!M53/$C53</f>
        <v>0.0899581589958159</v>
      </c>
      <c r="N53" s="34">
        <f>TOTWRKACT!N53/$C53</f>
        <v>0.01882845188284519</v>
      </c>
      <c r="O53" s="34">
        <f>TOTWRKACT!O53/$C53</f>
        <v>0.006276150627615063</v>
      </c>
      <c r="P53" s="34">
        <v>0</v>
      </c>
    </row>
    <row r="54" spans="1:17" ht="12.75" customHeight="1">
      <c r="A54" s="65" t="s">
        <v>53</v>
      </c>
      <c r="B54" s="62">
        <f>TOTWRKACT!B54</f>
        <v>29284</v>
      </c>
      <c r="C54" s="99">
        <f>TOTWRKACT!C54</f>
        <v>12078</v>
      </c>
      <c r="D54" s="57">
        <f>TOTWRKACT!D54/$C54</f>
        <v>0.7406855439642325</v>
      </c>
      <c r="E54" s="34">
        <f>TOTWRKACT!E54/$C54</f>
        <v>0</v>
      </c>
      <c r="F54" s="34">
        <f>TOTWRKACT!F54/$C54</f>
        <v>0</v>
      </c>
      <c r="G54" s="34">
        <f>TOTWRKACT!G54/$C54</f>
        <v>0.03792018546116907</v>
      </c>
      <c r="H54" s="34">
        <f>TOTWRKACT!H54/$C54</f>
        <v>0</v>
      </c>
      <c r="I54" s="34">
        <f>TOTWRKACT!I54/$C54</f>
        <v>0.10092730584533863</v>
      </c>
      <c r="J54" s="34">
        <f>TOTWRKACT!J54/$C54</f>
        <v>0.04148037754595132</v>
      </c>
      <c r="K54" s="34">
        <f>TOTWRKACT!K54/$C54</f>
        <v>0.0800629243252194</v>
      </c>
      <c r="L54" s="34">
        <f>TOTWRKACT!L54/$C54</f>
        <v>0.15325384997516145</v>
      </c>
      <c r="M54" s="34">
        <f>TOTWRKACT!M54/$C54</f>
        <v>0.0014903129657228018</v>
      </c>
      <c r="N54" s="34">
        <f>TOTWRKACT!N54/$C54</f>
        <v>0.024341778440139097</v>
      </c>
      <c r="O54" s="34">
        <f>TOTWRKACT!O54/$C54</f>
        <v>0</v>
      </c>
      <c r="P54" s="34">
        <v>0.12046037042410175</v>
      </c>
      <c r="Q54" s="2" t="s">
        <v>2</v>
      </c>
    </row>
    <row r="55" spans="1:16" ht="12.75" customHeight="1">
      <c r="A55" s="65" t="s">
        <v>54</v>
      </c>
      <c r="B55" s="62">
        <f>TOTWRKACT!B55</f>
        <v>11221</v>
      </c>
      <c r="C55" s="99">
        <f>TOTWRKACT!C55</f>
        <v>2994</v>
      </c>
      <c r="D55" s="57">
        <f>TOTWRKACT!D55/$C55</f>
        <v>0.8924515698062793</v>
      </c>
      <c r="E55" s="34">
        <f>TOTWRKACT!E55/$C55</f>
        <v>0.08784235136940548</v>
      </c>
      <c r="F55" s="34">
        <f>TOTWRKACT!F55/$C55</f>
        <v>0</v>
      </c>
      <c r="G55" s="34">
        <f>TOTWRKACT!G55/$C55</f>
        <v>0</v>
      </c>
      <c r="H55" s="34">
        <f>TOTWRKACT!H55/$C55</f>
        <v>0.004676018704074816</v>
      </c>
      <c r="I55" s="34">
        <f>TOTWRKACT!I55/$C55</f>
        <v>0</v>
      </c>
      <c r="J55" s="34">
        <f>TOTWRKACT!J55/$C55</f>
        <v>0</v>
      </c>
      <c r="K55" s="34">
        <f>TOTWRKACT!K55/$C55</f>
        <v>0</v>
      </c>
      <c r="L55" s="34">
        <f>TOTWRKACT!L55/$C55</f>
        <v>0</v>
      </c>
      <c r="M55" s="34">
        <f>TOTWRKACT!M55/$C55</f>
        <v>0</v>
      </c>
      <c r="N55" s="34">
        <f>TOTWRKACT!N55/$C55</f>
        <v>0.024382097528390115</v>
      </c>
      <c r="O55" s="34">
        <f>TOTWRKACT!O55/$C55</f>
        <v>0</v>
      </c>
      <c r="P55" s="34">
        <v>0</v>
      </c>
    </row>
    <row r="56" spans="1:16" ht="12.75" customHeight="1">
      <c r="A56" s="65" t="s">
        <v>55</v>
      </c>
      <c r="B56" s="62">
        <f>TOTWRKACT!B56</f>
        <v>1991</v>
      </c>
      <c r="C56" s="99">
        <f>TOTWRKACT!C56</f>
        <v>828</v>
      </c>
      <c r="D56" s="57">
        <f>TOTWRKACT!D56/$C56</f>
        <v>0.6292270531400966</v>
      </c>
      <c r="E56" s="34">
        <f>TOTWRKACT!E56/$C56</f>
        <v>0</v>
      </c>
      <c r="F56" s="34">
        <f>TOTWRKACT!F56/$C56</f>
        <v>0.0012077294685990338</v>
      </c>
      <c r="G56" s="34">
        <f>TOTWRKACT!G56/$C56</f>
        <v>0.08333333333333333</v>
      </c>
      <c r="H56" s="34">
        <f>TOTWRKACT!H56/$C56</f>
        <v>0.004830917874396135</v>
      </c>
      <c r="I56" s="34">
        <f>TOTWRKACT!I56/$C56</f>
        <v>0.07608695652173914</v>
      </c>
      <c r="J56" s="34">
        <f>TOTWRKACT!J56/$C56</f>
        <v>0</v>
      </c>
      <c r="K56" s="34">
        <f>TOTWRKACT!K56/$C56</f>
        <v>0.024154589371980676</v>
      </c>
      <c r="L56" s="34">
        <f>TOTWRKACT!L56/$C56</f>
        <v>0.07971014492753623</v>
      </c>
      <c r="M56" s="34">
        <f>TOTWRKACT!M56/$C56</f>
        <v>0.03985507246376811</v>
      </c>
      <c r="N56" s="34">
        <f>TOTWRKACT!N56/$C56</f>
        <v>0.0012077294685990338</v>
      </c>
      <c r="O56" s="34">
        <f>TOTWRKACT!O56/$C56</f>
        <v>0</v>
      </c>
      <c r="P56" s="34">
        <v>0.15896820635872824</v>
      </c>
    </row>
    <row r="57" spans="1:16" ht="12.75" customHeight="1">
      <c r="A57" s="65" t="s">
        <v>56</v>
      </c>
      <c r="B57" s="62">
        <f>TOTWRKACT!B57</f>
        <v>2461</v>
      </c>
      <c r="C57" s="99">
        <f>TOTWRKACT!C57</f>
        <v>1113</v>
      </c>
      <c r="D57" s="57">
        <f>TOTWRKACT!D57/$C57</f>
        <v>0.7753818508535489</v>
      </c>
      <c r="E57" s="34">
        <f>TOTWRKACT!E57/$C57</f>
        <v>0</v>
      </c>
      <c r="F57" s="34">
        <f>TOTWRKACT!F57/$C57</f>
        <v>0</v>
      </c>
      <c r="G57" s="34">
        <f>TOTWRKACT!G57/$C57</f>
        <v>0.03863432165318958</v>
      </c>
      <c r="H57" s="34">
        <f>TOTWRKACT!H57/$C57</f>
        <v>0.0026954177897574125</v>
      </c>
      <c r="I57" s="34">
        <f>TOTWRKACT!I57/$C57</f>
        <v>0.09613656783468104</v>
      </c>
      <c r="J57" s="34">
        <f>TOTWRKACT!J57/$C57</f>
        <v>0.09523809523809523</v>
      </c>
      <c r="K57" s="34">
        <f>TOTWRKACT!K57/$C57</f>
        <v>0.02336028751123091</v>
      </c>
      <c r="L57" s="34">
        <f>TOTWRKACT!L57/$C57</f>
        <v>0.005390835579514825</v>
      </c>
      <c r="M57" s="34">
        <f>TOTWRKACT!M57/$C57</f>
        <v>0.006289308176100629</v>
      </c>
      <c r="N57" s="34">
        <f>TOTWRKACT!N57/$C57</f>
        <v>0.031446540880503145</v>
      </c>
      <c r="O57" s="34">
        <f>TOTWRKACT!O57/$C57</f>
        <v>0</v>
      </c>
      <c r="P57" s="34">
        <v>0</v>
      </c>
    </row>
    <row r="58" spans="1:16" ht="12.75" customHeight="1">
      <c r="A58" s="65" t="s">
        <v>57</v>
      </c>
      <c r="B58" s="62">
        <f>TOTWRKACT!B58</f>
        <v>377</v>
      </c>
      <c r="C58" s="99">
        <f>TOTWRKACT!C58</f>
        <v>79</v>
      </c>
      <c r="D58" s="57">
        <f>TOTWRKACT!D58/$C58</f>
        <v>0.0379746835443038</v>
      </c>
      <c r="E58" s="34">
        <f>TOTWRKACT!E58/$C58</f>
        <v>0.012658227848101266</v>
      </c>
      <c r="F58" s="34">
        <f>TOTWRKACT!F58/$C58</f>
        <v>0.012658227848101266</v>
      </c>
      <c r="G58" s="34">
        <f>TOTWRKACT!G58/$C58</f>
        <v>0.8481012658227848</v>
      </c>
      <c r="H58" s="34">
        <f>TOTWRKACT!H58/$C58</f>
        <v>0</v>
      </c>
      <c r="I58" s="34">
        <f>TOTWRKACT!I58/$C58</f>
        <v>0</v>
      </c>
      <c r="J58" s="34">
        <f>TOTWRKACT!J58/$C58</f>
        <v>0.012658227848101266</v>
      </c>
      <c r="K58" s="34">
        <f>TOTWRKACT!K58/$C58</f>
        <v>0.06329113924050633</v>
      </c>
      <c r="L58" s="34">
        <f>TOTWRKACT!L58/$C58</f>
        <v>0.189873417721519</v>
      </c>
      <c r="M58" s="34">
        <f>TOTWRKACT!M58/$C58</f>
        <v>0.012658227848101266</v>
      </c>
      <c r="N58" s="34">
        <f>TOTWRKACT!N58/$C58</f>
        <v>0.012658227848101266</v>
      </c>
      <c r="O58" s="34">
        <f>TOTWRKACT!O58/$C58</f>
        <v>0.012658227848101266</v>
      </c>
      <c r="P58" s="34">
        <v>0.030303030303030304</v>
      </c>
    </row>
    <row r="59" spans="1:16" ht="12.75" customHeight="1">
      <c r="A59" s="65" t="s">
        <v>58</v>
      </c>
      <c r="B59" s="62">
        <f>TOTWRKACT!B59</f>
        <v>16680</v>
      </c>
      <c r="C59" s="99">
        <f>TOTWRKACT!C59</f>
        <v>7462</v>
      </c>
      <c r="D59" s="57">
        <f>TOTWRKACT!D59/$C59</f>
        <v>0.812114714553739</v>
      </c>
      <c r="E59" s="34">
        <f>TOTWRKACT!E59/$C59</f>
        <v>0</v>
      </c>
      <c r="F59" s="34">
        <f>TOTWRKACT!F59/$C59</f>
        <v>0</v>
      </c>
      <c r="G59" s="34">
        <f>TOTWRKACT!G59/$C59</f>
        <v>0.0024122219244170464</v>
      </c>
      <c r="H59" s="34">
        <f>TOTWRKACT!H59/$C59</f>
        <v>0.0010720986330742428</v>
      </c>
      <c r="I59" s="34">
        <f>TOTWRKACT!I59/$C59</f>
        <v>0.0948807290270705</v>
      </c>
      <c r="J59" s="34">
        <f>TOTWRKACT!J59/$C59</f>
        <v>0.10385955507906727</v>
      </c>
      <c r="K59" s="34">
        <f>TOTWRKACT!K59/$C59</f>
        <v>0.08000536049316537</v>
      </c>
      <c r="L59" s="34">
        <f>TOTWRKACT!L59/$C59</f>
        <v>0.017287590458322167</v>
      </c>
      <c r="M59" s="34">
        <f>TOTWRKACT!M59/$C59</f>
        <v>0.0012061109622085232</v>
      </c>
      <c r="N59" s="34">
        <f>TOTWRKACT!N59/$C59</f>
        <v>0.01112302331814527</v>
      </c>
      <c r="O59" s="34">
        <f>TOTWRKACT!O59/$C59</f>
        <v>0</v>
      </c>
      <c r="P59" s="89">
        <v>0</v>
      </c>
    </row>
    <row r="60" spans="1:18" ht="7.5" customHeight="1">
      <c r="A60" s="67"/>
      <c r="B60" s="82" t="s">
        <v>2</v>
      </c>
      <c r="C60" s="100" t="s">
        <v>2</v>
      </c>
      <c r="D60" s="98" t="s">
        <v>2</v>
      </c>
      <c r="E60" s="70" t="s">
        <v>2</v>
      </c>
      <c r="F60" s="70" t="s">
        <v>2</v>
      </c>
      <c r="G60" s="70" t="s">
        <v>2</v>
      </c>
      <c r="H60" s="70" t="s">
        <v>2</v>
      </c>
      <c r="I60" s="70" t="s">
        <v>2</v>
      </c>
      <c r="J60" s="70" t="s">
        <v>2</v>
      </c>
      <c r="K60" s="70" t="s">
        <v>2</v>
      </c>
      <c r="L60" s="70" t="s">
        <v>2</v>
      </c>
      <c r="M60" s="70" t="s">
        <v>2</v>
      </c>
      <c r="N60" s="70" t="s">
        <v>2</v>
      </c>
      <c r="O60" s="70" t="s">
        <v>2</v>
      </c>
      <c r="P60" s="70" t="s">
        <v>2</v>
      </c>
      <c r="Q60" s="2" t="s">
        <v>2</v>
      </c>
      <c r="R60" s="2" t="s">
        <v>2</v>
      </c>
    </row>
    <row r="61" spans="1:16" ht="12.75" customHeight="1">
      <c r="A61" s="65" t="s">
        <v>59</v>
      </c>
      <c r="B61" s="62">
        <f>TOTWRKACT!B61</f>
        <v>29121</v>
      </c>
      <c r="C61" s="99">
        <f>TOTWRKACT!C61</f>
        <v>11414</v>
      </c>
      <c r="D61" s="57">
        <f>TOTWRKACT!D61/$C61</f>
        <v>0.27431224811634836</v>
      </c>
      <c r="E61" s="34">
        <f>TOTWRKACT!E61/$C61</f>
        <v>0.11564745049938671</v>
      </c>
      <c r="F61" s="34">
        <f>TOTWRKACT!F61/$C61</f>
        <v>0.0030664096723322237</v>
      </c>
      <c r="G61" s="34">
        <f>TOTWRKACT!G61/$C61</f>
        <v>0.021815314526020677</v>
      </c>
      <c r="H61" s="34">
        <f>TOTWRKACT!H61/$C61</f>
        <v>0.0006132819344664447</v>
      </c>
      <c r="I61" s="34">
        <f>TOTWRKACT!I61/$C61</f>
        <v>0.44033642894690733</v>
      </c>
      <c r="J61" s="34">
        <f>TOTWRKACT!J61/$C61</f>
        <v>0.0248817241983529</v>
      </c>
      <c r="K61" s="34">
        <f>TOTWRKACT!K61/$C61</f>
        <v>0.08235500262835115</v>
      </c>
      <c r="L61" s="34">
        <f>TOTWRKACT!L61/$C61</f>
        <v>0.1327317329595234</v>
      </c>
      <c r="M61" s="34">
        <f>TOTWRKACT!M61/$C61</f>
        <v>0.000963728754161556</v>
      </c>
      <c r="N61" s="34">
        <f>TOTWRKACT!N61/$C61</f>
        <v>0.043630629052041354</v>
      </c>
      <c r="O61" s="90">
        <f>TOTWRKACT!O61/$C61</f>
        <v>8.761170492377782E-05</v>
      </c>
      <c r="P61" s="34">
        <v>0.3613055056666873</v>
      </c>
    </row>
    <row r="62" spans="1:16" ht="12.75" customHeight="1">
      <c r="A62" s="65" t="s">
        <v>60</v>
      </c>
      <c r="B62" s="62">
        <f>TOTWRKACT!B62</f>
        <v>3744</v>
      </c>
      <c r="C62" s="99">
        <f>TOTWRKACT!C62</f>
        <v>1956</v>
      </c>
      <c r="D62" s="57">
        <f>TOTWRKACT!D62/$C62</f>
        <v>0.3440695296523517</v>
      </c>
      <c r="E62" s="34">
        <f>TOTWRKACT!E62/$C62</f>
        <v>0.002556237218813906</v>
      </c>
      <c r="F62" s="34">
        <f>TOTWRKACT!F62/$C62</f>
        <v>0.011247443762781187</v>
      </c>
      <c r="G62" s="34">
        <f>TOTWRKACT!G62/$C62</f>
        <v>0.06032719836400818</v>
      </c>
      <c r="H62" s="34">
        <f>TOTWRKACT!H62/$C62</f>
        <v>0.005112474437627812</v>
      </c>
      <c r="I62" s="34">
        <f>TOTWRKACT!I62/$C62</f>
        <v>0.1794478527607362</v>
      </c>
      <c r="J62" s="34">
        <f>TOTWRKACT!J62/$C62</f>
        <v>0.16768916155419222</v>
      </c>
      <c r="K62" s="34">
        <f>TOTWRKACT!K62/$C62</f>
        <v>0.2658486707566462</v>
      </c>
      <c r="L62" s="34">
        <f>TOTWRKACT!L62/$C62</f>
        <v>0</v>
      </c>
      <c r="M62" s="34">
        <f>TOTWRKACT!M62/$C62</f>
        <v>0.0066462167689161555</v>
      </c>
      <c r="N62" s="34">
        <f>TOTWRKACT!N62/$C62</f>
        <v>0.032719836400818</v>
      </c>
      <c r="O62" s="90">
        <f>TOTWRKACT!O62/$C62</f>
        <v>0.0005112474437627812</v>
      </c>
      <c r="P62" s="34">
        <v>0.0577418168444281</v>
      </c>
    </row>
    <row r="63" spans="1:16" ht="12.75" customHeight="1">
      <c r="A63" s="65" t="s">
        <v>61</v>
      </c>
      <c r="B63" s="62">
        <f>TOTWRKACT!B63</f>
        <v>16276</v>
      </c>
      <c r="C63" s="99">
        <f>TOTWRKACT!C63</f>
        <v>11797</v>
      </c>
      <c r="D63" s="57">
        <f>TOTWRKACT!D63/$C63</f>
        <v>0.20106806815292022</v>
      </c>
      <c r="E63" s="34">
        <f>TOTWRKACT!E63/$C63</f>
        <v>8.47673137238281E-05</v>
      </c>
      <c r="F63" s="34">
        <f>TOTWRKACT!F63/$C63</f>
        <v>8.47673137238281E-05</v>
      </c>
      <c r="G63" s="34">
        <f>TOTWRKACT!G63/$C63</f>
        <v>0.1801305416631347</v>
      </c>
      <c r="H63" s="34">
        <f>TOTWRKACT!H63/$C63</f>
        <v>0</v>
      </c>
      <c r="I63" s="34">
        <f>TOTWRKACT!I63/$C63</f>
        <v>0.24073917097567177</v>
      </c>
      <c r="J63" s="34">
        <f>TOTWRKACT!J63/$C63</f>
        <v>0</v>
      </c>
      <c r="K63" s="34">
        <f>TOTWRKACT!K63/$C63</f>
        <v>0.031363906077816396</v>
      </c>
      <c r="L63" s="34">
        <f>TOTWRKACT!L63/$C63</f>
        <v>0.013138933627193355</v>
      </c>
      <c r="M63" s="34">
        <f>TOTWRKACT!M63/$C63</f>
        <v>0.04390946850894295</v>
      </c>
      <c r="N63" s="34">
        <f>TOTWRKACT!N63/$C63</f>
        <v>0.04806306688141053</v>
      </c>
      <c r="O63" s="90">
        <f>TOTWRKACT!O63/$C63</f>
        <v>0</v>
      </c>
      <c r="P63" s="34">
        <v>0.443068356374808</v>
      </c>
    </row>
    <row r="64" spans="1:16" ht="12.75" customHeight="1">
      <c r="A64" s="66" t="s">
        <v>62</v>
      </c>
      <c r="B64" s="85">
        <f>TOTWRKACT!B64</f>
        <v>145</v>
      </c>
      <c r="C64" s="103">
        <f>TOTWRKACT!C64</f>
        <v>119</v>
      </c>
      <c r="D64" s="58">
        <f>TOTWRKACT!D64/$C64</f>
        <v>0.17647058823529413</v>
      </c>
      <c r="E64" s="35">
        <f>TOTWRKACT!E64/$C64</f>
        <v>0</v>
      </c>
      <c r="F64" s="35">
        <f>TOTWRKACT!F64/$C64</f>
        <v>0</v>
      </c>
      <c r="G64" s="35">
        <f>TOTWRKACT!G64/$C64</f>
        <v>0.6554621848739496</v>
      </c>
      <c r="H64" s="35">
        <f>TOTWRKACT!H64/$C64</f>
        <v>0</v>
      </c>
      <c r="I64" s="35">
        <f>TOTWRKACT!I64/$C64</f>
        <v>0.3025210084033613</v>
      </c>
      <c r="J64" s="35">
        <f>TOTWRKACT!J64/$C64</f>
        <v>0</v>
      </c>
      <c r="K64" s="35">
        <f>TOTWRKACT!K64/$C64</f>
        <v>0.11764705882352941</v>
      </c>
      <c r="L64" s="35">
        <f>TOTWRKACT!L64/$C64</f>
        <v>0</v>
      </c>
      <c r="M64" s="35">
        <f>TOTWRKACT!M64/$C64</f>
        <v>0.025210084033613446</v>
      </c>
      <c r="N64" s="35">
        <f>TOTWRKACT!N64/$C64</f>
        <v>0.025210084033613446</v>
      </c>
      <c r="O64" s="93">
        <f>TOTWRKACT!O64/$C64</f>
        <v>0</v>
      </c>
      <c r="P64" s="105">
        <v>0</v>
      </c>
    </row>
    <row r="65" spans="1:16" ht="12.75" customHeight="1">
      <c r="A65" s="291" t="s">
        <v>133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</row>
    <row r="66" ht="12.75" customHeight="1">
      <c r="A66" s="106"/>
    </row>
  </sheetData>
  <sheetProtection/>
  <mergeCells count="3">
    <mergeCell ref="A1:P1"/>
    <mergeCell ref="A2:P2"/>
    <mergeCell ref="A65:P65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15.7109375" style="2" customWidth="1"/>
    <col min="2" max="2" width="10.421875" style="2" customWidth="1"/>
    <col min="3" max="3" width="13.421875" style="2" bestFit="1" customWidth="1"/>
    <col min="4" max="4" width="13.140625" style="2" bestFit="1" customWidth="1"/>
    <col min="5" max="6" width="12.28125" style="2" bestFit="1" customWidth="1"/>
    <col min="7" max="7" width="11.28125" style="2" bestFit="1" customWidth="1"/>
    <col min="8" max="8" width="10.421875" style="2" bestFit="1" customWidth="1"/>
    <col min="9" max="9" width="7.421875" style="2" bestFit="1" customWidth="1"/>
    <col min="10" max="10" width="11.28125" style="2" bestFit="1" customWidth="1"/>
    <col min="11" max="11" width="10.7109375" style="2" bestFit="1" customWidth="1"/>
    <col min="12" max="12" width="9.7109375" style="2" bestFit="1" customWidth="1"/>
    <col min="13" max="13" width="12.28125" style="2" bestFit="1" customWidth="1"/>
    <col min="14" max="14" width="11.57421875" style="2" bestFit="1" customWidth="1"/>
    <col min="15" max="15" width="10.57421875" style="2" bestFit="1" customWidth="1"/>
    <col min="16" max="16" width="9.7109375" style="2" bestFit="1" customWidth="1"/>
    <col min="17" max="16384" width="9.140625" style="2" customWidth="1"/>
  </cols>
  <sheetData>
    <row r="1" spans="1:16" ht="53.25" customHeight="1">
      <c r="A1" s="257" t="s">
        <v>189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2.75" customHeight="1">
      <c r="A2" s="272" t="str">
        <f>FINAL2!$A$2</f>
        <v>ACF/OFA: 05/12/2016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6" s="4" customFormat="1" ht="39.75" customHeight="1">
      <c r="A3" s="110" t="s">
        <v>0</v>
      </c>
      <c r="B3" s="29" t="s">
        <v>170</v>
      </c>
      <c r="C3" s="29" t="s">
        <v>171</v>
      </c>
      <c r="D3" s="29" t="s">
        <v>154</v>
      </c>
      <c r="E3" s="29" t="s">
        <v>166</v>
      </c>
      <c r="F3" s="29" t="s">
        <v>152</v>
      </c>
      <c r="G3" s="29" t="s">
        <v>155</v>
      </c>
      <c r="H3" s="29" t="s">
        <v>156</v>
      </c>
      <c r="I3" s="29" t="s">
        <v>157</v>
      </c>
      <c r="J3" s="29" t="s">
        <v>158</v>
      </c>
      <c r="K3" s="29" t="s">
        <v>159</v>
      </c>
      <c r="L3" s="29" t="s">
        <v>160</v>
      </c>
      <c r="M3" s="29" t="s">
        <v>161</v>
      </c>
      <c r="N3" s="29" t="s">
        <v>167</v>
      </c>
      <c r="O3" s="29" t="s">
        <v>163</v>
      </c>
      <c r="P3" s="110" t="s">
        <v>98</v>
      </c>
    </row>
    <row r="4" spans="1:16" ht="12.75" customHeight="1">
      <c r="A4" s="50" t="s">
        <v>3</v>
      </c>
      <c r="B4" s="62">
        <f>SUM(B6:B64)</f>
        <v>1081519</v>
      </c>
      <c r="C4" s="34">
        <f>TOTWRKACT!C4/$B4</f>
        <v>0.4527067947950984</v>
      </c>
      <c r="D4" s="34">
        <f>TOTWRKACT!D4/$B4</f>
        <v>0.28093819895905664</v>
      </c>
      <c r="E4" s="34">
        <f>TOTWRKACT!E4/$B4</f>
        <v>0.004661961555922735</v>
      </c>
      <c r="F4" s="34">
        <f>TOTWRKACT!F4/$B4</f>
        <v>0.0033258777700622922</v>
      </c>
      <c r="G4" s="34">
        <f>TOTWRKACT!G4/$B4</f>
        <v>0.03244880579999057</v>
      </c>
      <c r="H4" s="34">
        <f>TOTWRKACT!H4/$B4</f>
        <v>0.0005908356672420919</v>
      </c>
      <c r="I4" s="34">
        <f>TOTWRKACT!I4/$B4</f>
        <v>0.08860870682808161</v>
      </c>
      <c r="J4" s="34">
        <f>TOTWRKACT!J4/$B4</f>
        <v>0.02265332370490024</v>
      </c>
      <c r="K4" s="34">
        <f>TOTWRKACT!K4/$B4</f>
        <v>0.038567052451228316</v>
      </c>
      <c r="L4" s="34">
        <f>TOTWRKACT!L4/$B4</f>
        <v>0.018600690325366452</v>
      </c>
      <c r="M4" s="34">
        <f>TOTWRKACT!M4/$B4</f>
        <v>0.007428440924292592</v>
      </c>
      <c r="N4" s="34">
        <f>TOTWRKACT!N4/$B4</f>
        <v>0.0053369381397830274</v>
      </c>
      <c r="O4" s="34">
        <f>TOTWRKACT!O4/$B4</f>
        <v>0.00016180945503500168</v>
      </c>
      <c r="P4" s="34">
        <f>TOTWRKACT!P4/$B4</f>
        <v>0.0407214297668372</v>
      </c>
    </row>
    <row r="5" spans="1:16" ht="7.5" customHeight="1">
      <c r="A5" s="67"/>
      <c r="B5" s="82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2.75" customHeight="1">
      <c r="A6" s="65" t="s">
        <v>10</v>
      </c>
      <c r="B6" s="62">
        <f>TOTWRKACT!B6</f>
        <v>10364</v>
      </c>
      <c r="C6" s="34">
        <f>TOTWRKACT!C6/$B6</f>
        <v>0.49044770358934775</v>
      </c>
      <c r="D6" s="34">
        <f>TOTWRKACT!D6/$B6</f>
        <v>0.3807410266306445</v>
      </c>
      <c r="E6" s="34">
        <f>TOTWRKACT!E6/$B6</f>
        <v>0.0010613662678502509</v>
      </c>
      <c r="F6" s="34">
        <f>TOTWRKACT!F6/$B6</f>
        <v>0.006947124662292551</v>
      </c>
      <c r="G6" s="34">
        <f>TOTWRKACT!G6/$B6</f>
        <v>0.06927827093786183</v>
      </c>
      <c r="H6" s="34">
        <f>TOTWRKACT!H6/$B6</f>
        <v>9.648784253184099E-05</v>
      </c>
      <c r="I6" s="34">
        <f>TOTWRKACT!I6/$B6</f>
        <v>0.01669239675800849</v>
      </c>
      <c r="J6" s="34">
        <f>TOTWRKACT!J6/$B6</f>
        <v>0</v>
      </c>
      <c r="K6" s="34">
        <f>TOTWRKACT!K6/$B6</f>
        <v>0.021806252412196064</v>
      </c>
      <c r="L6" s="34">
        <f>TOTWRKACT!L6/$B6</f>
        <v>0.03724430721729062</v>
      </c>
      <c r="M6" s="34">
        <f>TOTWRKACT!M6/$B6</f>
        <v>0</v>
      </c>
      <c r="N6" s="34">
        <f>TOTWRKACT!N6/$B6</f>
        <v>0.0061752219220378235</v>
      </c>
      <c r="O6" s="34">
        <f>TOTWRKACT!O6/$B6</f>
        <v>0</v>
      </c>
      <c r="P6" s="34">
        <f>TOTWRKACT!P6/$B6</f>
        <v>0.02045542261675029</v>
      </c>
    </row>
    <row r="7" spans="1:16" ht="12.75" customHeight="1">
      <c r="A7" s="65" t="s">
        <v>11</v>
      </c>
      <c r="B7" s="62">
        <f>TOTWRKACT!B7</f>
        <v>3023</v>
      </c>
      <c r="C7" s="34">
        <f>TOTWRKACT!C7/$B7</f>
        <v>0.4429374793251737</v>
      </c>
      <c r="D7" s="34">
        <f>TOTWRKACT!D7/$B7</f>
        <v>0.3076414158121072</v>
      </c>
      <c r="E7" s="34">
        <f>TOTWRKACT!E7/$B7</f>
        <v>0</v>
      </c>
      <c r="F7" s="34">
        <f>TOTWRKACT!F7/$B7</f>
        <v>0</v>
      </c>
      <c r="G7" s="34">
        <f>TOTWRKACT!G7/$B7</f>
        <v>0.0029771749917300696</v>
      </c>
      <c r="H7" s="34">
        <f>TOTWRKACT!H7/$B7</f>
        <v>0.0009923916639100231</v>
      </c>
      <c r="I7" s="34">
        <f>TOTWRKACT!I7/$B7</f>
        <v>0.13397287462785312</v>
      </c>
      <c r="J7" s="34">
        <f>TOTWRKACT!J7/$B7</f>
        <v>0.041018855441614294</v>
      </c>
      <c r="K7" s="34">
        <f>TOTWRKACT!K7/$B7</f>
        <v>0.020509427720807147</v>
      </c>
      <c r="L7" s="34">
        <f>TOTWRKACT!L7/$B7</f>
        <v>0.0036387694343367515</v>
      </c>
      <c r="M7" s="34">
        <f>TOTWRKACT!M7/$B7</f>
        <v>0.012901091630830301</v>
      </c>
      <c r="N7" s="34">
        <f>TOTWRKACT!N7/$B7</f>
        <v>0.0026463777704267286</v>
      </c>
      <c r="O7" s="34">
        <f>TOTWRKACT!O7/$B7</f>
        <v>0</v>
      </c>
      <c r="P7" s="34">
        <f>TOTWRKACT!P7/$B7</f>
        <v>0</v>
      </c>
    </row>
    <row r="8" spans="1:16" ht="12.75" customHeight="1">
      <c r="A8" s="65" t="s">
        <v>12</v>
      </c>
      <c r="B8" s="62">
        <f>TOTWRKACT!B8</f>
        <v>7849</v>
      </c>
      <c r="C8" s="34">
        <f>TOTWRKACT!C8/$B8</f>
        <v>0.2737928398522105</v>
      </c>
      <c r="D8" s="34">
        <f>TOTWRKACT!D8/$B8</f>
        <v>0.16307809912090712</v>
      </c>
      <c r="E8" s="34">
        <f>TOTWRKACT!E8/$B8</f>
        <v>0</v>
      </c>
      <c r="F8" s="34">
        <f>TOTWRKACT!F8/$B8</f>
        <v>0</v>
      </c>
      <c r="G8" s="34">
        <f>TOTWRKACT!G8/$B8</f>
        <v>0.02535354822270353</v>
      </c>
      <c r="H8" s="34">
        <f>TOTWRKACT!H8/$B8</f>
        <v>0.0003822142948146261</v>
      </c>
      <c r="I8" s="34">
        <f>TOTWRKACT!I8/$B8</f>
        <v>0.07020002548095299</v>
      </c>
      <c r="J8" s="34">
        <f>TOTWRKACT!J8/$B8</f>
        <v>0.016690024206905338</v>
      </c>
      <c r="K8" s="34">
        <f>TOTWRKACT!K8/$B8</f>
        <v>0.035673334182698434</v>
      </c>
      <c r="L8" s="34">
        <f>TOTWRKACT!L8/$B8</f>
        <v>0.003822142948146261</v>
      </c>
      <c r="M8" s="34">
        <f>TOTWRKACT!M8/$B8</f>
        <v>0.008026500191107148</v>
      </c>
      <c r="N8" s="34">
        <f>TOTWRKACT!N8/$B8</f>
        <v>0.006242833481972226</v>
      </c>
      <c r="O8" s="34">
        <f>TOTWRKACT!O8/$B8</f>
        <v>0</v>
      </c>
      <c r="P8" s="34">
        <f>TOTWRKACT!P8/$B8</f>
        <v>0.00012740476493820868</v>
      </c>
    </row>
    <row r="9" spans="1:16" ht="12.75" customHeight="1">
      <c r="A9" s="65" t="s">
        <v>13</v>
      </c>
      <c r="B9" s="62">
        <f>TOTWRKACT!B9</f>
        <v>3712</v>
      </c>
      <c r="C9" s="34">
        <f>TOTWRKACT!C9/$B9</f>
        <v>0.4574353448275862</v>
      </c>
      <c r="D9" s="34">
        <f>TOTWRKACT!D9/$B9</f>
        <v>0.30495689655172414</v>
      </c>
      <c r="E9" s="34">
        <f>TOTWRKACT!E9/$B9</f>
        <v>0</v>
      </c>
      <c r="F9" s="34">
        <f>TOTWRKACT!F9/$B9</f>
        <v>0.0010775862068965517</v>
      </c>
      <c r="G9" s="34">
        <f>TOTWRKACT!G9/$B9</f>
        <v>0.06734913793103449</v>
      </c>
      <c r="H9" s="34">
        <f>TOTWRKACT!H9/$B9</f>
        <v>0.007273706896551724</v>
      </c>
      <c r="I9" s="34">
        <f>TOTWRKACT!I9/$B9</f>
        <v>0.04849137931034483</v>
      </c>
      <c r="J9" s="34">
        <f>TOTWRKACT!J9/$B9</f>
        <v>0.012122844827586207</v>
      </c>
      <c r="K9" s="34">
        <f>TOTWRKACT!K9/$B9</f>
        <v>0.043642241379310345</v>
      </c>
      <c r="L9" s="34">
        <f>TOTWRKACT!L9/$B9</f>
        <v>0.0008081896551724138</v>
      </c>
      <c r="M9" s="34">
        <f>TOTWRKACT!M9/$B9</f>
        <v>0</v>
      </c>
      <c r="N9" s="34">
        <f>TOTWRKACT!N9/$B9</f>
        <v>0.005387931034482759</v>
      </c>
      <c r="O9" s="34">
        <f>TOTWRKACT!O9/$B9</f>
        <v>0</v>
      </c>
      <c r="P9" s="34">
        <f>TOTWRKACT!P9/$B9</f>
        <v>0.004040948275862069</v>
      </c>
    </row>
    <row r="10" spans="1:16" ht="12.75" customHeight="1">
      <c r="A10" s="65" t="s">
        <v>14</v>
      </c>
      <c r="B10" s="62">
        <f>TOTWRKACT!B10</f>
        <v>404942</v>
      </c>
      <c r="C10" s="34">
        <f>TOTWRKACT!C10/$B10</f>
        <v>0.3747820675553536</v>
      </c>
      <c r="D10" s="34">
        <f>TOTWRKACT!D10/$B10</f>
        <v>0.19530204325557735</v>
      </c>
      <c r="E10" s="34">
        <f>TOTWRKACT!E10/$B10</f>
        <v>0.004803156995322787</v>
      </c>
      <c r="F10" s="34">
        <f>TOTWRKACT!F10/$B10</f>
        <v>0.0067540536669448955</v>
      </c>
      <c r="G10" s="34">
        <f>TOTWRKACT!G10/$B10</f>
        <v>0.008845711237658727</v>
      </c>
      <c r="H10" s="34">
        <f>TOTWRKACT!H10/$B10</f>
        <v>0.0009063026309940683</v>
      </c>
      <c r="I10" s="34">
        <f>TOTWRKACT!I10/$B10</f>
        <v>0.14422065382202884</v>
      </c>
      <c r="J10" s="34">
        <f>TOTWRKACT!J10/$B10</f>
        <v>0.021459863387843198</v>
      </c>
      <c r="K10" s="34">
        <f>TOTWRKACT!K10/$B10</f>
        <v>0.04440882891870935</v>
      </c>
      <c r="L10" s="34">
        <f>TOTWRKACT!L10/$B10</f>
        <v>0.01436748966518662</v>
      </c>
      <c r="M10" s="34">
        <f>TOTWRKACT!M10/$B10</f>
        <v>0.01191528663364136</v>
      </c>
      <c r="N10" s="34">
        <f>TOTWRKACT!N10/$B10</f>
        <v>0.0021682117439040653</v>
      </c>
      <c r="O10" s="34">
        <f>TOTWRKACT!O10/$B10</f>
        <v>0</v>
      </c>
      <c r="P10" s="34">
        <f>TOTWRKACT!P10/$B10</f>
        <v>0.025867902069926063</v>
      </c>
    </row>
    <row r="11" spans="1:16" ht="12.75" customHeight="1">
      <c r="A11" s="65" t="s">
        <v>15</v>
      </c>
      <c r="B11" s="62">
        <f>TOTWRKACT!B11</f>
        <v>13082</v>
      </c>
      <c r="C11" s="34">
        <f>TOTWRKACT!C11/$B11</f>
        <v>0.38044641492126585</v>
      </c>
      <c r="D11" s="34">
        <f>TOTWRKACT!D11/$B11</f>
        <v>0.15051215410487692</v>
      </c>
      <c r="E11" s="34">
        <f>TOTWRKACT!E11/$B11</f>
        <v>0.00565662742699893</v>
      </c>
      <c r="F11" s="34">
        <f>TOTWRKACT!F11/$B11</f>
        <v>0</v>
      </c>
      <c r="G11" s="34">
        <f>TOTWRKACT!G11/$B11</f>
        <v>0.04777556948478826</v>
      </c>
      <c r="H11" s="34">
        <f>TOTWRKACT!H11/$B11</f>
        <v>0.003669163736431738</v>
      </c>
      <c r="I11" s="34">
        <f>TOTWRKACT!I11/$B11</f>
        <v>0.06550986087754165</v>
      </c>
      <c r="J11" s="34">
        <f>TOTWRKACT!J11/$B11</f>
        <v>0.04594098761657239</v>
      </c>
      <c r="K11" s="34">
        <f>TOTWRKACT!K11/$B11</f>
        <v>0.054578810579422106</v>
      </c>
      <c r="L11" s="34">
        <f>TOTWRKACT!L11/$B11</f>
        <v>0.006038831982877236</v>
      </c>
      <c r="M11" s="34">
        <f>TOTWRKACT!M11/$B11</f>
        <v>0.007491209295214799</v>
      </c>
      <c r="N11" s="34">
        <f>TOTWRKACT!N11/$B11</f>
        <v>0.015288182235132243</v>
      </c>
      <c r="O11" s="34">
        <f>TOTWRKACT!O11/$B11</f>
        <v>0</v>
      </c>
      <c r="P11" s="34">
        <f>TOTWRKACT!P11/$B11</f>
        <v>0.07537073841920196</v>
      </c>
    </row>
    <row r="12" spans="1:16" ht="12.75" customHeight="1">
      <c r="A12" s="65" t="s">
        <v>16</v>
      </c>
      <c r="B12" s="62">
        <f>TOTWRKACT!B12</f>
        <v>8429</v>
      </c>
      <c r="C12" s="34">
        <f>TOTWRKACT!C12/$B12</f>
        <v>0.5311424842804603</v>
      </c>
      <c r="D12" s="34">
        <f>TOTWRKACT!D12/$B12</f>
        <v>0.2785621070115079</v>
      </c>
      <c r="E12" s="34">
        <f>TOTWRKACT!E12/$B12</f>
        <v>0.005220073555581919</v>
      </c>
      <c r="F12" s="34">
        <f>TOTWRKACT!F12/$B12</f>
        <v>0.0005931901767706727</v>
      </c>
      <c r="G12" s="34">
        <f>TOTWRKACT!G12/$B12</f>
        <v>0</v>
      </c>
      <c r="H12" s="34">
        <f>TOTWRKACT!H12/$B12</f>
        <v>0</v>
      </c>
      <c r="I12" s="34">
        <f>TOTWRKACT!I12/$B12</f>
        <v>0.3245936647289121</v>
      </c>
      <c r="J12" s="34">
        <f>TOTWRKACT!J12/$B12</f>
        <v>0.0018982085656661526</v>
      </c>
      <c r="K12" s="34">
        <f>TOTWRKACT!K12/$B12</f>
        <v>0.034998220429469686</v>
      </c>
      <c r="L12" s="34">
        <f>TOTWRKACT!L12/$B12</f>
        <v>0.0018982085656661526</v>
      </c>
      <c r="M12" s="34">
        <f>TOTWRKACT!M12/$B12</f>
        <v>0.01566022066674576</v>
      </c>
      <c r="N12" s="34">
        <f>TOTWRKACT!N12/$B12</f>
        <v>0.001542294459603749</v>
      </c>
      <c r="O12" s="34">
        <f>TOTWRKACT!O12/$B12</f>
        <v>0</v>
      </c>
      <c r="P12" s="34">
        <f>TOTWRKACT!P12/$B12</f>
        <v>0</v>
      </c>
    </row>
    <row r="13" spans="1:16" ht="12.75" customHeight="1">
      <c r="A13" s="65" t="s">
        <v>17</v>
      </c>
      <c r="B13" s="62">
        <f>TOTWRKACT!B13</f>
        <v>1685</v>
      </c>
      <c r="C13" s="34">
        <f>TOTWRKACT!C13/$B13</f>
        <v>0.3614243323442137</v>
      </c>
      <c r="D13" s="34">
        <f>TOTWRKACT!D13/$B13</f>
        <v>0.26765578635014836</v>
      </c>
      <c r="E13" s="34">
        <f>TOTWRKACT!E13/$B13</f>
        <v>0.002967359050445104</v>
      </c>
      <c r="F13" s="34">
        <f>TOTWRKACT!F13/$B13</f>
        <v>0</v>
      </c>
      <c r="G13" s="34">
        <f>TOTWRKACT!G13/$B13</f>
        <v>0.06646884272997032</v>
      </c>
      <c r="H13" s="34">
        <f>TOTWRKACT!H13/$B13</f>
        <v>0.0005934718100890207</v>
      </c>
      <c r="I13" s="34">
        <f>TOTWRKACT!I13/$B13</f>
        <v>0.045103857566765576</v>
      </c>
      <c r="J13" s="34">
        <f>TOTWRKACT!J13/$B13</f>
        <v>0</v>
      </c>
      <c r="K13" s="34">
        <f>TOTWRKACT!K13/$B13</f>
        <v>0.03679525222551929</v>
      </c>
      <c r="L13" s="34">
        <f>TOTWRKACT!L13/$B13</f>
        <v>0.0005934718100890207</v>
      </c>
      <c r="M13" s="34">
        <f>TOTWRKACT!M13/$B13</f>
        <v>0</v>
      </c>
      <c r="N13" s="34">
        <f>TOTWRKACT!N13/$B13</f>
        <v>0.004747774480712166</v>
      </c>
      <c r="O13" s="34">
        <f>TOTWRKACT!O13/$B13</f>
        <v>0</v>
      </c>
      <c r="P13" s="34">
        <f>TOTWRKACT!P13/$B13</f>
        <v>0</v>
      </c>
    </row>
    <row r="14" spans="1:16" ht="12.75" customHeight="1">
      <c r="A14" s="65" t="s">
        <v>84</v>
      </c>
      <c r="B14" s="62">
        <f>TOTWRKACT!B14</f>
        <v>4661</v>
      </c>
      <c r="C14" s="34">
        <f>TOTWRKACT!C14/$B14</f>
        <v>0.3975541729242652</v>
      </c>
      <c r="D14" s="34">
        <f>TOTWRKACT!D14/$B14</f>
        <v>0.19480798111993133</v>
      </c>
      <c r="E14" s="34">
        <f>TOTWRKACT!E14/$B14</f>
        <v>0</v>
      </c>
      <c r="F14" s="34">
        <f>TOTWRKACT!F14/$B14</f>
        <v>0.0008581849388543231</v>
      </c>
      <c r="G14" s="34">
        <f>TOTWRKACT!G14/$B14</f>
        <v>0.012658227848101266</v>
      </c>
      <c r="H14" s="34">
        <f>TOTWRKACT!H14/$B14</f>
        <v>0.001072731173567904</v>
      </c>
      <c r="I14" s="34">
        <f>TOTWRKACT!I14/$B14</f>
        <v>0.1864406779661017</v>
      </c>
      <c r="J14" s="34">
        <f>TOTWRKACT!J14/$B14</f>
        <v>0.007080025745548166</v>
      </c>
      <c r="K14" s="34">
        <f>TOTWRKACT!K14/$B14</f>
        <v>0.03969105342201244</v>
      </c>
      <c r="L14" s="34">
        <f>TOTWRKACT!L14/$B14</f>
        <v>0.0015018236429950654</v>
      </c>
      <c r="M14" s="34">
        <f>TOTWRKACT!M14/$B14</f>
        <v>0.00021454623471358077</v>
      </c>
      <c r="N14" s="34">
        <f>TOTWRKACT!N14/$B14</f>
        <v>0.007509118214975327</v>
      </c>
      <c r="O14" s="34">
        <f>TOTWRKACT!O14/$B14</f>
        <v>0</v>
      </c>
      <c r="P14" s="34">
        <f>TOTWRKACT!P14/$B14</f>
        <v>0</v>
      </c>
    </row>
    <row r="15" spans="1:16" ht="12.75" customHeight="1">
      <c r="A15" s="65" t="s">
        <v>18</v>
      </c>
      <c r="B15" s="62">
        <f>TOTWRKACT!B15</f>
        <v>12156</v>
      </c>
      <c r="C15" s="34">
        <f>TOTWRKACT!C15/$B15</f>
        <v>0.4897992760776571</v>
      </c>
      <c r="D15" s="34">
        <f>TOTWRKACT!D15/$B15</f>
        <v>0.16699572227706483</v>
      </c>
      <c r="E15" s="34">
        <f>TOTWRKACT!E15/$B15</f>
        <v>0.0017275419545903258</v>
      </c>
      <c r="F15" s="34">
        <f>TOTWRKACT!F15/$B15</f>
        <v>0.0017275419545903258</v>
      </c>
      <c r="G15" s="34">
        <f>TOTWRKACT!G15/$B15</f>
        <v>0.05454096742349457</v>
      </c>
      <c r="H15" s="34">
        <f>TOTWRKACT!H15/$B15</f>
        <v>8.226390259953932E-05</v>
      </c>
      <c r="I15" s="34">
        <f>TOTWRKACT!I15/$B15</f>
        <v>0.04828891082592958</v>
      </c>
      <c r="J15" s="34">
        <f>TOTWRKACT!J15/$B15</f>
        <v>0.11451135241855874</v>
      </c>
      <c r="K15" s="34">
        <f>TOTWRKACT!K15/$B15</f>
        <v>0.09970384995064166</v>
      </c>
      <c r="L15" s="34">
        <f>TOTWRKACT!L15/$B15</f>
        <v>0.08374465284633104</v>
      </c>
      <c r="M15" s="34">
        <f>TOTWRKACT!M15/$B15</f>
        <v>0.0004113195129976966</v>
      </c>
      <c r="N15" s="34">
        <f>TOTWRKACT!N15/$B15</f>
        <v>0.01225732148733136</v>
      </c>
      <c r="O15" s="34">
        <f>TOTWRKACT!O15/$B15</f>
        <v>0</v>
      </c>
      <c r="P15" s="34">
        <f>TOTWRKACT!P15/$B15</f>
        <v>0.09789404409345179</v>
      </c>
    </row>
    <row r="16" spans="1:16" ht="7.5" customHeight="1">
      <c r="A16" s="67"/>
      <c r="B16" s="82" t="s">
        <v>2</v>
      </c>
      <c r="C16" s="70" t="s">
        <v>2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12.75" customHeight="1">
      <c r="A17" s="65" t="s">
        <v>19</v>
      </c>
      <c r="B17" s="62">
        <f>TOTWRKACT!B17</f>
        <v>3344</v>
      </c>
      <c r="C17" s="34">
        <f>TOTWRKACT!C17/$B17</f>
        <v>0.5305023923444976</v>
      </c>
      <c r="D17" s="34">
        <f>TOTWRKACT!D17/$B17</f>
        <v>0.12141148325358851</v>
      </c>
      <c r="E17" s="34">
        <f>TOTWRKACT!E17/$B17</f>
        <v>0</v>
      </c>
      <c r="F17" s="34">
        <f>TOTWRKACT!F17/$B17</f>
        <v>0</v>
      </c>
      <c r="G17" s="34">
        <f>TOTWRKACT!G17/$B17</f>
        <v>0.2900717703349282</v>
      </c>
      <c r="H17" s="34">
        <f>TOTWRKACT!H17/$B17</f>
        <v>0.0005980861244019139</v>
      </c>
      <c r="I17" s="34">
        <f>TOTWRKACT!I17/$B17</f>
        <v>0.04904306220095694</v>
      </c>
      <c r="J17" s="34">
        <f>TOTWRKACT!J17/$B17</f>
        <v>0.007177033492822967</v>
      </c>
      <c r="K17" s="34">
        <f>TOTWRKACT!K17/$B17</f>
        <v>0.05203349282296651</v>
      </c>
      <c r="L17" s="34">
        <f>TOTWRKACT!L17/$B17</f>
        <v>0.15161483253588517</v>
      </c>
      <c r="M17" s="34">
        <f>TOTWRKACT!M17/$B17</f>
        <v>0</v>
      </c>
      <c r="N17" s="34">
        <f>TOTWRKACT!N17/$B17</f>
        <v>0.02900717703349282</v>
      </c>
      <c r="O17" s="34">
        <f>TOTWRKACT!O17/$B17</f>
        <v>0.04724880382775119</v>
      </c>
      <c r="P17" s="34">
        <f>TOTWRKACT!P17/$B17</f>
        <v>0.019138755980861243</v>
      </c>
    </row>
    <row r="18" spans="1:16" ht="12.75" customHeight="1">
      <c r="A18" s="65" t="s">
        <v>20</v>
      </c>
      <c r="B18" s="62">
        <f>TOTWRKACT!B18</f>
        <v>662</v>
      </c>
      <c r="C18" s="34">
        <f>TOTWRKACT!C18/$B18</f>
        <v>0.9441087613293051</v>
      </c>
      <c r="D18" s="34">
        <f>TOTWRKACT!D18/$B18</f>
        <v>0.14501510574018128</v>
      </c>
      <c r="E18" s="34">
        <f>TOTWRKACT!E18/$B18</f>
        <v>0.00906344410876133</v>
      </c>
      <c r="F18" s="34">
        <f>TOTWRKACT!F18/$B18</f>
        <v>0.0015105740181268882</v>
      </c>
      <c r="G18" s="34">
        <f>TOTWRKACT!G18/$B18</f>
        <v>0.5649546827794562</v>
      </c>
      <c r="H18" s="34">
        <f>TOTWRKACT!H18/$B18</f>
        <v>0.006042296072507553</v>
      </c>
      <c r="I18" s="34">
        <f>TOTWRKACT!I18/$B18</f>
        <v>0.18126888217522658</v>
      </c>
      <c r="J18" s="34">
        <f>TOTWRKACT!J18/$B18</f>
        <v>0</v>
      </c>
      <c r="K18" s="34">
        <f>TOTWRKACT!K18/$B18</f>
        <v>0.01812688821752266</v>
      </c>
      <c r="L18" s="34">
        <f>TOTWRKACT!L18/$B18</f>
        <v>0</v>
      </c>
      <c r="M18" s="34">
        <f>TOTWRKACT!M18/$B18</f>
        <v>0.0030211480362537764</v>
      </c>
      <c r="N18" s="34">
        <f>TOTWRKACT!N18/$B18</f>
        <v>0.013595166163141994</v>
      </c>
      <c r="O18" s="34">
        <f>TOTWRKACT!O18/$B18</f>
        <v>0</v>
      </c>
      <c r="P18" s="34">
        <f>TOTWRKACT!P18/$B18</f>
        <v>0</v>
      </c>
    </row>
    <row r="19" spans="1:16" ht="12.75" customHeight="1">
      <c r="A19" s="65" t="s">
        <v>21</v>
      </c>
      <c r="B19" s="62">
        <f>TOTWRKACT!B19</f>
        <v>7923</v>
      </c>
      <c r="C19" s="34">
        <f>TOTWRKACT!C19/$B19</f>
        <v>0.5169758929698347</v>
      </c>
      <c r="D19" s="34">
        <f>TOTWRKACT!D19/$B19</f>
        <v>0.39568345323741005</v>
      </c>
      <c r="E19" s="34">
        <f>TOTWRKACT!E19/$B19</f>
        <v>0.011864192856241323</v>
      </c>
      <c r="F19" s="34">
        <f>TOTWRKACT!F19/$B19</f>
        <v>0.008203963145273255</v>
      </c>
      <c r="G19" s="34">
        <f>TOTWRKACT!G19/$B19</f>
        <v>0.05578694938785814</v>
      </c>
      <c r="H19" s="34">
        <f>TOTWRKACT!H19/$B19</f>
        <v>0.0002524296352391771</v>
      </c>
      <c r="I19" s="34">
        <f>TOTWRKACT!I19/$B19</f>
        <v>0.046825697336867346</v>
      </c>
      <c r="J19" s="34">
        <f>TOTWRKACT!J19/$B19</f>
        <v>0.014893348479111447</v>
      </c>
      <c r="K19" s="34">
        <f>TOTWRKACT!K19/$B19</f>
        <v>0.024738104253439353</v>
      </c>
      <c r="L19" s="34">
        <f>TOTWRKACT!L19/$B19</f>
        <v>0.007572889057175312</v>
      </c>
      <c r="M19" s="34">
        <f>TOTWRKACT!M19/$B19</f>
        <v>0.001893222264293828</v>
      </c>
      <c r="N19" s="34">
        <f>TOTWRKACT!N19/$B19</f>
        <v>0.0007572889057175312</v>
      </c>
      <c r="O19" s="34">
        <f>TOTWRKACT!O19/$B19</f>
        <v>0</v>
      </c>
      <c r="P19" s="34">
        <f>TOTWRKACT!P19/$B19</f>
        <v>0.04329168244351887</v>
      </c>
    </row>
    <row r="20" spans="1:16" ht="12.75" customHeight="1">
      <c r="A20" s="65" t="s">
        <v>22</v>
      </c>
      <c r="B20" s="62">
        <f>TOTWRKACT!B20</f>
        <v>141</v>
      </c>
      <c r="C20" s="34">
        <f>TOTWRKACT!C20/$B20</f>
        <v>0.9148936170212766</v>
      </c>
      <c r="D20" s="34">
        <f>TOTWRKACT!D20/$B20</f>
        <v>0.2624113475177305</v>
      </c>
      <c r="E20" s="34">
        <f>TOTWRKACT!E20/$B20</f>
        <v>0</v>
      </c>
      <c r="F20" s="34">
        <f>TOTWRKACT!F20/$B20</f>
        <v>0</v>
      </c>
      <c r="G20" s="34">
        <f>TOTWRKACT!G20/$B20</f>
        <v>0.07092198581560284</v>
      </c>
      <c r="H20" s="34">
        <f>TOTWRKACT!H20/$B20</f>
        <v>0</v>
      </c>
      <c r="I20" s="34">
        <f>TOTWRKACT!I20/$B20</f>
        <v>0.18439716312056736</v>
      </c>
      <c r="J20" s="34">
        <f>TOTWRKACT!J20/$B20</f>
        <v>0</v>
      </c>
      <c r="K20" s="34">
        <f>TOTWRKACT!K20/$B20</f>
        <v>0.06382978723404255</v>
      </c>
      <c r="L20" s="34">
        <f>TOTWRKACT!L20/$B20</f>
        <v>0</v>
      </c>
      <c r="M20" s="34">
        <f>TOTWRKACT!M20/$B20</f>
        <v>0</v>
      </c>
      <c r="N20" s="34">
        <f>TOTWRKACT!N20/$B20</f>
        <v>0.014184397163120567</v>
      </c>
      <c r="O20" s="34">
        <f>TOTWRKACT!O20/$B20</f>
        <v>0</v>
      </c>
      <c r="P20" s="34">
        <f>TOTWRKACT!P20/$B20</f>
        <v>0.8156028368794326</v>
      </c>
    </row>
    <row r="21" spans="1:16" ht="12.75" customHeight="1">
      <c r="A21" s="65" t="s">
        <v>23</v>
      </c>
      <c r="B21" s="62">
        <f>TOTWRKACT!B21</f>
        <v>8057</v>
      </c>
      <c r="C21" s="34">
        <f>TOTWRKACT!C21/$B21</f>
        <v>0.9465061437259525</v>
      </c>
      <c r="D21" s="34">
        <f>TOTWRKACT!D21/$B21</f>
        <v>0.6032021844358942</v>
      </c>
      <c r="E21" s="34">
        <f>TOTWRKACT!E21/$B21</f>
        <v>0</v>
      </c>
      <c r="F21" s="34">
        <f>TOTWRKACT!F21/$B21</f>
        <v>0</v>
      </c>
      <c r="G21" s="34">
        <f>TOTWRKACT!G21/$B21</f>
        <v>0.15514459476231848</v>
      </c>
      <c r="H21" s="34">
        <f>TOTWRKACT!H21/$B21</f>
        <v>0</v>
      </c>
      <c r="I21" s="34">
        <f>TOTWRKACT!I21/$B21</f>
        <v>0.07471763683753258</v>
      </c>
      <c r="J21" s="34">
        <f>TOTWRKACT!J21/$B21</f>
        <v>0.07583467791982128</v>
      </c>
      <c r="K21" s="34">
        <f>TOTWRKACT!K21/$B21</f>
        <v>0.0922179471267221</v>
      </c>
      <c r="L21" s="34">
        <f>TOTWRKACT!L21/$B21</f>
        <v>0.013652724339084026</v>
      </c>
      <c r="M21" s="34">
        <f>TOTWRKACT!M21/$B21</f>
        <v>0.005336974059823756</v>
      </c>
      <c r="N21" s="34">
        <f>TOTWRKACT!N21/$B21</f>
        <v>0.005212858384013901</v>
      </c>
      <c r="O21" s="34">
        <f>TOTWRKACT!O21/$B21</f>
        <v>0</v>
      </c>
      <c r="P21" s="34">
        <f>TOTWRKACT!P21/$B21</f>
        <v>0.00012411567580985477</v>
      </c>
    </row>
    <row r="22" spans="1:16" ht="12.75" customHeight="1">
      <c r="A22" s="65" t="s">
        <v>24</v>
      </c>
      <c r="B22" s="62">
        <f>TOTWRKACT!B22</f>
        <v>3057</v>
      </c>
      <c r="C22" s="34">
        <f>TOTWRKACT!C22/$B22</f>
        <v>0.3712790317304547</v>
      </c>
      <c r="D22" s="34">
        <f>TOTWRKACT!D22/$B22</f>
        <v>0.30618253189401373</v>
      </c>
      <c r="E22" s="34">
        <f>TOTWRKACT!E22/$B22</f>
        <v>0.0013084723585214263</v>
      </c>
      <c r="F22" s="34">
        <f>TOTWRKACT!F22/$B22</f>
        <v>0</v>
      </c>
      <c r="G22" s="34">
        <f>TOTWRKACT!G22/$B22</f>
        <v>0.025188092901537455</v>
      </c>
      <c r="H22" s="34">
        <f>TOTWRKACT!H22/$B22</f>
        <v>0</v>
      </c>
      <c r="I22" s="34">
        <f>TOTWRKACT!I22/$B22</f>
        <v>0.05299313052011776</v>
      </c>
      <c r="J22" s="34">
        <f>TOTWRKACT!J22/$B22</f>
        <v>0</v>
      </c>
      <c r="K22" s="34">
        <f>TOTWRKACT!K22/$B22</f>
        <v>0.005888125613346418</v>
      </c>
      <c r="L22" s="34">
        <f>TOTWRKACT!L22/$B22</f>
        <v>0.003925417075564278</v>
      </c>
      <c r="M22" s="34">
        <f>TOTWRKACT!M22/$B22</f>
        <v>0.0032711808963035655</v>
      </c>
      <c r="N22" s="34">
        <f>TOTWRKACT!N22/$B22</f>
        <v>0.015374550212626759</v>
      </c>
      <c r="O22" s="34">
        <f>TOTWRKACT!O22/$B22</f>
        <v>0</v>
      </c>
      <c r="P22" s="34">
        <f>TOTWRKACT!P22/$B22</f>
        <v>0</v>
      </c>
    </row>
    <row r="23" spans="1:16" ht="12.75" customHeight="1">
      <c r="A23" s="65" t="s">
        <v>25</v>
      </c>
      <c r="B23" s="62">
        <f>TOTWRKACT!B23</f>
        <v>11447</v>
      </c>
      <c r="C23" s="34">
        <f>TOTWRKACT!C23/$B23</f>
        <v>0.556914475408404</v>
      </c>
      <c r="D23" s="34">
        <f>TOTWRKACT!D23/$B23</f>
        <v>0.30505809382370924</v>
      </c>
      <c r="E23" s="34">
        <f>TOTWRKACT!E23/$B23</f>
        <v>0.0001747182667947934</v>
      </c>
      <c r="F23" s="34">
        <f>TOTWRKACT!F23/$B23</f>
        <v>0.0015724644011531406</v>
      </c>
      <c r="G23" s="34">
        <f>TOTWRKACT!G23/$B23</f>
        <v>0.0015724644011531406</v>
      </c>
      <c r="H23" s="34">
        <f>TOTWRKACT!H23/$B23</f>
        <v>0</v>
      </c>
      <c r="I23" s="34">
        <f>TOTWRKACT!I23/$B23</f>
        <v>0.015549925744736612</v>
      </c>
      <c r="J23" s="34">
        <f>TOTWRKACT!J23/$B23</f>
        <v>0.011444046475058967</v>
      </c>
      <c r="K23" s="34">
        <f>TOTWRKACT!K23/$B23</f>
        <v>0.036952913427098805</v>
      </c>
      <c r="L23" s="34">
        <f>TOTWRKACT!L23/$B23</f>
        <v>0.016772953612300166</v>
      </c>
      <c r="M23" s="34">
        <f>TOTWRKACT!M23/$B23</f>
        <v>0.011706123875251157</v>
      </c>
      <c r="N23" s="34">
        <f>TOTWRKACT!N23/$B23</f>
        <v>0.0052415480038438015</v>
      </c>
      <c r="O23" s="34">
        <f>TOTWRKACT!O23/$B23</f>
        <v>0</v>
      </c>
      <c r="P23" s="34">
        <f>TOTWRKACT!P23/$B23</f>
        <v>0.232986808770857</v>
      </c>
    </row>
    <row r="24" spans="1:16" ht="12.75" customHeight="1">
      <c r="A24" s="65" t="s">
        <v>26</v>
      </c>
      <c r="B24" s="62">
        <f>TOTWRKACT!B24</f>
        <v>4777</v>
      </c>
      <c r="C24" s="34">
        <f>TOTWRKACT!C24/$B24</f>
        <v>0.4412811387900356</v>
      </c>
      <c r="D24" s="34">
        <f>TOTWRKACT!D24/$B24</f>
        <v>0.31337659619007746</v>
      </c>
      <c r="E24" s="34">
        <f>TOTWRKACT!E24/$B24</f>
        <v>0</v>
      </c>
      <c r="F24" s="34">
        <f>TOTWRKACT!F24/$B24</f>
        <v>0</v>
      </c>
      <c r="G24" s="34">
        <f>TOTWRKACT!G24/$B24</f>
        <v>0.01632823948084572</v>
      </c>
      <c r="H24" s="34">
        <f>TOTWRKACT!H24/$B24</f>
        <v>0.0012560184216035169</v>
      </c>
      <c r="I24" s="34">
        <f>TOTWRKACT!I24/$B24</f>
        <v>0.08582792547624032</v>
      </c>
      <c r="J24" s="34">
        <f>TOTWRKACT!J24/$B24</f>
        <v>0.0025120368432070338</v>
      </c>
      <c r="K24" s="34">
        <f>TOTWRKACT!K24/$B24</f>
        <v>0.04479799037052543</v>
      </c>
      <c r="L24" s="34">
        <f>TOTWRKACT!L24/$B24</f>
        <v>0.0037680552648105504</v>
      </c>
      <c r="M24" s="34">
        <f>TOTWRKACT!M24/$B24</f>
        <v>0.004814737282813481</v>
      </c>
      <c r="N24" s="34">
        <f>TOTWRKACT!N24/$B24</f>
        <v>0.013188193426836928</v>
      </c>
      <c r="O24" s="34">
        <f>TOTWRKACT!O24/$B24</f>
        <v>0</v>
      </c>
      <c r="P24" s="34">
        <f>TOTWRKACT!P24/$B24</f>
        <v>0.012350847812434583</v>
      </c>
    </row>
    <row r="25" spans="1:16" ht="12.75" customHeight="1">
      <c r="A25" s="65" t="s">
        <v>27</v>
      </c>
      <c r="B25" s="62">
        <f>TOTWRKACT!B25</f>
        <v>11327</v>
      </c>
      <c r="C25" s="34">
        <f>TOTWRKACT!C25/$B25</f>
        <v>0.5733203849209852</v>
      </c>
      <c r="D25" s="34">
        <f>TOTWRKACT!D25/$B25</f>
        <v>0.31888408228127485</v>
      </c>
      <c r="E25" s="34">
        <f>TOTWRKACT!E25/$B25</f>
        <v>0.007327624260616227</v>
      </c>
      <c r="F25" s="34">
        <f>TOTWRKACT!F25/$B25</f>
        <v>0</v>
      </c>
      <c r="G25" s="34">
        <f>TOTWRKACT!G25/$B25</f>
        <v>0.059062417233159706</v>
      </c>
      <c r="H25" s="34">
        <f>TOTWRKACT!H25/$B25</f>
        <v>0</v>
      </c>
      <c r="I25" s="34">
        <f>TOTWRKACT!I25/$B25</f>
        <v>0.006974485742032312</v>
      </c>
      <c r="J25" s="34">
        <f>TOTWRKACT!J25/$B25</f>
        <v>0.17992407521850445</v>
      </c>
      <c r="K25" s="34">
        <f>TOTWRKACT!K25/$B25</f>
        <v>0.05959212501103558</v>
      </c>
      <c r="L25" s="34">
        <f>TOTWRKACT!L25/$B25</f>
        <v>0.07407080427297608</v>
      </c>
      <c r="M25" s="34">
        <f>TOTWRKACT!M25/$B25</f>
        <v>0.018010064447779642</v>
      </c>
      <c r="N25" s="34">
        <f>TOTWRKACT!N25/$B25</f>
        <v>0.015184956299108326</v>
      </c>
      <c r="O25" s="34">
        <f>TOTWRKACT!O25/$B25</f>
        <v>0</v>
      </c>
      <c r="P25" s="34">
        <f>TOTWRKACT!P25/$B25</f>
        <v>0.0027368235190253377</v>
      </c>
    </row>
    <row r="26" spans="1:16" ht="12.75" customHeight="1">
      <c r="A26" s="65" t="s">
        <v>28</v>
      </c>
      <c r="B26" s="62">
        <f>TOTWRKACT!B26</f>
        <v>1538</v>
      </c>
      <c r="C26" s="34">
        <f>TOTWRKACT!C26/$B26</f>
        <v>0.37386215864759426</v>
      </c>
      <c r="D26" s="34">
        <f>TOTWRKACT!D26/$B26</f>
        <v>0.16970091027308193</v>
      </c>
      <c r="E26" s="34">
        <f>TOTWRKACT!E26/$B26</f>
        <v>0</v>
      </c>
      <c r="F26" s="34">
        <f>TOTWRKACT!F26/$B26</f>
        <v>0.002600780234070221</v>
      </c>
      <c r="G26" s="34">
        <f>TOTWRKACT!G26/$B26</f>
        <v>0.0611183355006502</v>
      </c>
      <c r="H26" s="34">
        <f>TOTWRKACT!H26/$B26</f>
        <v>0.0013003901170351106</v>
      </c>
      <c r="I26" s="34">
        <f>TOTWRKACT!I26/$B26</f>
        <v>0.03706111833550065</v>
      </c>
      <c r="J26" s="34">
        <f>TOTWRKACT!J26/$B26</f>
        <v>0.0377113133940182</v>
      </c>
      <c r="K26" s="34">
        <f>TOTWRKACT!K26/$B26</f>
        <v>0.09817945383615084</v>
      </c>
      <c r="L26" s="34">
        <f>TOTWRKACT!L26/$B26</f>
        <v>0.0006501950585175553</v>
      </c>
      <c r="M26" s="34">
        <f>TOTWRKACT!M26/$B26</f>
        <v>0.0019505851755526658</v>
      </c>
      <c r="N26" s="34">
        <f>TOTWRKACT!N26/$B26</f>
        <v>0.013654096228868661</v>
      </c>
      <c r="O26" s="34">
        <f>TOTWRKACT!O26/$B26</f>
        <v>0</v>
      </c>
      <c r="P26" s="34">
        <f>TOTWRKACT!P26/$B26</f>
        <v>0</v>
      </c>
    </row>
    <row r="27" spans="1:16" ht="7.5" customHeight="1">
      <c r="A27" s="67"/>
      <c r="B27" s="82" t="s">
        <v>2</v>
      </c>
      <c r="C27" s="70" t="s">
        <v>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12.75" customHeight="1">
      <c r="A28" s="65" t="s">
        <v>29</v>
      </c>
      <c r="B28" s="62">
        <f>TOTWRKACT!B28</f>
        <v>23798</v>
      </c>
      <c r="C28" s="34">
        <f>TOTWRKACT!C28/$B28</f>
        <v>0.8696529120094125</v>
      </c>
      <c r="D28" s="34">
        <f>TOTWRKACT!D28/$B28</f>
        <v>0.8175056727456089</v>
      </c>
      <c r="E28" s="34">
        <f>TOTWRKACT!E28/$B28</f>
        <v>0</v>
      </c>
      <c r="F28" s="34">
        <f>TOTWRKACT!F28/$B28</f>
        <v>0</v>
      </c>
      <c r="G28" s="34">
        <f>TOTWRKACT!G28/$B28</f>
        <v>0.0010084881082443903</v>
      </c>
      <c r="H28" s="34">
        <f>TOTWRKACT!H28/$B28</f>
        <v>0</v>
      </c>
      <c r="I28" s="34">
        <f>TOTWRKACT!I28/$B28</f>
        <v>0.009286494663417093</v>
      </c>
      <c r="J28" s="34">
        <f>TOTWRKACT!J28/$B28</f>
        <v>0.011765694596184553</v>
      </c>
      <c r="K28" s="34">
        <f>TOTWRKACT!K28/$B28</f>
        <v>0.006429111690057988</v>
      </c>
      <c r="L28" s="34">
        <f>TOTWRKACT!L28/$B28</f>
        <v>0.0010084881082443903</v>
      </c>
      <c r="M28" s="34">
        <f>TOTWRKACT!M28/$B28</f>
        <v>0.014665097907387176</v>
      </c>
      <c r="N28" s="34">
        <f>TOTWRKACT!N28/$B28</f>
        <v>0.0008824270947138415</v>
      </c>
      <c r="O28" s="34">
        <f>TOTWRKACT!O28/$B28</f>
        <v>4.202033784351626E-05</v>
      </c>
      <c r="P28" s="34">
        <f>TOTWRKACT!P28/$B28</f>
        <v>0.02722917892259854</v>
      </c>
    </row>
    <row r="29" spans="1:16" ht="12.75" customHeight="1">
      <c r="A29" s="65" t="s">
        <v>30</v>
      </c>
      <c r="B29" s="62">
        <f>TOTWRKACT!B29</f>
        <v>11272</v>
      </c>
      <c r="C29" s="34">
        <f>TOTWRKACT!C29/$B29</f>
        <v>0.5061213626685592</v>
      </c>
      <c r="D29" s="34">
        <f>TOTWRKACT!D29/$B29</f>
        <v>0.18683463449254792</v>
      </c>
      <c r="E29" s="34">
        <f>TOTWRKACT!E29/$B29</f>
        <v>0.0014194464158978</v>
      </c>
      <c r="F29" s="34">
        <f>TOTWRKACT!F29/$B29</f>
        <v>0.0013307310149041874</v>
      </c>
      <c r="G29" s="34">
        <f>TOTWRKACT!G29/$B29</f>
        <v>0.2612668559261888</v>
      </c>
      <c r="H29" s="34">
        <f>TOTWRKACT!H29/$B29</f>
        <v>0.0005322924059616749</v>
      </c>
      <c r="I29" s="34">
        <f>TOTWRKACT!I29/$B29</f>
        <v>0.07363378282469837</v>
      </c>
      <c r="J29" s="34">
        <f>TOTWRKACT!J29/$B29</f>
        <v>0.0220014194464159</v>
      </c>
      <c r="K29" s="34">
        <f>TOTWRKACT!K29/$B29</f>
        <v>0.058907026259758695</v>
      </c>
      <c r="L29" s="34">
        <f>TOTWRKACT!L29/$B29</f>
        <v>0.1406139105748758</v>
      </c>
      <c r="M29" s="34">
        <f>TOTWRKACT!M29/$B29</f>
        <v>0</v>
      </c>
      <c r="N29" s="34">
        <f>TOTWRKACT!N29/$B29</f>
        <v>0.013041163946061037</v>
      </c>
      <c r="O29" s="34">
        <f>TOTWRKACT!O29/$B29</f>
        <v>0</v>
      </c>
      <c r="P29" s="34">
        <f>TOTWRKACT!P29/$B29</f>
        <v>0</v>
      </c>
    </row>
    <row r="30" spans="1:16" ht="12.75" customHeight="1">
      <c r="A30" s="65" t="s">
        <v>31</v>
      </c>
      <c r="B30" s="62">
        <f>TOTWRKACT!B30</f>
        <v>53560</v>
      </c>
      <c r="C30" s="34">
        <f>TOTWRKACT!C30/$B30</f>
        <v>0.5895817774458552</v>
      </c>
      <c r="D30" s="34">
        <f>TOTWRKACT!D30/$B30</f>
        <v>0.5495705750560119</v>
      </c>
      <c r="E30" s="34">
        <f>TOTWRKACT!E30/$B30</f>
        <v>0</v>
      </c>
      <c r="F30" s="34">
        <f>TOTWRKACT!F30/$B30</f>
        <v>0.0004667662434652726</v>
      </c>
      <c r="G30" s="34">
        <f>TOTWRKACT!G30/$B30</f>
        <v>0.000392083644510829</v>
      </c>
      <c r="H30" s="34">
        <f>TOTWRKACT!H30/$B30</f>
        <v>0</v>
      </c>
      <c r="I30" s="34">
        <f>TOTWRKACT!I30/$B30</f>
        <v>0.010642270351008214</v>
      </c>
      <c r="J30" s="34">
        <f>TOTWRKACT!J30/$B30</f>
        <v>0.004723674383868558</v>
      </c>
      <c r="K30" s="34">
        <f>TOTWRKACT!K30/$B30</f>
        <v>0.018707991038088127</v>
      </c>
      <c r="L30" s="34">
        <f>TOTWRKACT!L30/$B30</f>
        <v>0.000392083644510829</v>
      </c>
      <c r="M30" s="34">
        <f>TOTWRKACT!M30/$B30</f>
        <v>0.0009895444361463779</v>
      </c>
      <c r="N30" s="34">
        <f>TOTWRKACT!N30/$B30</f>
        <v>0.003659447348767737</v>
      </c>
      <c r="O30" s="34">
        <f>TOTWRKACT!O30/$B30</f>
        <v>0</v>
      </c>
      <c r="P30" s="34">
        <f>TOTWRKACT!P30/$B30</f>
        <v>0.006926811053024645</v>
      </c>
    </row>
    <row r="31" spans="1:16" ht="12.75" customHeight="1">
      <c r="A31" s="65" t="s">
        <v>32</v>
      </c>
      <c r="B31" s="62">
        <f>TOTWRKACT!B31</f>
        <v>13897</v>
      </c>
      <c r="C31" s="34">
        <f>TOTWRKACT!C31/$B31</f>
        <v>0.6653234511045549</v>
      </c>
      <c r="D31" s="34">
        <f>TOTWRKACT!D31/$B31</f>
        <v>0.4133266172555228</v>
      </c>
      <c r="E31" s="34">
        <f>TOTWRKACT!E31/$B31</f>
        <v>0.0020867813197092897</v>
      </c>
      <c r="F31" s="34">
        <f>TOTWRKACT!F31/$B31</f>
        <v>0.0030222350147513853</v>
      </c>
      <c r="G31" s="34">
        <f>TOTWRKACT!G31/$B31</f>
        <v>0.037418147801683815</v>
      </c>
      <c r="H31" s="34">
        <f>TOTWRKACT!H31/$B31</f>
        <v>0</v>
      </c>
      <c r="I31" s="34">
        <f>TOTWRKACT!I31/$B31</f>
        <v>0.18083039504929121</v>
      </c>
      <c r="J31" s="34">
        <f>TOTWRKACT!J31/$B31</f>
        <v>0.08757285745124847</v>
      </c>
      <c r="K31" s="34">
        <f>TOTWRKACT!K31/$B31</f>
        <v>0.06274735554436209</v>
      </c>
      <c r="L31" s="34">
        <f>TOTWRKACT!L31/$B31</f>
        <v>0.004749226451752177</v>
      </c>
      <c r="M31" s="34">
        <f>TOTWRKACT!M31/$B31</f>
        <v>0.0021587392962509892</v>
      </c>
      <c r="N31" s="34">
        <f>TOTWRKACT!N31/$B31</f>
        <v>0.007987335396128661</v>
      </c>
      <c r="O31" s="34">
        <f>TOTWRKACT!O31/$B31</f>
        <v>0</v>
      </c>
      <c r="P31" s="34">
        <f>TOTWRKACT!P31/$B31</f>
        <v>0.12707778657264157</v>
      </c>
    </row>
    <row r="32" spans="1:16" ht="12.75" customHeight="1">
      <c r="A32" s="65" t="s">
        <v>33</v>
      </c>
      <c r="B32" s="62">
        <f>TOTWRKACT!B32</f>
        <v>11692</v>
      </c>
      <c r="C32" s="34">
        <f>TOTWRKACT!C32/$B32</f>
        <v>0.6006671228190216</v>
      </c>
      <c r="D32" s="34">
        <f>TOTWRKACT!D32/$B32</f>
        <v>0.4203729045501197</v>
      </c>
      <c r="E32" s="34">
        <f>TOTWRKACT!E32/$B32</f>
        <v>0.0009408142319534725</v>
      </c>
      <c r="F32" s="34">
        <f>TOTWRKACT!F32/$B32</f>
        <v>0.0023947998631542937</v>
      </c>
      <c r="G32" s="34">
        <f>TOTWRKACT!G32/$B32</f>
        <v>0.014112213479302086</v>
      </c>
      <c r="H32" s="34">
        <f>TOTWRKACT!H32/$B32</f>
        <v>0.00034211426616489907</v>
      </c>
      <c r="I32" s="34">
        <f>TOTWRKACT!I32/$B32</f>
        <v>0.03908655490933972</v>
      </c>
      <c r="J32" s="34">
        <f>TOTWRKACT!J32/$B32</f>
        <v>0.0021382141635306194</v>
      </c>
      <c r="K32" s="34">
        <f>TOTWRKACT!K32/$B32</f>
        <v>0.03164556962025317</v>
      </c>
      <c r="L32" s="34">
        <f>TOTWRKACT!L32/$B32</f>
        <v>0.01881628463906945</v>
      </c>
      <c r="M32" s="34">
        <f>TOTWRKACT!M32/$B32</f>
        <v>0</v>
      </c>
      <c r="N32" s="34">
        <f>TOTWRKACT!N32/$B32</f>
        <v>0.026257269928156003</v>
      </c>
      <c r="O32" s="34">
        <f>TOTWRKACT!O32/$B32</f>
        <v>8.552856654122477E-05</v>
      </c>
      <c r="P32" s="34">
        <f>TOTWRKACT!P32/$B32</f>
        <v>0.19876838864180638</v>
      </c>
    </row>
    <row r="33" spans="1:16" ht="12.75" customHeight="1">
      <c r="A33" s="65" t="s">
        <v>34</v>
      </c>
      <c r="B33" s="62">
        <f>TOTWRKACT!B33</f>
        <v>4865</v>
      </c>
      <c r="C33" s="34">
        <f>TOTWRKACT!C33/$B33</f>
        <v>0.5442959917780061</v>
      </c>
      <c r="D33" s="34">
        <f>TOTWRKACT!D33/$B33</f>
        <v>0.18787255909558068</v>
      </c>
      <c r="E33" s="34">
        <f>TOTWRKACT!E33/$B33</f>
        <v>0</v>
      </c>
      <c r="F33" s="34">
        <f>TOTWRKACT!F33/$B33</f>
        <v>0</v>
      </c>
      <c r="G33" s="34">
        <f>TOTWRKACT!G33/$B33</f>
        <v>0.10544707091469681</v>
      </c>
      <c r="H33" s="34">
        <f>TOTWRKACT!H33/$B33</f>
        <v>0.0006166495375128469</v>
      </c>
      <c r="I33" s="34">
        <f>TOTWRKACT!I33/$B33</f>
        <v>0.02548818088386434</v>
      </c>
      <c r="J33" s="34">
        <f>TOTWRKACT!J33/$B33</f>
        <v>0.17923946557040082</v>
      </c>
      <c r="K33" s="34">
        <f>TOTWRKACT!K33/$B33</f>
        <v>0.0986639260020555</v>
      </c>
      <c r="L33" s="34">
        <f>TOTWRKACT!L33/$B33</f>
        <v>0</v>
      </c>
      <c r="M33" s="34">
        <f>TOTWRKACT!M33/$B33</f>
        <v>0.02014388489208633</v>
      </c>
      <c r="N33" s="34">
        <f>TOTWRKACT!N33/$B33</f>
        <v>0.01171634121274409</v>
      </c>
      <c r="O33" s="34">
        <f>TOTWRKACT!O33/$B33</f>
        <v>0</v>
      </c>
      <c r="P33" s="34">
        <f>TOTWRKACT!P33/$B33</f>
        <v>0</v>
      </c>
    </row>
    <row r="34" spans="1:16" ht="12.75" customHeight="1">
      <c r="A34" s="65" t="s">
        <v>35</v>
      </c>
      <c r="B34" s="62">
        <f>TOTWRKACT!B34</f>
        <v>23547</v>
      </c>
      <c r="C34" s="34">
        <f>TOTWRKACT!C34/$B34</f>
        <v>0.2067354652397333</v>
      </c>
      <c r="D34" s="34">
        <f>TOTWRKACT!D34/$B34</f>
        <v>0.15428717034017073</v>
      </c>
      <c r="E34" s="34">
        <f>TOTWRKACT!E34/$B34</f>
        <v>0.002463158788805368</v>
      </c>
      <c r="F34" s="34">
        <f>TOTWRKACT!F34/$B34</f>
        <v>0.0026330318087229797</v>
      </c>
      <c r="G34" s="34">
        <f>TOTWRKACT!G34/$B34</f>
        <v>0.014566611457935193</v>
      </c>
      <c r="H34" s="34">
        <f>TOTWRKACT!H34/$B34</f>
        <v>8.493650995880579E-05</v>
      </c>
      <c r="I34" s="34">
        <f>TOTWRKACT!I34/$B34</f>
        <v>0.011976047904191617</v>
      </c>
      <c r="J34" s="34">
        <f>TOTWRKACT!J34/$B34</f>
        <v>0.013080222533656092</v>
      </c>
      <c r="K34" s="34">
        <f>TOTWRKACT!K34/$B34</f>
        <v>0.018388754406081453</v>
      </c>
      <c r="L34" s="34">
        <f>TOTWRKACT!L34/$B34</f>
        <v>0.005605809657281182</v>
      </c>
      <c r="M34" s="34">
        <f>TOTWRKACT!M34/$B34</f>
        <v>0</v>
      </c>
      <c r="N34" s="34">
        <f>TOTWRKACT!N34/$B34</f>
        <v>0.004204357242960886</v>
      </c>
      <c r="O34" s="34">
        <f>TOTWRKACT!O34/$B34</f>
        <v>0</v>
      </c>
      <c r="P34" s="34">
        <f>TOTWRKACT!P34/$B34</f>
        <v>0.014651547967893998</v>
      </c>
    </row>
    <row r="35" spans="1:16" ht="12.75" customHeight="1">
      <c r="A35" s="65" t="s">
        <v>36</v>
      </c>
      <c r="B35" s="62">
        <f>TOTWRKACT!B35</f>
        <v>2045</v>
      </c>
      <c r="C35" s="34">
        <f>TOTWRKACT!C35/$B35</f>
        <v>0.4254278728606357</v>
      </c>
      <c r="D35" s="34">
        <f>TOTWRKACT!D35/$B35</f>
        <v>0.17359413202933985</v>
      </c>
      <c r="E35" s="34">
        <f>TOTWRKACT!E35/$B35</f>
        <v>0</v>
      </c>
      <c r="F35" s="34">
        <f>TOTWRKACT!F35/$B35</f>
        <v>0</v>
      </c>
      <c r="G35" s="34">
        <f>TOTWRKACT!G35/$B35</f>
        <v>0.20146699266503668</v>
      </c>
      <c r="H35" s="34">
        <f>TOTWRKACT!H35/$B35</f>
        <v>0</v>
      </c>
      <c r="I35" s="34">
        <f>TOTWRKACT!I35/$B35</f>
        <v>0.10709046454767726</v>
      </c>
      <c r="J35" s="34">
        <f>TOTWRKACT!J35/$B35</f>
        <v>0.03227383863080684</v>
      </c>
      <c r="K35" s="34">
        <f>TOTWRKACT!K35/$B35</f>
        <v>0.05770171149144254</v>
      </c>
      <c r="L35" s="34">
        <f>TOTWRKACT!L35/$B35</f>
        <v>0</v>
      </c>
      <c r="M35" s="34">
        <f>TOTWRKACT!M35/$B35</f>
        <v>0.001466992665036675</v>
      </c>
      <c r="N35" s="34">
        <f>TOTWRKACT!N35/$B35</f>
        <v>0.0058679706601467</v>
      </c>
      <c r="O35" s="34">
        <f>TOTWRKACT!O35/$B35</f>
        <v>0</v>
      </c>
      <c r="P35" s="34">
        <f>TOTWRKACT!P35/$B35</f>
        <v>0.04156479217603912</v>
      </c>
    </row>
    <row r="36" spans="1:16" ht="12.75" customHeight="1">
      <c r="A36" s="65" t="s">
        <v>37</v>
      </c>
      <c r="B36" s="62">
        <f>TOTWRKACT!B36</f>
        <v>2747</v>
      </c>
      <c r="C36" s="34">
        <f>TOTWRKACT!C36/$B36</f>
        <v>0.6494357480888242</v>
      </c>
      <c r="D36" s="34">
        <f>TOTWRKACT!D36/$B36</f>
        <v>0.4273753185293047</v>
      </c>
      <c r="E36" s="34">
        <f>TOTWRKACT!E36/$B36</f>
        <v>0.00036403349108117945</v>
      </c>
      <c r="F36" s="34">
        <f>TOTWRKACT!F36/$B36</f>
        <v>0</v>
      </c>
      <c r="G36" s="34">
        <f>TOTWRKACT!G36/$B36</f>
        <v>0.06297779395704405</v>
      </c>
      <c r="H36" s="34">
        <f>TOTWRKACT!H36/$B36</f>
        <v>0.0014561339643247178</v>
      </c>
      <c r="I36" s="34">
        <f>TOTWRKACT!I36/$B36</f>
        <v>0.025482344375682562</v>
      </c>
      <c r="J36" s="34">
        <f>TOTWRKACT!J36/$B36</f>
        <v>0.032398980706224975</v>
      </c>
      <c r="K36" s="34">
        <f>TOTWRKACT!K36/$B36</f>
        <v>0.06479796141244995</v>
      </c>
      <c r="L36" s="34">
        <f>TOTWRKACT!L36/$B36</f>
        <v>0.02002184200946487</v>
      </c>
      <c r="M36" s="34">
        <f>TOTWRKACT!M36/$B36</f>
        <v>0.03276301419730615</v>
      </c>
      <c r="N36" s="34">
        <f>TOTWRKACT!N36/$B36</f>
        <v>0.005824535857298871</v>
      </c>
      <c r="O36" s="34">
        <f>TOTWRKACT!O36/$B36</f>
        <v>0</v>
      </c>
      <c r="P36" s="34">
        <f>TOTWRKACT!P36/$B36</f>
        <v>0.10484164543137969</v>
      </c>
    </row>
    <row r="37" spans="1:16" ht="12.75" customHeight="1">
      <c r="A37" s="65" t="s">
        <v>38</v>
      </c>
      <c r="B37" s="62">
        <f>TOTWRKACT!B37</f>
        <v>8766</v>
      </c>
      <c r="C37" s="34">
        <f>TOTWRKACT!C37/$B37</f>
        <v>0.432808578599133</v>
      </c>
      <c r="D37" s="34">
        <f>TOTWRKACT!D37/$B37</f>
        <v>0.34074834588181613</v>
      </c>
      <c r="E37" s="34">
        <f>TOTWRKACT!E37/$B37</f>
        <v>0</v>
      </c>
      <c r="F37" s="34">
        <f>TOTWRKACT!F37/$B37</f>
        <v>0</v>
      </c>
      <c r="G37" s="34">
        <f>TOTWRKACT!G37/$B37</f>
        <v>0.023956194387405885</v>
      </c>
      <c r="H37" s="34">
        <f>TOTWRKACT!H37/$B37</f>
        <v>0</v>
      </c>
      <c r="I37" s="34">
        <f>TOTWRKACT!I37/$B37</f>
        <v>0.027492584987451517</v>
      </c>
      <c r="J37" s="34">
        <f>TOTWRKACT!J37/$B37</f>
        <v>0.03182751540041068</v>
      </c>
      <c r="K37" s="34">
        <f>TOTWRKACT!K37/$B37</f>
        <v>0.025325119780971937</v>
      </c>
      <c r="L37" s="34">
        <f>TOTWRKACT!L37/$B37</f>
        <v>0.007529089664613279</v>
      </c>
      <c r="M37" s="34">
        <f>TOTWRKACT!M37/$B37</f>
        <v>0.006160164271047228</v>
      </c>
      <c r="N37" s="34">
        <f>TOTWRKACT!N37/$B37</f>
        <v>0.0031941592516541184</v>
      </c>
      <c r="O37" s="34">
        <f>TOTWRKACT!O37/$B37</f>
        <v>0</v>
      </c>
      <c r="P37" s="34">
        <f>TOTWRKACT!P37/$B37</f>
        <v>0.0009126169290440338</v>
      </c>
    </row>
    <row r="38" spans="1:16" ht="7.5" customHeight="1">
      <c r="A38" s="67"/>
      <c r="B38" s="82" t="s">
        <v>2</v>
      </c>
      <c r="C38" s="70" t="s">
        <v>2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16" ht="12.75" customHeight="1">
      <c r="A39" s="65" t="s">
        <v>39</v>
      </c>
      <c r="B39" s="62">
        <f>TOTWRKACT!B39</f>
        <v>4592</v>
      </c>
      <c r="C39" s="34">
        <f>TOTWRKACT!C39/$B39</f>
        <v>0.7201655052264808</v>
      </c>
      <c r="D39" s="34">
        <f>TOTWRKACT!D39/$B39</f>
        <v>0.6295731707317073</v>
      </c>
      <c r="E39" s="34">
        <f>TOTWRKACT!E39/$B39</f>
        <v>0</v>
      </c>
      <c r="F39" s="34">
        <f>TOTWRKACT!F39/$B39</f>
        <v>0</v>
      </c>
      <c r="G39" s="34">
        <f>TOTWRKACT!G39/$B39</f>
        <v>0.01132404181184669</v>
      </c>
      <c r="H39" s="34">
        <f>TOTWRKACT!H39/$B39</f>
        <v>0.002395470383275261</v>
      </c>
      <c r="I39" s="34">
        <f>TOTWRKACT!I39/$B39</f>
        <v>0.06032229965156794</v>
      </c>
      <c r="J39" s="34">
        <f>TOTWRKACT!J39/$B39</f>
        <v>0.054878048780487805</v>
      </c>
      <c r="K39" s="34">
        <f>TOTWRKACT!K39/$B39</f>
        <v>0.02656794425087108</v>
      </c>
      <c r="L39" s="34">
        <f>TOTWRKACT!L39/$B39</f>
        <v>0.02025261324041812</v>
      </c>
      <c r="M39" s="34">
        <f>TOTWRKACT!M39/$B39</f>
        <v>0</v>
      </c>
      <c r="N39" s="34">
        <f>TOTWRKACT!N39/$B39</f>
        <v>0.00544425087108014</v>
      </c>
      <c r="O39" s="34">
        <f>TOTWRKACT!O39/$B39</f>
        <v>0</v>
      </c>
      <c r="P39" s="34">
        <f>TOTWRKACT!P39/$B39</f>
        <v>0</v>
      </c>
    </row>
    <row r="40" spans="1:16" ht="12.75" customHeight="1">
      <c r="A40" s="65" t="s">
        <v>40</v>
      </c>
      <c r="B40" s="62">
        <f>TOTWRKACT!B40</f>
        <v>19762</v>
      </c>
      <c r="C40" s="34">
        <f>TOTWRKACT!C40/$B40</f>
        <v>0.3571500860236818</v>
      </c>
      <c r="D40" s="34">
        <f>TOTWRKACT!D40/$B40</f>
        <v>0.12847889889687278</v>
      </c>
      <c r="E40" s="34">
        <f>TOTWRKACT!E40/$B40</f>
        <v>0.00010120433154539014</v>
      </c>
      <c r="F40" s="34">
        <f>TOTWRKACT!F40/$B40</f>
        <v>0.000708430320817731</v>
      </c>
      <c r="G40" s="34">
        <f>TOTWRKACT!G40/$B40</f>
        <v>0.11506932496710859</v>
      </c>
      <c r="H40" s="34">
        <f>TOTWRKACT!H40/$B40</f>
        <v>0.0002530108288634754</v>
      </c>
      <c r="I40" s="34">
        <f>TOTWRKACT!I40/$B40</f>
        <v>0.012903552272037244</v>
      </c>
      <c r="J40" s="34">
        <f>TOTWRKACT!J40/$B40</f>
        <v>0.0024289039570893635</v>
      </c>
      <c r="K40" s="34">
        <f>TOTWRKACT!K40/$B40</f>
        <v>0.05839489930169011</v>
      </c>
      <c r="L40" s="34">
        <f>TOTWRKACT!L40/$B40</f>
        <v>0.04609857301892521</v>
      </c>
      <c r="M40" s="34">
        <f>TOTWRKACT!M40/$B40</f>
        <v>0.010525250480720574</v>
      </c>
      <c r="N40" s="34">
        <f>TOTWRKACT!N40/$B40</f>
        <v>0.002125290962453193</v>
      </c>
      <c r="O40" s="34">
        <f>TOTWRKACT!O40/$B40</f>
        <v>0</v>
      </c>
      <c r="P40" s="34">
        <f>TOTWRKACT!P40/$B40</f>
        <v>0.047970853152514925</v>
      </c>
    </row>
    <row r="41" spans="1:16" ht="12.75" customHeight="1">
      <c r="A41" s="65" t="s">
        <v>41</v>
      </c>
      <c r="B41" s="62">
        <f>TOTWRKACT!B41</f>
        <v>8479</v>
      </c>
      <c r="C41" s="34">
        <f>TOTWRKACT!C41/$B41</f>
        <v>0.36100955301332704</v>
      </c>
      <c r="D41" s="34">
        <f>TOTWRKACT!D41/$B41</f>
        <v>0.2059205094940441</v>
      </c>
      <c r="E41" s="34">
        <f>TOTWRKACT!E41/$B41</f>
        <v>0</v>
      </c>
      <c r="F41" s="34">
        <f>TOTWRKACT!F41/$B41</f>
        <v>0</v>
      </c>
      <c r="G41" s="34">
        <f>TOTWRKACT!G41/$B41</f>
        <v>0.07064512324566576</v>
      </c>
      <c r="H41" s="34">
        <f>TOTWRKACT!H41/$B41</f>
        <v>0</v>
      </c>
      <c r="I41" s="34">
        <f>TOTWRKACT!I41/$B41</f>
        <v>0.050359712230215826</v>
      </c>
      <c r="J41" s="34">
        <f>TOTWRKACT!J41/$B41</f>
        <v>0.02311593348272202</v>
      </c>
      <c r="K41" s="34">
        <f>TOTWRKACT!K41/$B41</f>
        <v>0.049062389432716125</v>
      </c>
      <c r="L41" s="34">
        <f>TOTWRKACT!L41/$B41</f>
        <v>0.024413256280221726</v>
      </c>
      <c r="M41" s="34">
        <f>TOTWRKACT!M41/$B41</f>
        <v>0.0033022762118174315</v>
      </c>
      <c r="N41" s="34">
        <f>TOTWRKACT!N41/$B41</f>
        <v>0.00707630616818021</v>
      </c>
      <c r="O41" s="34">
        <f>TOTWRKACT!O41/$B41</f>
        <v>0</v>
      </c>
      <c r="P41" s="34">
        <f>TOTWRKACT!P41/$B41</f>
        <v>0.0024767071588630736</v>
      </c>
    </row>
    <row r="42" spans="1:16" ht="12.75" customHeight="1">
      <c r="A42" s="65" t="s">
        <v>42</v>
      </c>
      <c r="B42" s="62">
        <f>TOTWRKACT!B42</f>
        <v>104788</v>
      </c>
      <c r="C42" s="34">
        <f>TOTWRKACT!C42/$B42</f>
        <v>0.4494598618162385</v>
      </c>
      <c r="D42" s="34">
        <f>TOTWRKACT!D42/$B42</f>
        <v>0.3428446005267779</v>
      </c>
      <c r="E42" s="34">
        <f>TOTWRKACT!E42/$B42</f>
        <v>0.00639386189258312</v>
      </c>
      <c r="F42" s="34">
        <f>TOTWRKACT!F42/$B42</f>
        <v>0.0009256785128068099</v>
      </c>
      <c r="G42" s="34">
        <f>TOTWRKACT!G42/$B42</f>
        <v>0.05942474329121655</v>
      </c>
      <c r="H42" s="34">
        <f>TOTWRKACT!H42/$B42</f>
        <v>0</v>
      </c>
      <c r="I42" s="34">
        <f>TOTWRKACT!I42/$B42</f>
        <v>0.0455968240638241</v>
      </c>
      <c r="J42" s="34">
        <f>TOTWRKACT!J42/$B42</f>
        <v>0.0010592815971294423</v>
      </c>
      <c r="K42" s="34">
        <f>TOTWRKACT!K42/$B42</f>
        <v>0.023313738214299346</v>
      </c>
      <c r="L42" s="34">
        <f>TOTWRKACT!L42/$B42</f>
        <v>0.01847539794632973</v>
      </c>
      <c r="M42" s="34">
        <f>TOTWRKACT!M42/$B42</f>
        <v>0.0044375310150017175</v>
      </c>
      <c r="N42" s="34">
        <f>TOTWRKACT!N42/$B42</f>
        <v>0.00045806771767759665</v>
      </c>
      <c r="O42" s="34">
        <f>TOTWRKACT!O42/$B42</f>
        <v>0</v>
      </c>
      <c r="P42" s="34">
        <f>TOTWRKACT!P42/$B42</f>
        <v>0</v>
      </c>
    </row>
    <row r="43" spans="1:16" ht="12.75" customHeight="1">
      <c r="A43" s="65" t="s">
        <v>43</v>
      </c>
      <c r="B43" s="62">
        <f>TOTWRKACT!B43</f>
        <v>5337</v>
      </c>
      <c r="C43" s="34">
        <f>TOTWRKACT!C43/$B43</f>
        <v>0.5343826119542814</v>
      </c>
      <c r="D43" s="34">
        <f>TOTWRKACT!D43/$B43</f>
        <v>0.1839985010305415</v>
      </c>
      <c r="E43" s="34">
        <f>TOTWRKACT!E43/$B43</f>
        <v>0.0013115982761851227</v>
      </c>
      <c r="F43" s="34">
        <f>TOTWRKACT!F43/$B43</f>
        <v>0.0013115982761851227</v>
      </c>
      <c r="G43" s="34">
        <f>TOTWRKACT!G43/$B43</f>
        <v>0.08806445568671538</v>
      </c>
      <c r="H43" s="34">
        <f>TOTWRKACT!H43/$B43</f>
        <v>0</v>
      </c>
      <c r="I43" s="34">
        <f>TOTWRKACT!I43/$B43</f>
        <v>0.11748173130972456</v>
      </c>
      <c r="J43" s="34">
        <f>TOTWRKACT!J43/$B43</f>
        <v>0.010492786209480982</v>
      </c>
      <c r="K43" s="34">
        <f>TOTWRKACT!K43/$B43</f>
        <v>0.07719692711261009</v>
      </c>
      <c r="L43" s="34">
        <f>TOTWRKACT!L43/$B43</f>
        <v>0.000936855911560802</v>
      </c>
      <c r="M43" s="34">
        <f>TOTWRKACT!M43/$B43</f>
        <v>0</v>
      </c>
      <c r="N43" s="34">
        <f>TOTWRKACT!N43/$B43</f>
        <v>0.004496908375491849</v>
      </c>
      <c r="O43" s="34">
        <f>TOTWRKACT!O43/$B43</f>
        <v>0</v>
      </c>
      <c r="P43" s="34">
        <f>TOTWRKACT!P43/$B43</f>
        <v>0.2596964586846543</v>
      </c>
    </row>
    <row r="44" spans="1:16" ht="12.75" customHeight="1">
      <c r="A44" s="65" t="s">
        <v>44</v>
      </c>
      <c r="B44" s="62">
        <f>TOTWRKACT!B44</f>
        <v>777</v>
      </c>
      <c r="C44" s="34">
        <f>TOTWRKACT!C44/$B44</f>
        <v>0.5662805662805663</v>
      </c>
      <c r="D44" s="34">
        <f>TOTWRKACT!D44/$B44</f>
        <v>0.3268983268983269</v>
      </c>
      <c r="E44" s="34">
        <f>TOTWRKACT!E44/$B44</f>
        <v>0</v>
      </c>
      <c r="F44" s="34">
        <f>TOTWRKACT!F44/$B44</f>
        <v>0</v>
      </c>
      <c r="G44" s="34">
        <f>TOTWRKACT!G44/$B44</f>
        <v>0.2187902187902188</v>
      </c>
      <c r="H44" s="34">
        <f>TOTWRKACT!H44/$B44</f>
        <v>0.001287001287001287</v>
      </c>
      <c r="I44" s="34">
        <f>TOTWRKACT!I44/$B44</f>
        <v>0.055341055341055344</v>
      </c>
      <c r="J44" s="34">
        <f>TOTWRKACT!J44/$B44</f>
        <v>0</v>
      </c>
      <c r="K44" s="34">
        <f>TOTWRKACT!K44/$B44</f>
        <v>0.05662805662805663</v>
      </c>
      <c r="L44" s="34">
        <f>TOTWRKACT!L44/$B44</f>
        <v>0.005148005148005148</v>
      </c>
      <c r="M44" s="34">
        <f>TOTWRKACT!M44/$B44</f>
        <v>0.01287001287001287</v>
      </c>
      <c r="N44" s="34">
        <f>TOTWRKACT!N44/$B44</f>
        <v>0.007722007722007722</v>
      </c>
      <c r="O44" s="34">
        <f>TOTWRKACT!O44/$B44</f>
        <v>0</v>
      </c>
      <c r="P44" s="34">
        <f>TOTWRKACT!P44/$B44</f>
        <v>0.010296010296010296</v>
      </c>
    </row>
    <row r="45" spans="1:16" ht="12.75" customHeight="1">
      <c r="A45" s="65" t="s">
        <v>45</v>
      </c>
      <c r="B45" s="62">
        <f>TOTWRKACT!B45</f>
        <v>33320</v>
      </c>
      <c r="C45" s="34">
        <f>TOTWRKACT!C45/$B45</f>
        <v>0.7620648259303722</v>
      </c>
      <c r="D45" s="34">
        <f>TOTWRKACT!D45/$B45</f>
        <v>0.5539315726290516</v>
      </c>
      <c r="E45" s="34">
        <f>TOTWRKACT!E45/$B45</f>
        <v>0.001290516206482593</v>
      </c>
      <c r="F45" s="34">
        <f>TOTWRKACT!F45/$B45</f>
        <v>0.00312124849939976</v>
      </c>
      <c r="G45" s="34">
        <f>TOTWRKACT!G45/$B45</f>
        <v>0.12719087635054022</v>
      </c>
      <c r="H45" s="34">
        <f>TOTWRKACT!H45/$B45</f>
        <v>0.00078031212484994</v>
      </c>
      <c r="I45" s="34">
        <f>TOTWRKACT!I45/$B45</f>
        <v>0.01173469387755102</v>
      </c>
      <c r="J45" s="34">
        <f>TOTWRKACT!J45/$B45</f>
        <v>0.01638655462184874</v>
      </c>
      <c r="K45" s="34">
        <f>TOTWRKACT!K45/$B45</f>
        <v>0.04366746698679472</v>
      </c>
      <c r="L45" s="34">
        <f>TOTWRKACT!L45/$B45</f>
        <v>0.02782112845138055</v>
      </c>
      <c r="M45" s="34">
        <f>TOTWRKACT!M45/$B45</f>
        <v>0.0013505402160864347</v>
      </c>
      <c r="N45" s="34">
        <f>TOTWRKACT!N45/$B45</f>
        <v>0.006452581032412965</v>
      </c>
      <c r="O45" s="34">
        <f>TOTWRKACT!O45/$B45</f>
        <v>0</v>
      </c>
      <c r="P45" s="34">
        <f>TOTWRKACT!P45/$B45</f>
        <v>0.06533613445378152</v>
      </c>
    </row>
    <row r="46" spans="1:16" ht="12.75" customHeight="1">
      <c r="A46" s="65" t="s">
        <v>46</v>
      </c>
      <c r="B46" s="62">
        <f>TOTWRKACT!B46</f>
        <v>2293</v>
      </c>
      <c r="C46" s="34">
        <f>TOTWRKACT!C46/$B46</f>
        <v>0.522895769733973</v>
      </c>
      <c r="D46" s="34">
        <f>TOTWRKACT!D46/$B46</f>
        <v>0.06890536415176625</v>
      </c>
      <c r="E46" s="34">
        <f>TOTWRKACT!E46/$B46</f>
        <v>0</v>
      </c>
      <c r="F46" s="34">
        <f>TOTWRKACT!F46/$B46</f>
        <v>0</v>
      </c>
      <c r="G46" s="34">
        <f>TOTWRKACT!G46/$B46</f>
        <v>0.08155255124291322</v>
      </c>
      <c r="H46" s="34">
        <f>TOTWRKACT!H46/$B46</f>
        <v>0</v>
      </c>
      <c r="I46" s="34">
        <f>TOTWRKACT!I46/$B46</f>
        <v>0.12385521151330135</v>
      </c>
      <c r="J46" s="34">
        <f>TOTWRKACT!J46/$B46</f>
        <v>0.05800261665939817</v>
      </c>
      <c r="K46" s="34">
        <f>TOTWRKACT!K46/$B46</f>
        <v>0.19014391626689925</v>
      </c>
      <c r="L46" s="34">
        <f>TOTWRKACT!L46/$B46</f>
        <v>0</v>
      </c>
      <c r="M46" s="34">
        <f>TOTWRKACT!M46/$B46</f>
        <v>0.07544701264718709</v>
      </c>
      <c r="N46" s="34">
        <f>TOTWRKACT!N46/$B46</f>
        <v>0.02006105538595726</v>
      </c>
      <c r="O46" s="34">
        <f>TOTWRKACT!O46/$B46</f>
        <v>0</v>
      </c>
      <c r="P46" s="34">
        <f>TOTWRKACT!P46/$B46</f>
        <v>0</v>
      </c>
    </row>
    <row r="47" spans="1:16" ht="12.75" customHeight="1">
      <c r="A47" s="65" t="s">
        <v>47</v>
      </c>
      <c r="B47" s="62">
        <f>TOTWRKACT!B47</f>
        <v>42442</v>
      </c>
      <c r="C47" s="34">
        <f>TOTWRKACT!C47/$B47</f>
        <v>0.5993591253946562</v>
      </c>
      <c r="D47" s="34">
        <f>TOTWRKACT!D47/$B47</f>
        <v>0.4678384619009472</v>
      </c>
      <c r="E47" s="34">
        <f>TOTWRKACT!E47/$B47</f>
        <v>0.002049856274445125</v>
      </c>
      <c r="F47" s="34">
        <f>TOTWRKACT!F47/$B47</f>
        <v>0.002497526035530842</v>
      </c>
      <c r="G47" s="34">
        <f>TOTWRKACT!G47/$B47</f>
        <v>0.024904575656189625</v>
      </c>
      <c r="H47" s="34">
        <f>TOTWRKACT!H47/$B47</f>
        <v>0</v>
      </c>
      <c r="I47" s="34">
        <f>TOTWRKACT!I47/$B47</f>
        <v>0.04234013477215965</v>
      </c>
      <c r="J47" s="34">
        <f>TOTWRKACT!J47/$B47</f>
        <v>0.0001649309646105273</v>
      </c>
      <c r="K47" s="34">
        <f>TOTWRKACT!K47/$B47</f>
        <v>0.002544649168276707</v>
      </c>
      <c r="L47" s="34">
        <f>TOTWRKACT!L47/$B47</f>
        <v>0</v>
      </c>
      <c r="M47" s="34">
        <f>TOTWRKACT!M47/$B47</f>
        <v>0.0005183544602045144</v>
      </c>
      <c r="N47" s="34">
        <f>TOTWRKACT!N47/$B47</f>
        <v>0.003604919655058668</v>
      </c>
      <c r="O47" s="34">
        <f>TOTWRKACT!O47/$B47</f>
        <v>0</v>
      </c>
      <c r="P47" s="34">
        <f>TOTWRKACT!P47/$B47</f>
        <v>0.07348852551717638</v>
      </c>
    </row>
    <row r="48" spans="1:16" ht="12.75" customHeight="1">
      <c r="A48" s="65" t="s">
        <v>48</v>
      </c>
      <c r="B48" s="62">
        <f>TOTWRKACT!B48</f>
        <v>48823</v>
      </c>
      <c r="C48" s="34">
        <f>TOTWRKACT!C48/$B48</f>
        <v>0.3683100178194703</v>
      </c>
      <c r="D48" s="34">
        <f>TOTWRKACT!D48/$B48</f>
        <v>0.20996251766585422</v>
      </c>
      <c r="E48" s="34">
        <f>TOTWRKACT!E48/$B48</f>
        <v>0.000716875243225529</v>
      </c>
      <c r="F48" s="34">
        <f>TOTWRKACT!F48/$B48</f>
        <v>0.0014747147860639453</v>
      </c>
      <c r="G48" s="34">
        <f>TOTWRKACT!G48/$B48</f>
        <v>0</v>
      </c>
      <c r="H48" s="34">
        <f>TOTWRKACT!H48/$B48</f>
        <v>0.00077832169264486</v>
      </c>
      <c r="I48" s="34">
        <f>TOTWRKACT!I48/$B48</f>
        <v>0.06750916576203839</v>
      </c>
      <c r="J48" s="34">
        <f>TOTWRKACT!J48/$B48</f>
        <v>0.05669459066423612</v>
      </c>
      <c r="K48" s="34">
        <f>TOTWRKACT!K48/$B48</f>
        <v>0.04585953341662741</v>
      </c>
      <c r="L48" s="34">
        <f>TOTWRKACT!L48/$B48</f>
        <v>0.017082112938574034</v>
      </c>
      <c r="M48" s="34">
        <f>TOTWRKACT!M48/$B48</f>
        <v>0.002396411527353911</v>
      </c>
      <c r="N48" s="34">
        <f>TOTWRKACT!N48/$B48</f>
        <v>0.009565163959609201</v>
      </c>
      <c r="O48" s="34">
        <f>TOTWRKACT!O48/$B48</f>
        <v>0</v>
      </c>
      <c r="P48" s="34">
        <f>TOTWRKACT!P48/$B48</f>
        <v>0.021485775146959426</v>
      </c>
    </row>
    <row r="49" spans="1:16" ht="7.5" customHeight="1">
      <c r="A49" s="67"/>
      <c r="B49" s="82" t="s">
        <v>2</v>
      </c>
      <c r="C49" s="70" t="s">
        <v>2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16" ht="12.75" customHeight="1">
      <c r="A50" s="65" t="s">
        <v>49</v>
      </c>
      <c r="B50" s="62">
        <f>TOTWRKACT!B50</f>
        <v>11397</v>
      </c>
      <c r="C50" s="34">
        <f>TOTWRKACT!C50/$B50</f>
        <v>0.24752127752917435</v>
      </c>
      <c r="D50" s="34">
        <f>TOTWRKACT!D50/$B50</f>
        <v>0.011318768096867597</v>
      </c>
      <c r="E50" s="34">
        <f>TOTWRKACT!E50/$B50</f>
        <v>0.017899447222953408</v>
      </c>
      <c r="F50" s="34">
        <f>TOTWRKACT!F50/$B50</f>
        <v>0.0015793629902605948</v>
      </c>
      <c r="G50" s="34">
        <f>TOTWRKACT!G50/$B50</f>
        <v>0.07589716592085637</v>
      </c>
      <c r="H50" s="34">
        <f>TOTWRKACT!H50/$B50</f>
        <v>0.00043871194173905414</v>
      </c>
      <c r="I50" s="34">
        <f>TOTWRKACT!I50/$B50</f>
        <v>0.024129156795647977</v>
      </c>
      <c r="J50" s="34">
        <f>TOTWRKACT!J50/$B50</f>
        <v>0.03299113801877687</v>
      </c>
      <c r="K50" s="34">
        <f>TOTWRKACT!K50/$B50</f>
        <v>0.07221198561024832</v>
      </c>
      <c r="L50" s="34">
        <f>TOTWRKACT!L50/$B50</f>
        <v>0.01579362990260595</v>
      </c>
      <c r="M50" s="34">
        <f>TOTWRKACT!M50/$B50</f>
        <v>0.002895498815477757</v>
      </c>
      <c r="N50" s="34">
        <f>TOTWRKACT!N50/$B50</f>
        <v>0.003421953145564622</v>
      </c>
      <c r="O50" s="34">
        <f>TOTWRKACT!O50/$B50</f>
        <v>0.0007896814951302974</v>
      </c>
      <c r="P50" s="34">
        <f>TOTWRKACT!P50/$B50</f>
        <v>0.00043871194173905414</v>
      </c>
    </row>
    <row r="51" spans="1:16" ht="12.75" customHeight="1">
      <c r="A51" s="65" t="s">
        <v>50</v>
      </c>
      <c r="B51" s="62">
        <f>TOTWRKACT!B51</f>
        <v>4200</v>
      </c>
      <c r="C51" s="34">
        <f>TOTWRKACT!C51/$B51</f>
        <v>0.3545238095238095</v>
      </c>
      <c r="D51" s="34">
        <f>TOTWRKACT!D51/$B51</f>
        <v>0.15761904761904763</v>
      </c>
      <c r="E51" s="34">
        <f>TOTWRKACT!E51/$B51</f>
        <v>0</v>
      </c>
      <c r="F51" s="34">
        <f>TOTWRKACT!F51/$B51</f>
        <v>0</v>
      </c>
      <c r="G51" s="34">
        <f>TOTWRKACT!G51/$B51</f>
        <v>0.013571428571428571</v>
      </c>
      <c r="H51" s="34">
        <f>TOTWRKACT!H51/$B51</f>
        <v>0</v>
      </c>
      <c r="I51" s="34">
        <f>TOTWRKACT!I51/$B51</f>
        <v>0.02119047619047619</v>
      </c>
      <c r="J51" s="34">
        <f>TOTWRKACT!J51/$B51</f>
        <v>0</v>
      </c>
      <c r="K51" s="34">
        <f>TOTWRKACT!K51/$B51</f>
        <v>0.03571428571428571</v>
      </c>
      <c r="L51" s="34">
        <f>TOTWRKACT!L51/$B51</f>
        <v>0</v>
      </c>
      <c r="M51" s="34">
        <f>TOTWRKACT!M51/$B51</f>
        <v>0.0007142857142857143</v>
      </c>
      <c r="N51" s="34">
        <f>TOTWRKACT!N51/$B51</f>
        <v>0.0004761904761904762</v>
      </c>
      <c r="O51" s="34">
        <f>TOTWRKACT!O51/$B51</f>
        <v>0</v>
      </c>
      <c r="P51" s="34">
        <f>TOTWRKACT!P51/$B51</f>
        <v>0.16071428571428573</v>
      </c>
    </row>
    <row r="52" spans="1:16" ht="12.75" customHeight="1">
      <c r="A52" s="65" t="s">
        <v>51</v>
      </c>
      <c r="B52" s="62">
        <f>TOTWRKACT!B52</f>
        <v>4883</v>
      </c>
      <c r="C52" s="34">
        <f>TOTWRKACT!C52/$B52</f>
        <v>0.43067786197010033</v>
      </c>
      <c r="D52" s="34">
        <f>TOTWRKACT!D52/$B52</f>
        <v>0.301863608437436</v>
      </c>
      <c r="E52" s="34">
        <f>TOTWRKACT!E52/$B52</f>
        <v>0</v>
      </c>
      <c r="F52" s="34">
        <f>TOTWRKACT!F52/$B52</f>
        <v>0</v>
      </c>
      <c r="G52" s="34">
        <f>TOTWRKACT!G52/$B52</f>
        <v>0.030309236125332786</v>
      </c>
      <c r="H52" s="34">
        <f>TOTWRKACT!H52/$B52</f>
        <v>0.002252713495801761</v>
      </c>
      <c r="I52" s="34">
        <f>TOTWRKACT!I52/$B52</f>
        <v>0.07720663526520581</v>
      </c>
      <c r="J52" s="34">
        <f>TOTWRKACT!J52/$B52</f>
        <v>0.008806061847225067</v>
      </c>
      <c r="K52" s="34">
        <f>TOTWRKACT!K52/$B52</f>
        <v>0.02621339340569322</v>
      </c>
      <c r="L52" s="34">
        <f>TOTWRKACT!L52/$B52</f>
        <v>0.0008191685439279131</v>
      </c>
      <c r="M52" s="34">
        <f>TOTWRKACT!M52/$B52</f>
        <v>0</v>
      </c>
      <c r="N52" s="34">
        <f>TOTWRKACT!N52/$B52</f>
        <v>0.016383370878558262</v>
      </c>
      <c r="O52" s="34">
        <f>TOTWRKACT!O52/$B52</f>
        <v>0</v>
      </c>
      <c r="P52" s="34">
        <f>TOTWRKACT!P52/$B52</f>
        <v>0.014335449518738481</v>
      </c>
    </row>
    <row r="53" spans="1:16" ht="12.75" customHeight="1">
      <c r="A53" s="65" t="s">
        <v>52</v>
      </c>
      <c r="B53" s="62">
        <f>TOTWRKACT!B53</f>
        <v>761</v>
      </c>
      <c r="C53" s="34">
        <f>TOTWRKACT!C53/$B53</f>
        <v>0.6281208935611038</v>
      </c>
      <c r="D53" s="34">
        <f>TOTWRKACT!D53/$B53</f>
        <v>0.1616294349540079</v>
      </c>
      <c r="E53" s="34">
        <f>TOTWRKACT!E53/$B53</f>
        <v>0</v>
      </c>
      <c r="F53" s="34">
        <f>TOTWRKACT!F53/$B53</f>
        <v>0.023653088042049936</v>
      </c>
      <c r="G53" s="34">
        <f>TOTWRKACT!G53/$B53</f>
        <v>0</v>
      </c>
      <c r="H53" s="34">
        <f>TOTWRKACT!H53/$B53</f>
        <v>0.006570302233902759</v>
      </c>
      <c r="I53" s="34">
        <f>TOTWRKACT!I53/$B53</f>
        <v>0.045992115637319315</v>
      </c>
      <c r="J53" s="34">
        <f>TOTWRKACT!J53/$B53</f>
        <v>0.40473061760841</v>
      </c>
      <c r="K53" s="34">
        <f>TOTWRKACT!K53/$B53</f>
        <v>0.04467805519053877</v>
      </c>
      <c r="L53" s="34">
        <f>TOTWRKACT!L53/$B53</f>
        <v>0.002628120893561104</v>
      </c>
      <c r="M53" s="34">
        <f>TOTWRKACT!M53/$B53</f>
        <v>0.056504599211563734</v>
      </c>
      <c r="N53" s="34">
        <f>TOTWRKACT!N53/$B53</f>
        <v>0.011826544021024968</v>
      </c>
      <c r="O53" s="34">
        <f>TOTWRKACT!O53/$B53</f>
        <v>0.003942181340341655</v>
      </c>
      <c r="P53" s="34">
        <f>TOTWRKACT!P53/$B53</f>
        <v>0</v>
      </c>
    </row>
    <row r="54" spans="1:16" ht="12.75" customHeight="1">
      <c r="A54" s="65" t="s">
        <v>53</v>
      </c>
      <c r="B54" s="62">
        <f>TOTWRKACT!B54</f>
        <v>29284</v>
      </c>
      <c r="C54" s="34">
        <f>TOTWRKACT!C54/$B54</f>
        <v>0.4124436552383554</v>
      </c>
      <c r="D54" s="34">
        <f>TOTWRKACT!D54/$B54</f>
        <v>0.30549105313481767</v>
      </c>
      <c r="E54" s="34">
        <f>TOTWRKACT!E54/$B54</f>
        <v>0</v>
      </c>
      <c r="F54" s="34">
        <f>TOTWRKACT!F54/$B54</f>
        <v>0</v>
      </c>
      <c r="G54" s="34">
        <f>TOTWRKACT!G54/$B54</f>
        <v>0.015639939898920912</v>
      </c>
      <c r="H54" s="34">
        <f>TOTWRKACT!H54/$B54</f>
        <v>0</v>
      </c>
      <c r="I54" s="34">
        <f>TOTWRKACT!I54/$B54</f>
        <v>0.0416268269362109</v>
      </c>
      <c r="J54" s="34">
        <f>TOTWRKACT!J54/$B54</f>
        <v>0.017108318535719164</v>
      </c>
      <c r="K54" s="34">
        <f>TOTWRKACT!K54/$B54</f>
        <v>0.03302144515776533</v>
      </c>
      <c r="L54" s="34">
        <f>TOTWRKACT!L54/$B54</f>
        <v>0.06320857806310613</v>
      </c>
      <c r="M54" s="34">
        <f>TOTWRKACT!M54/$B54</f>
        <v>0.0006146701270318262</v>
      </c>
      <c r="N54" s="34">
        <f>TOTWRKACT!N54/$B54</f>
        <v>0.010039612074853162</v>
      </c>
      <c r="O54" s="34">
        <f>TOTWRKACT!O54/$B54</f>
        <v>0</v>
      </c>
      <c r="P54" s="34">
        <f>TOTWRKACT!P54/$B54</f>
        <v>0.04722715476027865</v>
      </c>
    </row>
    <row r="55" spans="1:16" ht="12.75" customHeight="1">
      <c r="A55" s="65" t="s">
        <v>54</v>
      </c>
      <c r="B55" s="62">
        <f>TOTWRKACT!B55</f>
        <v>11221</v>
      </c>
      <c r="C55" s="34">
        <f>TOTWRKACT!C55/$B55</f>
        <v>0.26682113893592374</v>
      </c>
      <c r="D55" s="34">
        <f>TOTWRKACT!D55/$B55</f>
        <v>0.23812494430086445</v>
      </c>
      <c r="E55" s="34">
        <f>TOTWRKACT!E55/$B55</f>
        <v>0.023438196239194367</v>
      </c>
      <c r="F55" s="34">
        <f>TOTWRKACT!F55/$B55</f>
        <v>0</v>
      </c>
      <c r="G55" s="34">
        <f>TOTWRKACT!G55/$B55</f>
        <v>0</v>
      </c>
      <c r="H55" s="34">
        <f>TOTWRKACT!H55/$B55</f>
        <v>0.0012476606363069245</v>
      </c>
      <c r="I55" s="34">
        <f>TOTWRKACT!I55/$B55</f>
        <v>0</v>
      </c>
      <c r="J55" s="34">
        <f>TOTWRKACT!J55/$B55</f>
        <v>0</v>
      </c>
      <c r="K55" s="34">
        <f>TOTWRKACT!K55/$B55</f>
        <v>0</v>
      </c>
      <c r="L55" s="34">
        <f>TOTWRKACT!L55/$B55</f>
        <v>0</v>
      </c>
      <c r="M55" s="34">
        <f>TOTWRKACT!M55/$B55</f>
        <v>0</v>
      </c>
      <c r="N55" s="34">
        <f>TOTWRKACT!N55/$B55</f>
        <v>0.00650565903217182</v>
      </c>
      <c r="O55" s="34">
        <f>TOTWRKACT!O55/$B55</f>
        <v>0</v>
      </c>
      <c r="P55" s="34">
        <f>TOTWRKACT!P55/$B55</f>
        <v>0</v>
      </c>
    </row>
    <row r="56" spans="1:16" ht="12.75" customHeight="1">
      <c r="A56" s="65" t="s">
        <v>55</v>
      </c>
      <c r="B56" s="62">
        <f>TOTWRKACT!B56</f>
        <v>1991</v>
      </c>
      <c r="C56" s="34">
        <f>TOTWRKACT!C56/$B56</f>
        <v>0.41587142139628325</v>
      </c>
      <c r="D56" s="34">
        <f>TOTWRKACT!D56/$B56</f>
        <v>0.26167754897036666</v>
      </c>
      <c r="E56" s="34">
        <f>TOTWRKACT!E56/$B56</f>
        <v>0</v>
      </c>
      <c r="F56" s="34">
        <f>TOTWRKACT!F56/$B56</f>
        <v>0.0005022601707684581</v>
      </c>
      <c r="G56" s="34">
        <f>TOTWRKACT!G56/$B56</f>
        <v>0.03465595178302361</v>
      </c>
      <c r="H56" s="34">
        <f>TOTWRKACT!H56/$B56</f>
        <v>0.0020090406830738324</v>
      </c>
      <c r="I56" s="34">
        <f>TOTWRKACT!I56/$B56</f>
        <v>0.03164239075841286</v>
      </c>
      <c r="J56" s="34">
        <f>TOTWRKACT!J56/$B56</f>
        <v>0</v>
      </c>
      <c r="K56" s="34">
        <f>TOTWRKACT!K56/$B56</f>
        <v>0.010045203415369162</v>
      </c>
      <c r="L56" s="34">
        <f>TOTWRKACT!L56/$B56</f>
        <v>0.03314917127071823</v>
      </c>
      <c r="M56" s="34">
        <f>TOTWRKACT!M56/$B56</f>
        <v>0.016574585635359115</v>
      </c>
      <c r="N56" s="34">
        <f>TOTWRKACT!N56/$B56</f>
        <v>0.0005022601707684581</v>
      </c>
      <c r="O56" s="34">
        <f>TOTWRKACT!O56/$B56</f>
        <v>0</v>
      </c>
      <c r="P56" s="34">
        <f>TOTWRKACT!P56/$B56</f>
        <v>0.09794073329984933</v>
      </c>
    </row>
    <row r="57" spans="1:16" ht="12.75" customHeight="1">
      <c r="A57" s="65" t="s">
        <v>56</v>
      </c>
      <c r="B57" s="62">
        <f>TOTWRKACT!B57</f>
        <v>2461</v>
      </c>
      <c r="C57" s="34">
        <f>TOTWRKACT!C57/$B57</f>
        <v>0.45225518082080457</v>
      </c>
      <c r="D57" s="34">
        <f>TOTWRKACT!D57/$B57</f>
        <v>0.35067045916294187</v>
      </c>
      <c r="E57" s="34">
        <f>TOTWRKACT!E57/$B57</f>
        <v>0</v>
      </c>
      <c r="F57" s="34">
        <f>TOTWRKACT!F57/$B57</f>
        <v>0</v>
      </c>
      <c r="G57" s="34">
        <f>TOTWRKACT!G57/$B57</f>
        <v>0.017472572125152377</v>
      </c>
      <c r="H57" s="34">
        <f>TOTWRKACT!H57/$B57</f>
        <v>0.001219016659894352</v>
      </c>
      <c r="I57" s="34">
        <f>TOTWRKACT!I57/$B57</f>
        <v>0.043478260869565216</v>
      </c>
      <c r="J57" s="34">
        <f>TOTWRKACT!J57/$B57</f>
        <v>0.04307192198293377</v>
      </c>
      <c r="K57" s="34">
        <f>TOTWRKACT!K57/$B57</f>
        <v>0.010564811052417716</v>
      </c>
      <c r="L57" s="34">
        <f>TOTWRKACT!L57/$B57</f>
        <v>0.002438033319788704</v>
      </c>
      <c r="M57" s="34">
        <f>TOTWRKACT!M57/$B57</f>
        <v>0.0028443722064201544</v>
      </c>
      <c r="N57" s="34">
        <f>TOTWRKACT!N57/$B57</f>
        <v>0.014221861032100772</v>
      </c>
      <c r="O57" s="34">
        <f>TOTWRKACT!O57/$B57</f>
        <v>0</v>
      </c>
      <c r="P57" s="34">
        <f>TOTWRKACT!P57/$B57</f>
        <v>0</v>
      </c>
    </row>
    <row r="58" spans="1:16" ht="12.75" customHeight="1">
      <c r="A58" s="65" t="s">
        <v>57</v>
      </c>
      <c r="B58" s="62">
        <f>TOTWRKACT!B58</f>
        <v>377</v>
      </c>
      <c r="C58" s="34">
        <f>TOTWRKACT!C58/$B58</f>
        <v>0.20954907161803712</v>
      </c>
      <c r="D58" s="34">
        <f>TOTWRKACT!D58/$B58</f>
        <v>0.007957559681697613</v>
      </c>
      <c r="E58" s="34">
        <f>TOTWRKACT!E58/$B58</f>
        <v>0.002652519893899204</v>
      </c>
      <c r="F58" s="34">
        <f>TOTWRKACT!F58/$B58</f>
        <v>0.002652519893899204</v>
      </c>
      <c r="G58" s="34">
        <f>TOTWRKACT!G58/$B58</f>
        <v>0.17771883289124668</v>
      </c>
      <c r="H58" s="34">
        <f>TOTWRKACT!H58/$B58</f>
        <v>0</v>
      </c>
      <c r="I58" s="34">
        <f>TOTWRKACT!I58/$B58</f>
        <v>0</v>
      </c>
      <c r="J58" s="34">
        <f>TOTWRKACT!J58/$B58</f>
        <v>0.002652519893899204</v>
      </c>
      <c r="K58" s="34">
        <f>TOTWRKACT!K58/$B58</f>
        <v>0.013262599469496022</v>
      </c>
      <c r="L58" s="34">
        <f>TOTWRKACT!L58/$B58</f>
        <v>0.03978779840848806</v>
      </c>
      <c r="M58" s="34">
        <f>TOTWRKACT!M58/$B58</f>
        <v>0.002652519893899204</v>
      </c>
      <c r="N58" s="34">
        <f>TOTWRKACT!N58/$B58</f>
        <v>0.002652519893899204</v>
      </c>
      <c r="O58" s="34">
        <f>TOTWRKACT!O58/$B58</f>
        <v>0.002652519893899204</v>
      </c>
      <c r="P58" s="34">
        <f>TOTWRKACT!P58/$B58</f>
        <v>0.08753315649867374</v>
      </c>
    </row>
    <row r="59" spans="1:16" ht="12.75" customHeight="1">
      <c r="A59" s="65" t="s">
        <v>58</v>
      </c>
      <c r="B59" s="62">
        <f>TOTWRKACT!B59</f>
        <v>16680</v>
      </c>
      <c r="C59" s="34">
        <f>TOTWRKACT!C59/$B59</f>
        <v>0.4473621103117506</v>
      </c>
      <c r="D59" s="34">
        <f>TOTWRKACT!D59/$B59</f>
        <v>0.36330935251798563</v>
      </c>
      <c r="E59" s="34">
        <f>TOTWRKACT!E59/$B59</f>
        <v>0</v>
      </c>
      <c r="F59" s="34">
        <f>TOTWRKACT!F59/$B59</f>
        <v>0</v>
      </c>
      <c r="G59" s="34">
        <f>TOTWRKACT!G59/$B59</f>
        <v>0.001079136690647482</v>
      </c>
      <c r="H59" s="34">
        <f>TOTWRKACT!H59/$B59</f>
        <v>0.00047961630695443646</v>
      </c>
      <c r="I59" s="34">
        <f>TOTWRKACT!I59/$B59</f>
        <v>0.04244604316546763</v>
      </c>
      <c r="J59" s="34">
        <f>TOTWRKACT!J59/$B59</f>
        <v>0.046462829736211034</v>
      </c>
      <c r="K59" s="34">
        <f>TOTWRKACT!K59/$B59</f>
        <v>0.03579136690647482</v>
      </c>
      <c r="L59" s="34">
        <f>TOTWRKACT!L59/$B59</f>
        <v>0.007733812949640288</v>
      </c>
      <c r="M59" s="34">
        <f>TOTWRKACT!M59/$B59</f>
        <v>0.000539568345323741</v>
      </c>
      <c r="N59" s="34">
        <f>TOTWRKACT!N59/$B59</f>
        <v>0.004976019184652278</v>
      </c>
      <c r="O59" s="34">
        <f>TOTWRKACT!O59/$B59</f>
        <v>0</v>
      </c>
      <c r="P59" s="34">
        <f>TOTWRKACT!P59/$B59</f>
        <v>0</v>
      </c>
    </row>
    <row r="60" spans="1:16" ht="7.5" customHeight="1">
      <c r="A60" s="67"/>
      <c r="B60" s="82" t="s">
        <v>2</v>
      </c>
      <c r="C60" s="70" t="s">
        <v>2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ht="12.75" customHeight="1">
      <c r="A61" s="65" t="s">
        <v>59</v>
      </c>
      <c r="B61" s="62">
        <f>TOTWRKACT!B61</f>
        <v>29121</v>
      </c>
      <c r="C61" s="34">
        <f>TOTWRKACT!C61/$B61</f>
        <v>0.3919508258644964</v>
      </c>
      <c r="D61" s="34">
        <f>TOTWRKACT!D61/$B61</f>
        <v>0.10751691219394939</v>
      </c>
      <c r="E61" s="34">
        <f>TOTWRKACT!E61/$B61</f>
        <v>0.045328113732358094</v>
      </c>
      <c r="F61" s="34">
        <f>TOTWRKACT!F61/$B61</f>
        <v>0.001201881803509495</v>
      </c>
      <c r="G61" s="34">
        <f>TOTWRKACT!G61/$B61</f>
        <v>0.00855053054496755</v>
      </c>
      <c r="H61" s="34">
        <f>TOTWRKACT!H61/$B61</f>
        <v>0.00024037636070189898</v>
      </c>
      <c r="I61" s="34">
        <f>TOTWRKACT!I61/$B61</f>
        <v>0.17259022698396345</v>
      </c>
      <c r="J61" s="34">
        <f>TOTWRKACT!J61/$B61</f>
        <v>0.009752412348477044</v>
      </c>
      <c r="K61" s="34">
        <f>TOTWRKACT!K61/$B61</f>
        <v>0.032279111294255</v>
      </c>
      <c r="L61" s="34">
        <f>TOTWRKACT!L61/$B61</f>
        <v>0.05202431235191099</v>
      </c>
      <c r="M61" s="34">
        <f>TOTWRKACT!M61/$B61</f>
        <v>0.0003777342811029841</v>
      </c>
      <c r="N61" s="34">
        <f>TOTWRKACT!N61/$B61</f>
        <v>0.0171010610899351</v>
      </c>
      <c r="O61" s="34">
        <f>TOTWRKACT!O61/$B61</f>
        <v>3.433948010027128E-05</v>
      </c>
      <c r="P61" s="34">
        <f>TOTWRKACT!P61/$B61</f>
        <v>0.15143710724219636</v>
      </c>
    </row>
    <row r="62" spans="1:16" ht="12.75" customHeight="1">
      <c r="A62" s="65" t="s">
        <v>60</v>
      </c>
      <c r="B62" s="62">
        <f>TOTWRKACT!B62</f>
        <v>3744</v>
      </c>
      <c r="C62" s="34">
        <f>TOTWRKACT!C62/$B62</f>
        <v>0.5224358974358975</v>
      </c>
      <c r="D62" s="34">
        <f>TOTWRKACT!D62/$B62</f>
        <v>0.1797542735042735</v>
      </c>
      <c r="E62" s="34">
        <f>TOTWRKACT!E62/$B62</f>
        <v>0.0013354700854700855</v>
      </c>
      <c r="F62" s="34">
        <f>TOTWRKACT!F62/$B62</f>
        <v>0.005876068376068376</v>
      </c>
      <c r="G62" s="34">
        <f>TOTWRKACT!G62/$B62</f>
        <v>0.031517094017094016</v>
      </c>
      <c r="H62" s="34">
        <f>TOTWRKACT!H62/$B62</f>
        <v>0.002670940170940171</v>
      </c>
      <c r="I62" s="34">
        <f>TOTWRKACT!I62/$B62</f>
        <v>0.09375</v>
      </c>
      <c r="J62" s="34">
        <f>TOTWRKACT!J62/$B62</f>
        <v>0.0876068376068376</v>
      </c>
      <c r="K62" s="34">
        <f>TOTWRKACT!K62/$B62</f>
        <v>0.1388888888888889</v>
      </c>
      <c r="L62" s="34">
        <f>TOTWRKACT!L62/$B62</f>
        <v>0</v>
      </c>
      <c r="M62" s="34">
        <f>TOTWRKACT!M62/$B62</f>
        <v>0.003472222222222222</v>
      </c>
      <c r="N62" s="34">
        <f>TOTWRKACT!N62/$B62</f>
        <v>0.017094017094017096</v>
      </c>
      <c r="O62" s="34">
        <f>TOTWRKACT!O62/$B62</f>
        <v>0.0002670940170940171</v>
      </c>
      <c r="P62" s="34">
        <f>TOTWRKACT!P62/$B62</f>
        <v>0.0202991452991453</v>
      </c>
    </row>
    <row r="63" spans="1:16" ht="12.75" customHeight="1">
      <c r="A63" s="65" t="s">
        <v>61</v>
      </c>
      <c r="B63" s="62">
        <f>TOTWRKACT!B63</f>
        <v>16276</v>
      </c>
      <c r="C63" s="34">
        <f>TOTWRKACT!C63/$B63</f>
        <v>0.7248095355124109</v>
      </c>
      <c r="D63" s="34">
        <f>TOTWRKACT!D63/$B63</f>
        <v>0.1457360530842959</v>
      </c>
      <c r="E63" s="34">
        <f>TOTWRKACT!E63/$B63</f>
        <v>6.144015728680265E-05</v>
      </c>
      <c r="F63" s="34">
        <f>TOTWRKACT!F63/$B63</f>
        <v>6.144015728680265E-05</v>
      </c>
      <c r="G63" s="34">
        <f>TOTWRKACT!G63/$B63</f>
        <v>0.13056033423445565</v>
      </c>
      <c r="H63" s="34">
        <f>TOTWRKACT!H63/$B63</f>
        <v>0</v>
      </c>
      <c r="I63" s="34">
        <f>TOTWRKACT!I63/$B63</f>
        <v>0.17449004669451953</v>
      </c>
      <c r="J63" s="34">
        <f>TOTWRKACT!J63/$B63</f>
        <v>0</v>
      </c>
      <c r="K63" s="34">
        <f>TOTWRKACT!K63/$B63</f>
        <v>0.022732858196116982</v>
      </c>
      <c r="L63" s="34">
        <f>TOTWRKACT!L63/$B63</f>
        <v>0.009523224379454411</v>
      </c>
      <c r="M63" s="34">
        <f>TOTWRKACT!M63/$B63</f>
        <v>0.03182600147456378</v>
      </c>
      <c r="N63" s="34">
        <f>TOTWRKACT!N63/$B63</f>
        <v>0.03483656918161711</v>
      </c>
      <c r="O63" s="34">
        <f>TOTWRKACT!O63/$B63</f>
        <v>0</v>
      </c>
      <c r="P63" s="34">
        <f>TOTWRKACT!P63/$B63</f>
        <v>0.39886950110592284</v>
      </c>
    </row>
    <row r="64" spans="1:16" ht="12.75" customHeight="1">
      <c r="A64" s="66" t="s">
        <v>62</v>
      </c>
      <c r="B64" s="85">
        <f>TOTWRKACT!B64</f>
        <v>145</v>
      </c>
      <c r="C64" s="35">
        <f>TOTWRKACT!C64/$B64</f>
        <v>0.8206896551724138</v>
      </c>
      <c r="D64" s="35">
        <f>TOTWRKACT!D64/$B64</f>
        <v>0.14482758620689656</v>
      </c>
      <c r="E64" s="35">
        <f>TOTWRKACT!E64/$B64</f>
        <v>0</v>
      </c>
      <c r="F64" s="35">
        <f>TOTWRKACT!F64/$B64</f>
        <v>0</v>
      </c>
      <c r="G64" s="35">
        <f>TOTWRKACT!G64/$B64</f>
        <v>0.5379310344827586</v>
      </c>
      <c r="H64" s="35">
        <f>TOTWRKACT!H64/$B64</f>
        <v>0</v>
      </c>
      <c r="I64" s="35">
        <f>TOTWRKACT!I64/$B64</f>
        <v>0.2482758620689655</v>
      </c>
      <c r="J64" s="35">
        <f>TOTWRKACT!J64/$B64</f>
        <v>0</v>
      </c>
      <c r="K64" s="35">
        <f>TOTWRKACT!K64/$B64</f>
        <v>0.09655172413793103</v>
      </c>
      <c r="L64" s="35">
        <f>TOTWRKACT!L64/$B64</f>
        <v>0</v>
      </c>
      <c r="M64" s="35">
        <f>TOTWRKACT!M64/$B64</f>
        <v>0.020689655172413793</v>
      </c>
      <c r="N64" s="35">
        <f>TOTWRKACT!N64/$B64</f>
        <v>0.020689655172413793</v>
      </c>
      <c r="O64" s="35">
        <f>TOTWRKACT!O64/$B64</f>
        <v>0</v>
      </c>
      <c r="P64" s="35">
        <f>TOTWRKACT!P64/$B64</f>
        <v>0</v>
      </c>
    </row>
    <row r="65" ht="12.75" customHeight="1">
      <c r="A65" s="2" t="s">
        <v>133</v>
      </c>
    </row>
    <row r="66" ht="15" customHeight="1">
      <c r="A66" s="106"/>
    </row>
  </sheetData>
  <sheetProtection/>
  <mergeCells count="2">
    <mergeCell ref="A2:P2"/>
    <mergeCell ref="A1:P1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SheetLayoutView="100" zoomScalePageLayoutView="0" workbookViewId="0" topLeftCell="A1">
      <selection activeCell="Q9" sqref="Q9"/>
    </sheetView>
  </sheetViews>
  <sheetFormatPr defaultColWidth="9.140625" defaultRowHeight="12.75"/>
  <cols>
    <col min="1" max="1" width="14.8515625" style="2" customWidth="1"/>
    <col min="2" max="2" width="13.140625" style="2" bestFit="1" customWidth="1"/>
    <col min="3" max="4" width="12.28125" style="2" bestFit="1" customWidth="1"/>
    <col min="5" max="5" width="11.28125" style="2" bestFit="1" customWidth="1"/>
    <col min="6" max="6" width="10.8515625" style="2" bestFit="1" customWidth="1"/>
    <col min="7" max="7" width="10.28125" style="2" bestFit="1" customWidth="1"/>
    <col min="8" max="8" width="11.28125" style="2" bestFit="1" customWidth="1"/>
    <col min="9" max="9" width="10.7109375" style="2" bestFit="1" customWidth="1"/>
    <col min="10" max="10" width="9.7109375" style="2" bestFit="1" customWidth="1"/>
    <col min="11" max="11" width="12.28125" style="2" bestFit="1" customWidth="1"/>
    <col min="12" max="12" width="11.57421875" style="2" bestFit="1" customWidth="1"/>
    <col min="13" max="13" width="10.57421875" style="2" customWidth="1"/>
    <col min="14" max="14" width="8.7109375" style="2" bestFit="1" customWidth="1"/>
    <col min="15" max="15" width="11.7109375" style="2" customWidth="1"/>
    <col min="16" max="16384" width="9.140625" style="2" customWidth="1"/>
  </cols>
  <sheetData>
    <row r="1" spans="1:15" ht="42.75" customHeight="1">
      <c r="A1" s="257" t="s">
        <v>190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ht="12.75" customHeight="1">
      <c r="A2" s="272" t="str">
        <f>FINAL2!$A$2</f>
        <v>ACF/OFA: 05/12/2016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s="3" customFormat="1" ht="45" customHeight="1">
      <c r="A3" s="110" t="s">
        <v>0</v>
      </c>
      <c r="B3" s="29" t="s">
        <v>154</v>
      </c>
      <c r="C3" s="29" t="s">
        <v>166</v>
      </c>
      <c r="D3" s="174" t="s">
        <v>152</v>
      </c>
      <c r="E3" s="29" t="s">
        <v>155</v>
      </c>
      <c r="F3" s="29" t="s">
        <v>156</v>
      </c>
      <c r="G3" s="29" t="s">
        <v>157</v>
      </c>
      <c r="H3" s="29" t="s">
        <v>158</v>
      </c>
      <c r="I3" s="29" t="s">
        <v>159</v>
      </c>
      <c r="J3" s="29" t="s">
        <v>160</v>
      </c>
      <c r="K3" s="29" t="s">
        <v>161</v>
      </c>
      <c r="L3" s="29" t="s">
        <v>167</v>
      </c>
      <c r="M3" s="29" t="s">
        <v>163</v>
      </c>
      <c r="N3" s="29" t="s">
        <v>98</v>
      </c>
      <c r="O3" s="178" t="s">
        <v>134</v>
      </c>
    </row>
    <row r="4" spans="1:15" ht="12.75" customHeight="1">
      <c r="A4" s="50" t="s">
        <v>3</v>
      </c>
      <c r="B4" s="62">
        <f aca="true" t="shared" si="0" ref="B4:O4">SUM(B6:B64)</f>
        <v>8137195</v>
      </c>
      <c r="C4" s="62">
        <f t="shared" si="0"/>
        <v>110718</v>
      </c>
      <c r="D4" s="62">
        <f t="shared" si="0"/>
        <v>74232</v>
      </c>
      <c r="E4" s="62">
        <f t="shared" si="0"/>
        <v>570866</v>
      </c>
      <c r="F4" s="62">
        <f t="shared" si="0"/>
        <v>12236</v>
      </c>
      <c r="G4" s="62">
        <f t="shared" si="0"/>
        <v>1455828</v>
      </c>
      <c r="H4" s="62">
        <f t="shared" si="0"/>
        <v>377716</v>
      </c>
      <c r="I4" s="62">
        <f t="shared" si="0"/>
        <v>946579</v>
      </c>
      <c r="J4" s="62">
        <f t="shared" si="0"/>
        <v>198435</v>
      </c>
      <c r="K4" s="62">
        <f t="shared" si="0"/>
        <v>81401</v>
      </c>
      <c r="L4" s="62">
        <f t="shared" si="0"/>
        <v>91597</v>
      </c>
      <c r="M4" s="62">
        <f t="shared" si="0"/>
        <v>4329</v>
      </c>
      <c r="N4" s="62">
        <f t="shared" si="0"/>
        <v>420715</v>
      </c>
      <c r="O4" s="107">
        <f t="shared" si="0"/>
        <v>12481834</v>
      </c>
    </row>
    <row r="5" spans="1:15" ht="7.5" customHeight="1">
      <c r="A5" s="67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69"/>
    </row>
    <row r="6" spans="1:15" ht="12.75" customHeight="1">
      <c r="A6" s="65" t="s">
        <v>10</v>
      </c>
      <c r="B6" s="62">
        <v>124902</v>
      </c>
      <c r="C6" s="62">
        <v>295</v>
      </c>
      <c r="D6" s="62">
        <v>1976</v>
      </c>
      <c r="E6" s="62">
        <v>11182</v>
      </c>
      <c r="F6" s="62">
        <v>7</v>
      </c>
      <c r="G6" s="62">
        <v>2926</v>
      </c>
      <c r="H6" s="83">
        <v>0</v>
      </c>
      <c r="I6" s="62">
        <v>4953</v>
      </c>
      <c r="J6" s="62">
        <v>3880</v>
      </c>
      <c r="K6" s="62">
        <v>2</v>
      </c>
      <c r="L6" s="62">
        <v>1367</v>
      </c>
      <c r="M6" s="83">
        <v>0</v>
      </c>
      <c r="N6" s="62">
        <v>1679</v>
      </c>
      <c r="O6" s="107">
        <v>153167</v>
      </c>
    </row>
    <row r="7" spans="1:15" ht="12.75" customHeight="1">
      <c r="A7" s="65" t="s">
        <v>11</v>
      </c>
      <c r="B7" s="62">
        <v>27177</v>
      </c>
      <c r="C7" s="83">
        <v>0</v>
      </c>
      <c r="D7" s="62">
        <v>7</v>
      </c>
      <c r="E7" s="62">
        <v>191</v>
      </c>
      <c r="F7" s="62">
        <v>64</v>
      </c>
      <c r="G7" s="62">
        <v>4585</v>
      </c>
      <c r="H7" s="62">
        <v>2881</v>
      </c>
      <c r="I7" s="62">
        <v>1350</v>
      </c>
      <c r="J7" s="62">
        <v>95</v>
      </c>
      <c r="K7" s="62">
        <v>210</v>
      </c>
      <c r="L7" s="62">
        <v>131</v>
      </c>
      <c r="M7" s="83">
        <v>0</v>
      </c>
      <c r="N7" s="62">
        <v>0</v>
      </c>
      <c r="O7" s="107">
        <v>36691</v>
      </c>
    </row>
    <row r="8" spans="1:15" ht="12.75" customHeight="1">
      <c r="A8" s="65" t="s">
        <v>12</v>
      </c>
      <c r="B8" s="62">
        <v>31308</v>
      </c>
      <c r="C8" s="83">
        <v>2</v>
      </c>
      <c r="D8" s="83">
        <v>0</v>
      </c>
      <c r="E8" s="62">
        <v>3286</v>
      </c>
      <c r="F8" s="62">
        <v>64</v>
      </c>
      <c r="G8" s="62">
        <v>7520</v>
      </c>
      <c r="H8" s="62">
        <v>1883</v>
      </c>
      <c r="I8" s="62">
        <v>5132</v>
      </c>
      <c r="J8" s="62">
        <v>359</v>
      </c>
      <c r="K8" s="62">
        <v>409</v>
      </c>
      <c r="L8" s="62">
        <v>474</v>
      </c>
      <c r="M8" s="83">
        <v>0</v>
      </c>
      <c r="N8" s="62">
        <v>4</v>
      </c>
      <c r="O8" s="107">
        <v>50441</v>
      </c>
    </row>
    <row r="9" spans="1:15" ht="12.75" customHeight="1">
      <c r="A9" s="65" t="s">
        <v>13</v>
      </c>
      <c r="B9" s="62">
        <v>32304</v>
      </c>
      <c r="C9" s="83">
        <v>0</v>
      </c>
      <c r="D9" s="83">
        <v>81</v>
      </c>
      <c r="E9" s="62">
        <v>3484</v>
      </c>
      <c r="F9" s="62">
        <v>543</v>
      </c>
      <c r="G9" s="62">
        <v>2084</v>
      </c>
      <c r="H9" s="62">
        <v>593</v>
      </c>
      <c r="I9" s="62">
        <v>2783</v>
      </c>
      <c r="J9" s="62">
        <v>16</v>
      </c>
      <c r="K9" s="83">
        <v>0</v>
      </c>
      <c r="L9" s="62">
        <v>319</v>
      </c>
      <c r="M9" s="83">
        <v>0</v>
      </c>
      <c r="N9" s="62">
        <v>294</v>
      </c>
      <c r="O9" s="107">
        <v>42502</v>
      </c>
    </row>
    <row r="10" spans="1:15" ht="12.75" customHeight="1">
      <c r="A10" s="65" t="s">
        <v>14</v>
      </c>
      <c r="B10" s="62">
        <v>1813523</v>
      </c>
      <c r="C10" s="62">
        <v>38463</v>
      </c>
      <c r="D10" s="62">
        <v>54599</v>
      </c>
      <c r="E10" s="62">
        <v>67918</v>
      </c>
      <c r="F10" s="62">
        <v>6436</v>
      </c>
      <c r="G10" s="62">
        <v>973304</v>
      </c>
      <c r="H10" s="62">
        <v>129586</v>
      </c>
      <c r="I10" s="62">
        <v>366648</v>
      </c>
      <c r="J10" s="62">
        <v>67238</v>
      </c>
      <c r="K10" s="62">
        <v>48598</v>
      </c>
      <c r="L10" s="62">
        <v>9157</v>
      </c>
      <c r="M10" s="83">
        <v>0</v>
      </c>
      <c r="N10" s="62">
        <v>104819</v>
      </c>
      <c r="O10" s="107">
        <v>3680288</v>
      </c>
    </row>
    <row r="11" spans="1:15" ht="12.75" customHeight="1">
      <c r="A11" s="65" t="s">
        <v>15</v>
      </c>
      <c r="B11" s="62">
        <v>44916</v>
      </c>
      <c r="C11" s="62">
        <v>1495</v>
      </c>
      <c r="D11" s="83">
        <v>0</v>
      </c>
      <c r="E11" s="62">
        <v>8502</v>
      </c>
      <c r="F11" s="62">
        <v>1162</v>
      </c>
      <c r="G11" s="62">
        <v>8398</v>
      </c>
      <c r="H11" s="62">
        <v>9833</v>
      </c>
      <c r="I11" s="62">
        <v>16599</v>
      </c>
      <c r="J11" s="62">
        <v>981</v>
      </c>
      <c r="K11" s="62">
        <v>821</v>
      </c>
      <c r="L11" s="62">
        <v>2126</v>
      </c>
      <c r="M11" s="83">
        <v>0</v>
      </c>
      <c r="N11" s="62">
        <v>3854</v>
      </c>
      <c r="O11" s="107">
        <v>98688</v>
      </c>
    </row>
    <row r="12" spans="1:15" ht="12.75" customHeight="1">
      <c r="A12" s="65" t="s">
        <v>16</v>
      </c>
      <c r="B12" s="62">
        <v>53944</v>
      </c>
      <c r="C12" s="62">
        <v>516</v>
      </c>
      <c r="D12" s="83">
        <v>5</v>
      </c>
      <c r="E12" s="83">
        <v>0</v>
      </c>
      <c r="F12" s="83">
        <v>0</v>
      </c>
      <c r="G12" s="62">
        <v>64127</v>
      </c>
      <c r="H12" s="62">
        <v>160</v>
      </c>
      <c r="I12" s="62">
        <v>6272</v>
      </c>
      <c r="J12" s="83">
        <v>321</v>
      </c>
      <c r="K12" s="62">
        <v>928</v>
      </c>
      <c r="L12" s="62">
        <v>122</v>
      </c>
      <c r="M12" s="83">
        <v>0</v>
      </c>
      <c r="N12" s="83">
        <v>0</v>
      </c>
      <c r="O12" s="107">
        <v>126395</v>
      </c>
    </row>
    <row r="13" spans="1:15" ht="12.75" customHeight="1">
      <c r="A13" s="65" t="s">
        <v>17</v>
      </c>
      <c r="B13" s="62">
        <v>10971</v>
      </c>
      <c r="C13" s="62">
        <v>122</v>
      </c>
      <c r="D13" s="83">
        <v>8</v>
      </c>
      <c r="E13" s="62">
        <v>1297</v>
      </c>
      <c r="F13" s="83">
        <v>16</v>
      </c>
      <c r="G13" s="62">
        <v>823</v>
      </c>
      <c r="H13" s="83">
        <v>0</v>
      </c>
      <c r="I13" s="62">
        <v>1543</v>
      </c>
      <c r="J13" s="62">
        <v>17</v>
      </c>
      <c r="K13" s="62">
        <v>2</v>
      </c>
      <c r="L13" s="62">
        <v>162</v>
      </c>
      <c r="M13" s="83">
        <v>0</v>
      </c>
      <c r="N13" s="83">
        <v>0</v>
      </c>
      <c r="O13" s="107">
        <v>14960</v>
      </c>
    </row>
    <row r="14" spans="1:15" ht="12.75" customHeight="1">
      <c r="A14" s="65" t="s">
        <v>84</v>
      </c>
      <c r="B14" s="62">
        <v>21923</v>
      </c>
      <c r="C14" s="62">
        <v>3</v>
      </c>
      <c r="D14" s="62">
        <v>72</v>
      </c>
      <c r="E14" s="62">
        <v>1230</v>
      </c>
      <c r="F14" s="62">
        <v>106</v>
      </c>
      <c r="G14" s="62">
        <v>17893</v>
      </c>
      <c r="H14" s="62">
        <v>598</v>
      </c>
      <c r="I14" s="62">
        <v>3798</v>
      </c>
      <c r="J14" s="62">
        <v>93</v>
      </c>
      <c r="K14" s="62">
        <v>10</v>
      </c>
      <c r="L14" s="62">
        <v>493</v>
      </c>
      <c r="M14" s="83">
        <v>0</v>
      </c>
      <c r="N14" s="83">
        <v>0</v>
      </c>
      <c r="O14" s="107">
        <v>46220</v>
      </c>
    </row>
    <row r="15" spans="1:15" ht="12.75" customHeight="1">
      <c r="A15" s="65" t="s">
        <v>18</v>
      </c>
      <c r="B15" s="62">
        <v>49605</v>
      </c>
      <c r="C15" s="62">
        <v>498</v>
      </c>
      <c r="D15" s="62">
        <v>657</v>
      </c>
      <c r="E15" s="62">
        <v>10126</v>
      </c>
      <c r="F15" s="62">
        <v>13</v>
      </c>
      <c r="G15" s="62">
        <v>11853</v>
      </c>
      <c r="H15" s="62">
        <v>22290</v>
      </c>
      <c r="I15" s="62">
        <v>40761</v>
      </c>
      <c r="J15" s="62">
        <v>9376</v>
      </c>
      <c r="K15" s="62">
        <v>64</v>
      </c>
      <c r="L15" s="62">
        <v>1636</v>
      </c>
      <c r="M15" s="83">
        <v>0</v>
      </c>
      <c r="N15" s="62">
        <v>13081</v>
      </c>
      <c r="O15" s="107">
        <v>159959</v>
      </c>
    </row>
    <row r="16" spans="1:15" ht="7.5" customHeight="1">
      <c r="A16" s="67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108"/>
    </row>
    <row r="17" spans="1:15" ht="12.75" customHeight="1">
      <c r="A17" s="65" t="s">
        <v>19</v>
      </c>
      <c r="B17" s="62">
        <v>10434</v>
      </c>
      <c r="C17" s="83">
        <v>0</v>
      </c>
      <c r="D17" s="62">
        <v>0</v>
      </c>
      <c r="E17" s="62">
        <v>20490</v>
      </c>
      <c r="F17" s="62">
        <v>62</v>
      </c>
      <c r="G17" s="62">
        <v>2882</v>
      </c>
      <c r="H17" s="62">
        <v>531</v>
      </c>
      <c r="I17" s="62">
        <v>4642</v>
      </c>
      <c r="J17" s="62">
        <v>6521</v>
      </c>
      <c r="K17" s="62">
        <v>0</v>
      </c>
      <c r="L17" s="62">
        <v>2664</v>
      </c>
      <c r="M17" s="62">
        <v>3992</v>
      </c>
      <c r="N17" s="62">
        <v>656</v>
      </c>
      <c r="O17" s="107">
        <v>52872</v>
      </c>
    </row>
    <row r="18" spans="1:15" ht="12.75" customHeight="1">
      <c r="A18" s="65" t="s">
        <v>20</v>
      </c>
      <c r="B18" s="62">
        <v>2741</v>
      </c>
      <c r="C18" s="62">
        <v>142</v>
      </c>
      <c r="D18" s="83">
        <v>16</v>
      </c>
      <c r="E18" s="62">
        <v>9729</v>
      </c>
      <c r="F18" s="62">
        <v>111</v>
      </c>
      <c r="G18" s="62">
        <v>190</v>
      </c>
      <c r="H18" s="62">
        <v>6</v>
      </c>
      <c r="I18" s="62">
        <v>256</v>
      </c>
      <c r="J18" s="83">
        <v>8</v>
      </c>
      <c r="K18" s="83">
        <v>52</v>
      </c>
      <c r="L18" s="62">
        <v>320</v>
      </c>
      <c r="M18" s="83">
        <v>0</v>
      </c>
      <c r="N18" s="83">
        <v>0</v>
      </c>
      <c r="O18" s="107">
        <v>13570</v>
      </c>
    </row>
    <row r="19" spans="1:15" ht="12.75" customHeight="1">
      <c r="A19" s="65" t="s">
        <v>21</v>
      </c>
      <c r="B19" s="62">
        <v>86585</v>
      </c>
      <c r="C19" s="62">
        <v>2699</v>
      </c>
      <c r="D19" s="62">
        <v>1464</v>
      </c>
      <c r="E19" s="62">
        <v>7576</v>
      </c>
      <c r="F19" s="62">
        <v>43</v>
      </c>
      <c r="G19" s="62">
        <v>3682</v>
      </c>
      <c r="H19" s="62">
        <v>2563</v>
      </c>
      <c r="I19" s="62">
        <v>3499</v>
      </c>
      <c r="J19" s="62">
        <v>667</v>
      </c>
      <c r="K19" s="62">
        <v>133</v>
      </c>
      <c r="L19" s="62">
        <v>59</v>
      </c>
      <c r="M19" s="83">
        <v>1</v>
      </c>
      <c r="N19" s="62">
        <v>2535</v>
      </c>
      <c r="O19" s="107">
        <v>111506</v>
      </c>
    </row>
    <row r="20" spans="1:15" ht="12.75" customHeight="1">
      <c r="A20" s="65" t="s">
        <v>22</v>
      </c>
      <c r="B20" s="62">
        <v>750</v>
      </c>
      <c r="C20" s="83">
        <v>0</v>
      </c>
      <c r="D20" s="83">
        <v>0</v>
      </c>
      <c r="E20" s="62">
        <v>110</v>
      </c>
      <c r="F20" s="83">
        <v>0</v>
      </c>
      <c r="G20" s="62">
        <v>418</v>
      </c>
      <c r="H20" s="62">
        <v>6</v>
      </c>
      <c r="I20" s="62">
        <v>269</v>
      </c>
      <c r="J20" s="83">
        <v>0</v>
      </c>
      <c r="K20" s="83">
        <v>0</v>
      </c>
      <c r="L20" s="62">
        <v>43</v>
      </c>
      <c r="M20" s="83">
        <v>0</v>
      </c>
      <c r="N20" s="62">
        <v>2481</v>
      </c>
      <c r="O20" s="107">
        <v>4076</v>
      </c>
    </row>
    <row r="21" spans="1:15" ht="12.75" customHeight="1">
      <c r="A21" s="65" t="s">
        <v>23</v>
      </c>
      <c r="B21" s="62">
        <v>115644</v>
      </c>
      <c r="C21" s="83">
        <v>0</v>
      </c>
      <c r="D21" s="83">
        <v>0</v>
      </c>
      <c r="E21" s="62">
        <v>21214</v>
      </c>
      <c r="F21" s="83">
        <v>0</v>
      </c>
      <c r="G21" s="62">
        <v>10183</v>
      </c>
      <c r="H21" s="62">
        <v>11338</v>
      </c>
      <c r="I21" s="62">
        <v>21240</v>
      </c>
      <c r="J21" s="62">
        <v>1135</v>
      </c>
      <c r="K21" s="62">
        <v>1264</v>
      </c>
      <c r="L21" s="62">
        <v>1823</v>
      </c>
      <c r="M21" s="83">
        <v>0</v>
      </c>
      <c r="N21" s="62">
        <v>8</v>
      </c>
      <c r="O21" s="107">
        <v>183849</v>
      </c>
    </row>
    <row r="22" spans="1:15" ht="12.75" customHeight="1">
      <c r="A22" s="65" t="s">
        <v>24</v>
      </c>
      <c r="B22" s="62">
        <v>24143</v>
      </c>
      <c r="C22" s="62">
        <v>71</v>
      </c>
      <c r="D22" s="83">
        <v>0</v>
      </c>
      <c r="E22" s="62">
        <v>740</v>
      </c>
      <c r="F22" s="83">
        <v>0</v>
      </c>
      <c r="G22" s="62">
        <v>1358</v>
      </c>
      <c r="H22" s="62">
        <v>2</v>
      </c>
      <c r="I22" s="62">
        <v>295</v>
      </c>
      <c r="J22" s="62">
        <v>80</v>
      </c>
      <c r="K22" s="62">
        <v>129</v>
      </c>
      <c r="L22" s="62">
        <v>1175</v>
      </c>
      <c r="M22" s="83">
        <v>0</v>
      </c>
      <c r="N22" s="83">
        <v>0</v>
      </c>
      <c r="O22" s="107">
        <v>27991</v>
      </c>
    </row>
    <row r="23" spans="1:15" ht="12.75" customHeight="1">
      <c r="A23" s="65" t="s">
        <v>25</v>
      </c>
      <c r="B23" s="62">
        <v>98257</v>
      </c>
      <c r="C23" s="62">
        <v>55</v>
      </c>
      <c r="D23" s="62">
        <v>378</v>
      </c>
      <c r="E23" s="62">
        <v>159</v>
      </c>
      <c r="F23" s="62">
        <v>2</v>
      </c>
      <c r="G23" s="62">
        <v>3661</v>
      </c>
      <c r="H23" s="62">
        <v>1718</v>
      </c>
      <c r="I23" s="62">
        <v>12299</v>
      </c>
      <c r="J23" s="62">
        <v>3163</v>
      </c>
      <c r="K23" s="62">
        <v>1044</v>
      </c>
      <c r="L23" s="62">
        <v>927</v>
      </c>
      <c r="M23" s="83">
        <v>0</v>
      </c>
      <c r="N23" s="62">
        <v>17813</v>
      </c>
      <c r="O23" s="107">
        <v>139475</v>
      </c>
    </row>
    <row r="24" spans="1:15" ht="12.75" customHeight="1">
      <c r="A24" s="65" t="s">
        <v>26</v>
      </c>
      <c r="B24" s="62">
        <v>40986</v>
      </c>
      <c r="C24" s="83">
        <v>0</v>
      </c>
      <c r="D24" s="83">
        <v>0</v>
      </c>
      <c r="E24" s="62">
        <v>1118</v>
      </c>
      <c r="F24" s="62">
        <v>127</v>
      </c>
      <c r="G24" s="62">
        <v>4852</v>
      </c>
      <c r="H24" s="62">
        <v>135</v>
      </c>
      <c r="I24" s="62">
        <v>4073</v>
      </c>
      <c r="J24" s="62">
        <v>143</v>
      </c>
      <c r="K24" s="62">
        <v>285</v>
      </c>
      <c r="L24" s="62">
        <v>848</v>
      </c>
      <c r="M24" s="83">
        <v>0</v>
      </c>
      <c r="N24" s="62">
        <v>443</v>
      </c>
      <c r="O24" s="107">
        <v>53010</v>
      </c>
    </row>
    <row r="25" spans="1:15" ht="12.75" customHeight="1">
      <c r="A25" s="65" t="s">
        <v>27</v>
      </c>
      <c r="B25" s="62">
        <v>77766</v>
      </c>
      <c r="C25" s="62">
        <v>2196</v>
      </c>
      <c r="D25" s="83">
        <v>0</v>
      </c>
      <c r="E25" s="62">
        <v>11596</v>
      </c>
      <c r="F25" s="83">
        <v>0</v>
      </c>
      <c r="G25" s="62">
        <v>1644</v>
      </c>
      <c r="H25" s="62">
        <v>38668</v>
      </c>
      <c r="I25" s="62">
        <v>16667</v>
      </c>
      <c r="J25" s="62">
        <v>5431</v>
      </c>
      <c r="K25" s="62">
        <v>1994</v>
      </c>
      <c r="L25" s="62">
        <v>5173</v>
      </c>
      <c r="M25" s="83">
        <v>0</v>
      </c>
      <c r="N25" s="62">
        <v>231</v>
      </c>
      <c r="O25" s="107">
        <v>161366</v>
      </c>
    </row>
    <row r="26" spans="1:15" ht="12.75" customHeight="1">
      <c r="A26" s="65" t="s">
        <v>28</v>
      </c>
      <c r="B26" s="62">
        <v>6438</v>
      </c>
      <c r="C26" s="62">
        <v>0</v>
      </c>
      <c r="D26" s="62">
        <v>56</v>
      </c>
      <c r="E26" s="62">
        <v>1245</v>
      </c>
      <c r="F26" s="62">
        <v>33</v>
      </c>
      <c r="G26" s="62">
        <v>540</v>
      </c>
      <c r="H26" s="62">
        <v>903</v>
      </c>
      <c r="I26" s="62">
        <v>3598</v>
      </c>
      <c r="J26" s="62">
        <v>26</v>
      </c>
      <c r="K26" s="62">
        <v>52</v>
      </c>
      <c r="L26" s="62">
        <v>279</v>
      </c>
      <c r="M26" s="83">
        <v>0</v>
      </c>
      <c r="N26" s="83">
        <v>0</v>
      </c>
      <c r="O26" s="107">
        <v>13170</v>
      </c>
    </row>
    <row r="27" spans="1:15" ht="7.5" customHeight="1">
      <c r="A27" s="67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108"/>
    </row>
    <row r="28" spans="1:15" ht="12.75" customHeight="1">
      <c r="A28" s="65" t="s">
        <v>29</v>
      </c>
      <c r="B28" s="62">
        <v>603464</v>
      </c>
      <c r="C28" s="83">
        <v>0</v>
      </c>
      <c r="D28" s="83">
        <v>0</v>
      </c>
      <c r="E28" s="62">
        <v>373</v>
      </c>
      <c r="F28" s="83">
        <v>0</v>
      </c>
      <c r="G28" s="62">
        <v>4076</v>
      </c>
      <c r="H28" s="62">
        <v>3779</v>
      </c>
      <c r="I28" s="62">
        <v>5188</v>
      </c>
      <c r="J28" s="62">
        <v>567</v>
      </c>
      <c r="K28" s="62">
        <v>5187</v>
      </c>
      <c r="L28" s="62">
        <v>740</v>
      </c>
      <c r="M28" s="83">
        <v>13</v>
      </c>
      <c r="N28" s="62">
        <v>11861</v>
      </c>
      <c r="O28" s="107">
        <v>635249</v>
      </c>
    </row>
    <row r="29" spans="1:15" ht="12.75" customHeight="1">
      <c r="A29" s="65" t="s">
        <v>30</v>
      </c>
      <c r="B29" s="62">
        <v>43613</v>
      </c>
      <c r="C29" s="62">
        <v>542</v>
      </c>
      <c r="D29" s="62">
        <v>215</v>
      </c>
      <c r="E29" s="62">
        <v>58836</v>
      </c>
      <c r="F29" s="83">
        <v>13</v>
      </c>
      <c r="G29" s="62">
        <v>10049</v>
      </c>
      <c r="H29" s="62">
        <v>5021</v>
      </c>
      <c r="I29" s="62">
        <v>17978</v>
      </c>
      <c r="J29" s="62">
        <v>14699</v>
      </c>
      <c r="K29" s="62">
        <v>0</v>
      </c>
      <c r="L29" s="62">
        <v>2886</v>
      </c>
      <c r="M29" s="83">
        <v>0</v>
      </c>
      <c r="N29" s="83">
        <v>0</v>
      </c>
      <c r="O29" s="107">
        <v>153853</v>
      </c>
    </row>
    <row r="30" spans="1:15" ht="12.75" customHeight="1">
      <c r="A30" s="65" t="s">
        <v>31</v>
      </c>
      <c r="B30" s="62">
        <v>959348</v>
      </c>
      <c r="C30" s="62">
        <v>0</v>
      </c>
      <c r="D30" s="62">
        <v>770</v>
      </c>
      <c r="E30" s="83">
        <v>655</v>
      </c>
      <c r="F30" s="83">
        <v>0</v>
      </c>
      <c r="G30" s="62">
        <v>13849</v>
      </c>
      <c r="H30" s="62">
        <v>4484</v>
      </c>
      <c r="I30" s="62">
        <v>32316</v>
      </c>
      <c r="J30" s="62">
        <v>631</v>
      </c>
      <c r="K30" s="62">
        <v>873</v>
      </c>
      <c r="L30" s="62">
        <v>5002</v>
      </c>
      <c r="M30" s="83">
        <v>0</v>
      </c>
      <c r="N30" s="83">
        <v>10267</v>
      </c>
      <c r="O30" s="107">
        <v>1028194</v>
      </c>
    </row>
    <row r="31" spans="1:15" ht="12.75" customHeight="1">
      <c r="A31" s="65" t="s">
        <v>32</v>
      </c>
      <c r="B31" s="62">
        <v>147122</v>
      </c>
      <c r="C31" s="62">
        <v>499</v>
      </c>
      <c r="D31" s="62">
        <v>1216</v>
      </c>
      <c r="E31" s="62">
        <v>7404</v>
      </c>
      <c r="F31" s="83">
        <v>0</v>
      </c>
      <c r="G31" s="62">
        <v>27851</v>
      </c>
      <c r="H31" s="62">
        <v>15215</v>
      </c>
      <c r="I31" s="62">
        <v>16700</v>
      </c>
      <c r="J31" s="62">
        <v>354</v>
      </c>
      <c r="K31" s="62">
        <v>366</v>
      </c>
      <c r="L31" s="62">
        <v>1570</v>
      </c>
      <c r="M31" s="83">
        <v>0</v>
      </c>
      <c r="N31" s="62">
        <v>14673</v>
      </c>
      <c r="O31" s="107">
        <v>232971</v>
      </c>
    </row>
    <row r="32" spans="1:15" ht="12.75" customHeight="1">
      <c r="A32" s="65" t="s">
        <v>33</v>
      </c>
      <c r="B32" s="62">
        <v>123355</v>
      </c>
      <c r="C32" s="62">
        <v>198</v>
      </c>
      <c r="D32" s="62">
        <v>485</v>
      </c>
      <c r="E32" s="62">
        <v>2792</v>
      </c>
      <c r="F32" s="62">
        <v>97</v>
      </c>
      <c r="G32" s="62">
        <v>6476</v>
      </c>
      <c r="H32" s="62">
        <v>495</v>
      </c>
      <c r="I32" s="62">
        <v>7614</v>
      </c>
      <c r="J32" s="62">
        <v>2879</v>
      </c>
      <c r="K32" s="83">
        <v>0</v>
      </c>
      <c r="L32" s="62">
        <v>3948</v>
      </c>
      <c r="M32" s="62">
        <v>21</v>
      </c>
      <c r="N32" s="62">
        <v>18677</v>
      </c>
      <c r="O32" s="107">
        <v>167037</v>
      </c>
    </row>
    <row r="33" spans="1:15" ht="12.75" customHeight="1">
      <c r="A33" s="65" t="s">
        <v>34</v>
      </c>
      <c r="B33" s="62">
        <v>25794</v>
      </c>
      <c r="C33" s="83">
        <v>0</v>
      </c>
      <c r="D33" s="83">
        <v>0</v>
      </c>
      <c r="E33" s="62">
        <v>10833</v>
      </c>
      <c r="F33" s="83">
        <v>120</v>
      </c>
      <c r="G33" s="62">
        <v>1326</v>
      </c>
      <c r="H33" s="62">
        <v>19757</v>
      </c>
      <c r="I33" s="62">
        <v>12284</v>
      </c>
      <c r="J33" s="83">
        <v>0</v>
      </c>
      <c r="K33" s="62">
        <v>1176</v>
      </c>
      <c r="L33" s="62">
        <v>1638</v>
      </c>
      <c r="M33" s="83">
        <v>0</v>
      </c>
      <c r="N33" s="83">
        <v>0</v>
      </c>
      <c r="O33" s="107">
        <v>72927</v>
      </c>
    </row>
    <row r="34" spans="1:15" ht="12.75" customHeight="1">
      <c r="A34" s="65" t="s">
        <v>35</v>
      </c>
      <c r="B34" s="62">
        <v>99741</v>
      </c>
      <c r="C34" s="62">
        <v>1056</v>
      </c>
      <c r="D34" s="62">
        <v>1050</v>
      </c>
      <c r="E34" s="62">
        <v>4307</v>
      </c>
      <c r="F34" s="62">
        <v>47</v>
      </c>
      <c r="G34" s="62">
        <v>4326</v>
      </c>
      <c r="H34" s="62">
        <v>4540</v>
      </c>
      <c r="I34" s="62">
        <v>10407</v>
      </c>
      <c r="J34" s="62">
        <v>1540</v>
      </c>
      <c r="K34" s="62">
        <v>0</v>
      </c>
      <c r="L34" s="62">
        <v>1904</v>
      </c>
      <c r="M34" s="83">
        <v>0</v>
      </c>
      <c r="N34" s="62">
        <v>411</v>
      </c>
      <c r="O34" s="107">
        <v>129328</v>
      </c>
    </row>
    <row r="35" spans="1:15" ht="12.75" customHeight="1">
      <c r="A35" s="65" t="s">
        <v>36</v>
      </c>
      <c r="B35" s="62">
        <v>7751</v>
      </c>
      <c r="C35" s="83">
        <v>0</v>
      </c>
      <c r="D35" s="62">
        <v>0</v>
      </c>
      <c r="E35" s="62">
        <v>7689</v>
      </c>
      <c r="F35" s="83">
        <v>0</v>
      </c>
      <c r="G35" s="62">
        <v>1594</v>
      </c>
      <c r="H35" s="62">
        <v>969</v>
      </c>
      <c r="I35" s="62">
        <v>2891</v>
      </c>
      <c r="J35" s="62">
        <v>0</v>
      </c>
      <c r="K35" s="62">
        <v>14</v>
      </c>
      <c r="L35" s="62">
        <v>104</v>
      </c>
      <c r="M35" s="83">
        <v>0</v>
      </c>
      <c r="N35" s="62">
        <v>1240</v>
      </c>
      <c r="O35" s="107">
        <v>22251</v>
      </c>
    </row>
    <row r="36" spans="1:15" ht="12.75" customHeight="1">
      <c r="A36" s="65" t="s">
        <v>37</v>
      </c>
      <c r="B36" s="62">
        <v>30981</v>
      </c>
      <c r="C36" s="83">
        <v>10</v>
      </c>
      <c r="D36" s="83">
        <v>3</v>
      </c>
      <c r="E36" s="62">
        <v>2341</v>
      </c>
      <c r="F36" s="62">
        <v>104</v>
      </c>
      <c r="G36" s="62">
        <v>545</v>
      </c>
      <c r="H36" s="62">
        <v>929</v>
      </c>
      <c r="I36" s="62">
        <v>4192</v>
      </c>
      <c r="J36" s="62">
        <v>638</v>
      </c>
      <c r="K36" s="62">
        <v>1664</v>
      </c>
      <c r="L36" s="62">
        <v>305</v>
      </c>
      <c r="M36" s="83">
        <v>0</v>
      </c>
      <c r="N36" s="62">
        <v>2720</v>
      </c>
      <c r="O36" s="107">
        <v>44433</v>
      </c>
    </row>
    <row r="37" spans="1:15" ht="12.75" customHeight="1">
      <c r="A37" s="65" t="s">
        <v>38</v>
      </c>
      <c r="B37" s="62">
        <v>83983</v>
      </c>
      <c r="C37" s="83">
        <v>0</v>
      </c>
      <c r="D37" s="62">
        <v>0</v>
      </c>
      <c r="E37" s="62">
        <v>2911</v>
      </c>
      <c r="F37" s="62">
        <v>0</v>
      </c>
      <c r="G37" s="62">
        <v>2030</v>
      </c>
      <c r="H37" s="62">
        <v>3519</v>
      </c>
      <c r="I37" s="62">
        <v>5688</v>
      </c>
      <c r="J37" s="62">
        <v>836</v>
      </c>
      <c r="K37" s="62">
        <v>546</v>
      </c>
      <c r="L37" s="62">
        <v>163</v>
      </c>
      <c r="M37" s="83">
        <v>0</v>
      </c>
      <c r="N37" s="83">
        <v>24</v>
      </c>
      <c r="O37" s="107">
        <v>99702</v>
      </c>
    </row>
    <row r="38" spans="1:15" ht="7.5" customHeight="1">
      <c r="A38" s="67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08"/>
    </row>
    <row r="39" spans="1:15" ht="12.75" customHeight="1">
      <c r="A39" s="65" t="s">
        <v>39</v>
      </c>
      <c r="B39" s="62">
        <v>81461</v>
      </c>
      <c r="C39" s="83">
        <v>0</v>
      </c>
      <c r="D39" s="83">
        <v>0</v>
      </c>
      <c r="E39" s="62">
        <v>780</v>
      </c>
      <c r="F39" s="62">
        <v>267</v>
      </c>
      <c r="G39" s="62">
        <v>3170</v>
      </c>
      <c r="H39" s="62">
        <v>2790</v>
      </c>
      <c r="I39" s="62">
        <v>2610</v>
      </c>
      <c r="J39" s="62">
        <v>760</v>
      </c>
      <c r="K39" s="83">
        <v>0</v>
      </c>
      <c r="L39" s="62">
        <v>192</v>
      </c>
      <c r="M39" s="83">
        <v>0</v>
      </c>
      <c r="N39" s="83">
        <v>0</v>
      </c>
      <c r="O39" s="107">
        <v>92031</v>
      </c>
    </row>
    <row r="40" spans="1:15" ht="12.75" customHeight="1">
      <c r="A40" s="65" t="s">
        <v>40</v>
      </c>
      <c r="B40" s="62">
        <v>64992</v>
      </c>
      <c r="C40" s="83">
        <v>65</v>
      </c>
      <c r="D40" s="83">
        <v>512</v>
      </c>
      <c r="E40" s="62">
        <v>38634</v>
      </c>
      <c r="F40" s="62">
        <v>152</v>
      </c>
      <c r="G40" s="62">
        <v>6370</v>
      </c>
      <c r="H40" s="62">
        <v>666</v>
      </c>
      <c r="I40" s="62">
        <v>29897</v>
      </c>
      <c r="J40" s="62">
        <v>7873</v>
      </c>
      <c r="K40" s="62">
        <v>1378</v>
      </c>
      <c r="L40" s="62">
        <v>1224</v>
      </c>
      <c r="M40" s="83">
        <v>0</v>
      </c>
      <c r="N40" s="62">
        <v>10866</v>
      </c>
      <c r="O40" s="107">
        <v>162628</v>
      </c>
    </row>
    <row r="41" spans="1:15" ht="12.75" customHeight="1">
      <c r="A41" s="65" t="s">
        <v>41</v>
      </c>
      <c r="B41" s="62">
        <v>47130</v>
      </c>
      <c r="C41" s="83">
        <v>0</v>
      </c>
      <c r="D41" s="83">
        <v>0</v>
      </c>
      <c r="E41" s="62">
        <v>10498</v>
      </c>
      <c r="F41" s="62">
        <v>0</v>
      </c>
      <c r="G41" s="62">
        <v>6182</v>
      </c>
      <c r="H41" s="62">
        <v>2756</v>
      </c>
      <c r="I41" s="62">
        <v>10491</v>
      </c>
      <c r="J41" s="62">
        <v>1640</v>
      </c>
      <c r="K41" s="62">
        <v>249</v>
      </c>
      <c r="L41" s="62">
        <v>1434</v>
      </c>
      <c r="M41" s="62">
        <v>0</v>
      </c>
      <c r="N41" s="62">
        <v>135</v>
      </c>
      <c r="O41" s="107">
        <v>80515</v>
      </c>
    </row>
    <row r="42" spans="1:15" ht="12.75" customHeight="1">
      <c r="A42" s="65" t="s">
        <v>42</v>
      </c>
      <c r="B42" s="62">
        <v>956622</v>
      </c>
      <c r="C42" s="62">
        <v>21269</v>
      </c>
      <c r="D42" s="62">
        <v>1318</v>
      </c>
      <c r="E42" s="62">
        <v>79829</v>
      </c>
      <c r="F42" s="83">
        <v>0</v>
      </c>
      <c r="G42" s="62">
        <v>37062</v>
      </c>
      <c r="H42" s="62">
        <v>1513</v>
      </c>
      <c r="I42" s="62">
        <v>61710</v>
      </c>
      <c r="J42" s="62">
        <v>17344</v>
      </c>
      <c r="K42" s="62">
        <v>3099</v>
      </c>
      <c r="L42" s="62">
        <v>188</v>
      </c>
      <c r="M42" s="83">
        <v>0</v>
      </c>
      <c r="N42" s="83">
        <v>0</v>
      </c>
      <c r="O42" s="107">
        <v>1179954</v>
      </c>
    </row>
    <row r="43" spans="1:15" ht="12.75" customHeight="1">
      <c r="A43" s="65" t="s">
        <v>43</v>
      </c>
      <c r="B43" s="62">
        <v>23612</v>
      </c>
      <c r="C43" s="62">
        <v>164</v>
      </c>
      <c r="D43" s="62">
        <v>165</v>
      </c>
      <c r="E43" s="62">
        <v>6826</v>
      </c>
      <c r="F43" s="83">
        <v>0</v>
      </c>
      <c r="G43" s="62">
        <v>9185</v>
      </c>
      <c r="H43" s="62">
        <v>973</v>
      </c>
      <c r="I43" s="62">
        <v>8604</v>
      </c>
      <c r="J43" s="62">
        <v>62</v>
      </c>
      <c r="K43" s="83">
        <v>0</v>
      </c>
      <c r="L43" s="62">
        <v>123</v>
      </c>
      <c r="M43" s="83">
        <v>0</v>
      </c>
      <c r="N43" s="62">
        <v>14172</v>
      </c>
      <c r="O43" s="107">
        <v>63885</v>
      </c>
    </row>
    <row r="44" spans="1:15" ht="12.75" customHeight="1">
      <c r="A44" s="65" t="s">
        <v>44</v>
      </c>
      <c r="B44" s="62">
        <v>6137</v>
      </c>
      <c r="C44" s="83">
        <v>0</v>
      </c>
      <c r="D44" s="62">
        <v>0</v>
      </c>
      <c r="E44" s="62">
        <v>3174</v>
      </c>
      <c r="F44" s="83">
        <v>7</v>
      </c>
      <c r="G44" s="62">
        <v>191</v>
      </c>
      <c r="H44" s="62">
        <v>1</v>
      </c>
      <c r="I44" s="62">
        <v>990</v>
      </c>
      <c r="J44" s="62">
        <v>17</v>
      </c>
      <c r="K44" s="62">
        <v>99</v>
      </c>
      <c r="L44" s="62">
        <v>147</v>
      </c>
      <c r="M44" s="62">
        <v>0</v>
      </c>
      <c r="N44" s="62">
        <v>119</v>
      </c>
      <c r="O44" s="107">
        <v>10881</v>
      </c>
    </row>
    <row r="45" spans="1:15" ht="12.75" customHeight="1">
      <c r="A45" s="65" t="s">
        <v>45</v>
      </c>
      <c r="B45" s="62">
        <v>601330</v>
      </c>
      <c r="C45" s="62">
        <v>1157</v>
      </c>
      <c r="D45" s="62">
        <v>2834</v>
      </c>
      <c r="E45" s="62">
        <v>74678</v>
      </c>
      <c r="F45" s="83">
        <v>913</v>
      </c>
      <c r="G45" s="62">
        <v>5225</v>
      </c>
      <c r="H45" s="62">
        <v>7880</v>
      </c>
      <c r="I45" s="62">
        <v>37925</v>
      </c>
      <c r="J45" s="62">
        <v>6575</v>
      </c>
      <c r="K45" s="62">
        <v>320</v>
      </c>
      <c r="L45" s="62">
        <v>1476</v>
      </c>
      <c r="M45" s="83">
        <v>0</v>
      </c>
      <c r="N45" s="62">
        <v>17280</v>
      </c>
      <c r="O45" s="107">
        <v>757592</v>
      </c>
    </row>
    <row r="46" spans="1:15" ht="12.75" customHeight="1">
      <c r="A46" s="65" t="s">
        <v>46</v>
      </c>
      <c r="B46" s="62">
        <v>3972</v>
      </c>
      <c r="C46" s="83">
        <v>0</v>
      </c>
      <c r="D46" s="83">
        <v>1</v>
      </c>
      <c r="E46" s="62">
        <v>3250</v>
      </c>
      <c r="F46" s="62">
        <v>2</v>
      </c>
      <c r="G46" s="62">
        <v>4109</v>
      </c>
      <c r="H46" s="62">
        <v>2160</v>
      </c>
      <c r="I46" s="62">
        <v>9849</v>
      </c>
      <c r="J46" s="83">
        <v>0</v>
      </c>
      <c r="K46" s="62">
        <v>2908</v>
      </c>
      <c r="L46" s="62">
        <v>862</v>
      </c>
      <c r="M46" s="83">
        <v>0</v>
      </c>
      <c r="N46" s="83">
        <v>0</v>
      </c>
      <c r="O46" s="107">
        <v>27112</v>
      </c>
    </row>
    <row r="47" spans="1:15" ht="12.75" customHeight="1">
      <c r="A47" s="65" t="s">
        <v>47</v>
      </c>
      <c r="B47" s="62">
        <v>606662</v>
      </c>
      <c r="C47" s="83">
        <v>2243</v>
      </c>
      <c r="D47" s="83">
        <v>2821</v>
      </c>
      <c r="E47" s="62">
        <v>11993</v>
      </c>
      <c r="F47" s="83">
        <v>3</v>
      </c>
      <c r="G47" s="62">
        <v>16900</v>
      </c>
      <c r="H47" s="83">
        <v>64</v>
      </c>
      <c r="I47" s="62">
        <v>2550</v>
      </c>
      <c r="J47" s="83">
        <v>0</v>
      </c>
      <c r="K47" s="83">
        <v>164</v>
      </c>
      <c r="L47" s="62">
        <v>1531</v>
      </c>
      <c r="M47" s="83">
        <v>0</v>
      </c>
      <c r="N47" s="62">
        <v>8322</v>
      </c>
      <c r="O47" s="107">
        <v>653253</v>
      </c>
    </row>
    <row r="48" spans="1:15" ht="12.75" customHeight="1">
      <c r="A48" s="65" t="s">
        <v>48</v>
      </c>
      <c r="B48" s="62">
        <v>241209</v>
      </c>
      <c r="C48" s="62">
        <v>176</v>
      </c>
      <c r="D48" s="62">
        <v>1261</v>
      </c>
      <c r="E48" s="83">
        <v>0</v>
      </c>
      <c r="F48" s="83">
        <v>124</v>
      </c>
      <c r="G48" s="62">
        <v>33487</v>
      </c>
      <c r="H48" s="62">
        <v>31791</v>
      </c>
      <c r="I48" s="62">
        <v>47671</v>
      </c>
      <c r="J48" s="62">
        <v>5497</v>
      </c>
      <c r="K48" s="62">
        <v>1241</v>
      </c>
      <c r="L48" s="62">
        <v>10250</v>
      </c>
      <c r="M48" s="83">
        <v>0</v>
      </c>
      <c r="N48" s="62">
        <v>4470</v>
      </c>
      <c r="O48" s="107">
        <v>377176</v>
      </c>
    </row>
    <row r="49" spans="1:15" ht="7.5" customHeight="1">
      <c r="A49" s="67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108"/>
    </row>
    <row r="50" spans="1:15" ht="12.75" customHeight="1">
      <c r="A50" s="65" t="s">
        <v>49</v>
      </c>
      <c r="B50" s="62">
        <v>3026</v>
      </c>
      <c r="C50" s="62">
        <v>5244</v>
      </c>
      <c r="D50" s="62">
        <v>531</v>
      </c>
      <c r="E50" s="62">
        <v>17599</v>
      </c>
      <c r="F50" s="62">
        <v>94</v>
      </c>
      <c r="G50" s="62">
        <v>6419</v>
      </c>
      <c r="H50" s="62">
        <v>7632</v>
      </c>
      <c r="I50" s="62">
        <v>18518</v>
      </c>
      <c r="J50" s="62">
        <v>2733</v>
      </c>
      <c r="K50" s="62">
        <v>616</v>
      </c>
      <c r="L50" s="62">
        <v>855</v>
      </c>
      <c r="M50" s="62">
        <v>187</v>
      </c>
      <c r="N50" s="83">
        <v>146</v>
      </c>
      <c r="O50" s="107">
        <v>63599</v>
      </c>
    </row>
    <row r="51" spans="1:15" ht="12.75" customHeight="1">
      <c r="A51" s="65" t="s">
        <v>50</v>
      </c>
      <c r="B51" s="62">
        <v>12738</v>
      </c>
      <c r="C51" s="62">
        <v>0</v>
      </c>
      <c r="D51" s="83">
        <v>0</v>
      </c>
      <c r="E51" s="62">
        <v>799</v>
      </c>
      <c r="F51" s="83">
        <v>0</v>
      </c>
      <c r="G51" s="62">
        <v>1345</v>
      </c>
      <c r="H51" s="83">
        <v>0</v>
      </c>
      <c r="I51" s="62">
        <v>2370</v>
      </c>
      <c r="J51" s="83">
        <v>0</v>
      </c>
      <c r="K51" s="62">
        <v>43</v>
      </c>
      <c r="L51" s="62">
        <v>34</v>
      </c>
      <c r="M51" s="83">
        <v>0</v>
      </c>
      <c r="N51" s="62">
        <v>7984</v>
      </c>
      <c r="O51" s="107">
        <v>25313</v>
      </c>
    </row>
    <row r="52" spans="1:15" ht="12.75" customHeight="1">
      <c r="A52" s="65" t="s">
        <v>51</v>
      </c>
      <c r="B52" s="62">
        <v>34518</v>
      </c>
      <c r="C52" s="83">
        <v>0</v>
      </c>
      <c r="D52" s="83">
        <v>0</v>
      </c>
      <c r="E52" s="62">
        <v>2738</v>
      </c>
      <c r="F52" s="62">
        <v>250</v>
      </c>
      <c r="G52" s="62">
        <v>4922</v>
      </c>
      <c r="H52" s="62">
        <v>813</v>
      </c>
      <c r="I52" s="62">
        <v>2354</v>
      </c>
      <c r="J52" s="83">
        <v>36</v>
      </c>
      <c r="K52" s="83">
        <v>0</v>
      </c>
      <c r="L52" s="62">
        <v>1514</v>
      </c>
      <c r="M52" s="83">
        <v>0</v>
      </c>
      <c r="N52" s="62">
        <v>507</v>
      </c>
      <c r="O52" s="107">
        <v>47653</v>
      </c>
    </row>
    <row r="53" spans="1:15" ht="12.75" customHeight="1">
      <c r="A53" s="65" t="s">
        <v>52</v>
      </c>
      <c r="B53" s="62">
        <v>2854</v>
      </c>
      <c r="C53" s="83">
        <v>0</v>
      </c>
      <c r="D53" s="62">
        <v>436</v>
      </c>
      <c r="E53" s="83">
        <v>0</v>
      </c>
      <c r="F53" s="62">
        <v>74</v>
      </c>
      <c r="G53" s="62">
        <v>291</v>
      </c>
      <c r="H53" s="62">
        <v>5547</v>
      </c>
      <c r="I53" s="62">
        <v>691</v>
      </c>
      <c r="J53" s="62">
        <v>16</v>
      </c>
      <c r="K53" s="62">
        <v>367</v>
      </c>
      <c r="L53" s="62">
        <v>194</v>
      </c>
      <c r="M53" s="62">
        <v>38</v>
      </c>
      <c r="N53" s="83">
        <v>0</v>
      </c>
      <c r="O53" s="107">
        <v>10509</v>
      </c>
    </row>
    <row r="54" spans="1:15" ht="12.75" customHeight="1">
      <c r="A54" s="65" t="s">
        <v>53</v>
      </c>
      <c r="B54" s="62">
        <v>246290</v>
      </c>
      <c r="C54" s="83">
        <v>0</v>
      </c>
      <c r="D54" s="62">
        <v>0</v>
      </c>
      <c r="E54" s="62">
        <v>4396</v>
      </c>
      <c r="F54" s="83">
        <v>1</v>
      </c>
      <c r="G54" s="62">
        <v>15995</v>
      </c>
      <c r="H54" s="62">
        <v>3210</v>
      </c>
      <c r="I54" s="62">
        <v>19215</v>
      </c>
      <c r="J54" s="62">
        <v>7583</v>
      </c>
      <c r="K54" s="83">
        <v>109</v>
      </c>
      <c r="L54" s="62">
        <v>8819</v>
      </c>
      <c r="M54" s="83">
        <v>0</v>
      </c>
      <c r="N54" s="62">
        <v>13123</v>
      </c>
      <c r="O54" s="107">
        <v>318742</v>
      </c>
    </row>
    <row r="55" spans="1:15" ht="12.75" customHeight="1">
      <c r="A55" s="65" t="s">
        <v>54</v>
      </c>
      <c r="B55" s="62">
        <v>65574</v>
      </c>
      <c r="C55" s="62">
        <v>5890</v>
      </c>
      <c r="D55" s="62">
        <v>0</v>
      </c>
      <c r="E55" s="62">
        <v>0</v>
      </c>
      <c r="F55" s="83">
        <v>426</v>
      </c>
      <c r="G55" s="62">
        <v>0</v>
      </c>
      <c r="H55" s="62">
        <v>0</v>
      </c>
      <c r="I55" s="62">
        <v>0</v>
      </c>
      <c r="J55" s="62">
        <v>0</v>
      </c>
      <c r="K55" s="83">
        <v>0</v>
      </c>
      <c r="L55" s="62">
        <v>1111</v>
      </c>
      <c r="M55" s="83">
        <v>0</v>
      </c>
      <c r="N55" s="83">
        <v>0</v>
      </c>
      <c r="O55" s="107">
        <v>73001</v>
      </c>
    </row>
    <row r="56" spans="1:15" ht="12.75" customHeight="1">
      <c r="A56" s="65" t="s">
        <v>55</v>
      </c>
      <c r="B56" s="62">
        <v>11771</v>
      </c>
      <c r="C56" s="83">
        <v>0</v>
      </c>
      <c r="D56" s="62">
        <v>18</v>
      </c>
      <c r="E56" s="62">
        <v>816</v>
      </c>
      <c r="F56" s="62">
        <v>123</v>
      </c>
      <c r="G56" s="62">
        <v>1159</v>
      </c>
      <c r="H56" s="83">
        <v>0</v>
      </c>
      <c r="I56" s="62">
        <v>520</v>
      </c>
      <c r="J56" s="62">
        <v>627</v>
      </c>
      <c r="K56" s="83">
        <v>300</v>
      </c>
      <c r="L56" s="62">
        <v>9</v>
      </c>
      <c r="M56" s="83">
        <v>0</v>
      </c>
      <c r="N56" s="62">
        <v>1500</v>
      </c>
      <c r="O56" s="107">
        <v>16841</v>
      </c>
    </row>
    <row r="57" spans="1:15" ht="12.75" customHeight="1">
      <c r="A57" s="65" t="s">
        <v>56</v>
      </c>
      <c r="B57" s="62">
        <v>23502</v>
      </c>
      <c r="C57" s="62">
        <v>0</v>
      </c>
      <c r="D57" s="83">
        <v>0</v>
      </c>
      <c r="E57" s="62">
        <v>627</v>
      </c>
      <c r="F57" s="62">
        <v>74</v>
      </c>
      <c r="G57" s="62">
        <v>949</v>
      </c>
      <c r="H57" s="62">
        <v>1538</v>
      </c>
      <c r="I57" s="62">
        <v>506</v>
      </c>
      <c r="J57" s="62">
        <v>69</v>
      </c>
      <c r="K57" s="62">
        <v>32</v>
      </c>
      <c r="L57" s="62">
        <v>388</v>
      </c>
      <c r="M57" s="83">
        <v>0</v>
      </c>
      <c r="N57" s="83">
        <v>0</v>
      </c>
      <c r="O57" s="107">
        <v>27685</v>
      </c>
    </row>
    <row r="58" spans="1:15" ht="12.75" customHeight="1">
      <c r="A58" s="65" t="s">
        <v>57</v>
      </c>
      <c r="B58" s="62">
        <v>88</v>
      </c>
      <c r="C58" s="62">
        <v>28</v>
      </c>
      <c r="D58" s="62">
        <v>16</v>
      </c>
      <c r="E58" s="62">
        <v>1169</v>
      </c>
      <c r="F58" s="62">
        <v>4</v>
      </c>
      <c r="G58" s="62">
        <v>1</v>
      </c>
      <c r="H58" s="62">
        <v>19</v>
      </c>
      <c r="I58" s="62">
        <v>63</v>
      </c>
      <c r="J58" s="62">
        <v>147</v>
      </c>
      <c r="K58" s="62">
        <v>7</v>
      </c>
      <c r="L58" s="62">
        <v>17</v>
      </c>
      <c r="M58" s="83">
        <v>13</v>
      </c>
      <c r="N58" s="62">
        <v>263</v>
      </c>
      <c r="O58" s="107">
        <v>1836</v>
      </c>
    </row>
    <row r="59" spans="1:15" ht="12.75" customHeight="1">
      <c r="A59" s="65" t="s">
        <v>58</v>
      </c>
      <c r="B59" s="62">
        <v>180597</v>
      </c>
      <c r="C59" s="62">
        <v>0</v>
      </c>
      <c r="D59" s="83">
        <v>0</v>
      </c>
      <c r="E59" s="62">
        <v>319</v>
      </c>
      <c r="F59" s="62">
        <v>141</v>
      </c>
      <c r="G59" s="62">
        <v>12372</v>
      </c>
      <c r="H59" s="62">
        <v>16816</v>
      </c>
      <c r="I59" s="62">
        <v>13946</v>
      </c>
      <c r="J59" s="62">
        <v>2718</v>
      </c>
      <c r="K59" s="62">
        <v>108</v>
      </c>
      <c r="L59" s="62">
        <v>1121</v>
      </c>
      <c r="M59" s="83">
        <v>0</v>
      </c>
      <c r="N59" s="83">
        <v>0</v>
      </c>
      <c r="O59" s="107">
        <v>228137</v>
      </c>
    </row>
    <row r="60" spans="1:15" ht="7.5" customHeight="1">
      <c r="A60" s="67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108"/>
    </row>
    <row r="61" spans="1:15" ht="12.75" customHeight="1">
      <c r="A61" s="65" t="s">
        <v>59</v>
      </c>
      <c r="B61" s="62">
        <v>64257</v>
      </c>
      <c r="C61" s="62">
        <v>25483</v>
      </c>
      <c r="D61" s="62">
        <v>654</v>
      </c>
      <c r="E61" s="62">
        <v>3108</v>
      </c>
      <c r="F61" s="62">
        <v>149</v>
      </c>
      <c r="G61" s="62">
        <v>47693</v>
      </c>
      <c r="H61" s="62">
        <v>3085</v>
      </c>
      <c r="I61" s="62">
        <v>24634</v>
      </c>
      <c r="J61" s="62">
        <v>21700</v>
      </c>
      <c r="K61" s="62">
        <v>147</v>
      </c>
      <c r="L61" s="62">
        <v>5767</v>
      </c>
      <c r="M61" s="83">
        <v>34</v>
      </c>
      <c r="N61" s="62">
        <v>43686</v>
      </c>
      <c r="O61" s="107">
        <v>240396</v>
      </c>
    </row>
    <row r="62" spans="1:15" ht="12.75" customHeight="1">
      <c r="A62" s="65" t="s">
        <v>60</v>
      </c>
      <c r="B62" s="62">
        <v>17975</v>
      </c>
      <c r="C62" s="62">
        <v>125</v>
      </c>
      <c r="D62" s="62">
        <v>602</v>
      </c>
      <c r="E62" s="62">
        <v>1828</v>
      </c>
      <c r="F62" s="83">
        <v>262</v>
      </c>
      <c r="G62" s="62">
        <v>4504</v>
      </c>
      <c r="H62" s="62">
        <v>6060</v>
      </c>
      <c r="I62" s="62">
        <v>12821</v>
      </c>
      <c r="J62" s="83">
        <v>0</v>
      </c>
      <c r="K62" s="62">
        <v>206</v>
      </c>
      <c r="L62" s="62">
        <v>1035</v>
      </c>
      <c r="M62" s="83">
        <v>30</v>
      </c>
      <c r="N62" s="62">
        <v>1245</v>
      </c>
      <c r="O62" s="107">
        <v>46695</v>
      </c>
    </row>
    <row r="63" spans="1:15" ht="12.75" customHeight="1">
      <c r="A63" s="65" t="s">
        <v>61</v>
      </c>
      <c r="B63" s="62">
        <v>41045</v>
      </c>
      <c r="C63" s="83">
        <v>12</v>
      </c>
      <c r="D63" s="62">
        <v>5</v>
      </c>
      <c r="E63" s="62">
        <v>26649</v>
      </c>
      <c r="F63" s="83">
        <v>0</v>
      </c>
      <c r="G63" s="62">
        <v>42729</v>
      </c>
      <c r="H63" s="83">
        <v>0</v>
      </c>
      <c r="I63" s="62">
        <v>6482</v>
      </c>
      <c r="J63" s="62">
        <v>1343</v>
      </c>
      <c r="K63" s="62">
        <v>4149</v>
      </c>
      <c r="L63" s="62">
        <v>5712</v>
      </c>
      <c r="M63" s="83">
        <v>0</v>
      </c>
      <c r="N63" s="62">
        <v>89126</v>
      </c>
      <c r="O63" s="107">
        <v>217251</v>
      </c>
    </row>
    <row r="64" spans="1:15" ht="12.75" customHeight="1">
      <c r="A64" s="66" t="s">
        <v>62</v>
      </c>
      <c r="B64" s="85">
        <v>364</v>
      </c>
      <c r="C64" s="86">
        <v>0</v>
      </c>
      <c r="D64" s="86">
        <v>0</v>
      </c>
      <c r="E64" s="85">
        <v>1822</v>
      </c>
      <c r="F64" s="86">
        <v>0</v>
      </c>
      <c r="G64" s="85">
        <v>523</v>
      </c>
      <c r="H64" s="86">
        <v>0</v>
      </c>
      <c r="I64" s="85">
        <v>227</v>
      </c>
      <c r="J64" s="86">
        <v>1</v>
      </c>
      <c r="K64" s="85">
        <v>36</v>
      </c>
      <c r="L64" s="85">
        <v>36</v>
      </c>
      <c r="M64" s="86">
        <v>0</v>
      </c>
      <c r="N64" s="86">
        <v>0</v>
      </c>
      <c r="O64" s="109">
        <v>3008</v>
      </c>
    </row>
  </sheetData>
  <sheetProtection/>
  <mergeCells count="2">
    <mergeCell ref="A2:O2"/>
    <mergeCell ref="A1:O1"/>
  </mergeCells>
  <hyperlinks>
    <hyperlink ref="B6" r:id="rId1" display="A:\THRS1VFY.W02 - THRS1VFY!B1"/>
  </hyperlinks>
  <printOptions horizontalCentered="1" verticalCentered="1"/>
  <pageMargins left="0.25" right="0.25" top="0.25" bottom="0.25" header="0.5" footer="0.5"/>
  <pageSetup fitToHeight="1" fitToWidth="1" horizontalDpi="600" verticalDpi="600" orientation="landscape" scale="7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7109375" style="2" customWidth="1"/>
    <col min="2" max="2" width="10.28125" style="2" customWidth="1"/>
    <col min="3" max="3" width="16.421875" style="2" customWidth="1"/>
    <col min="4" max="4" width="13.140625" style="2" bestFit="1" customWidth="1"/>
    <col min="5" max="6" width="12.28125" style="2" bestFit="1" customWidth="1"/>
    <col min="7" max="7" width="11.28125" style="2" bestFit="1" customWidth="1"/>
    <col min="8" max="8" width="10.421875" style="2" bestFit="1" customWidth="1"/>
    <col min="9" max="9" width="7.421875" style="2" bestFit="1" customWidth="1"/>
    <col min="10" max="10" width="11.28125" style="2" bestFit="1" customWidth="1"/>
    <col min="11" max="11" width="11.140625" style="2" customWidth="1"/>
    <col min="12" max="12" width="9.7109375" style="2" bestFit="1" customWidth="1"/>
    <col min="13" max="13" width="12.140625" style="2" customWidth="1"/>
    <col min="14" max="14" width="12.8515625" style="2" customWidth="1"/>
    <col min="15" max="15" width="10.57421875" style="2" bestFit="1" customWidth="1"/>
    <col min="16" max="16" width="6.00390625" style="2" bestFit="1" customWidth="1"/>
    <col min="17" max="17" width="11.00390625" style="2" customWidth="1"/>
    <col min="18" max="16384" width="9.140625" style="2" customWidth="1"/>
  </cols>
  <sheetData>
    <row r="1" spans="1:17" ht="54.75" customHeight="1">
      <c r="A1" s="257" t="s">
        <v>191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0.5" customHeight="1">
      <c r="A2" s="293" t="str">
        <f>FINAL2!$A$2</f>
        <v>ACF/OFA: 05/12/2016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s="3" customFormat="1" ht="12.75" customHeight="1">
      <c r="A3" s="248" t="s">
        <v>0</v>
      </c>
      <c r="B3" s="285" t="s">
        <v>173</v>
      </c>
      <c r="C3" s="294" t="s">
        <v>174</v>
      </c>
      <c r="D3" s="263" t="s">
        <v>154</v>
      </c>
      <c r="E3" s="294" t="s">
        <v>166</v>
      </c>
      <c r="F3" s="263" t="s">
        <v>152</v>
      </c>
      <c r="G3" s="263" t="s">
        <v>155</v>
      </c>
      <c r="H3" s="263" t="s">
        <v>175</v>
      </c>
      <c r="I3" s="263" t="s">
        <v>157</v>
      </c>
      <c r="J3" s="263" t="s">
        <v>158</v>
      </c>
      <c r="K3" s="263" t="s">
        <v>159</v>
      </c>
      <c r="L3" s="263" t="s">
        <v>160</v>
      </c>
      <c r="M3" s="263" t="s">
        <v>161</v>
      </c>
      <c r="N3" s="263" t="s">
        <v>167</v>
      </c>
      <c r="O3" s="263" t="s">
        <v>163</v>
      </c>
      <c r="P3" s="248" t="s">
        <v>98</v>
      </c>
      <c r="Q3" s="263" t="s">
        <v>176</v>
      </c>
      <c r="R3" s="8"/>
    </row>
    <row r="4" spans="1:18" s="3" customFormat="1" ht="12.75" customHeight="1">
      <c r="A4" s="249"/>
      <c r="B4" s="286"/>
      <c r="C4" s="295"/>
      <c r="D4" s="270"/>
      <c r="E4" s="295"/>
      <c r="F4" s="249"/>
      <c r="G4" s="270"/>
      <c r="H4" s="270"/>
      <c r="I4" s="270"/>
      <c r="J4" s="270"/>
      <c r="K4" s="270"/>
      <c r="L4" s="270"/>
      <c r="M4" s="249"/>
      <c r="N4" s="270"/>
      <c r="O4" s="270"/>
      <c r="P4" s="249"/>
      <c r="Q4" s="270"/>
      <c r="R4" s="104"/>
    </row>
    <row r="5" spans="1:18" s="3" customFormat="1" ht="15.75" customHeight="1">
      <c r="A5" s="250"/>
      <c r="B5" s="287"/>
      <c r="C5" s="296"/>
      <c r="D5" s="277"/>
      <c r="E5" s="296"/>
      <c r="F5" s="250"/>
      <c r="G5" s="277"/>
      <c r="H5" s="277"/>
      <c r="I5" s="277"/>
      <c r="J5" s="277"/>
      <c r="K5" s="277"/>
      <c r="L5" s="277"/>
      <c r="M5" s="250"/>
      <c r="N5" s="277"/>
      <c r="O5" s="277"/>
      <c r="P5" s="250"/>
      <c r="Q5" s="277"/>
      <c r="R5" s="104"/>
    </row>
    <row r="6" spans="1:18" ht="12.75" customHeight="1">
      <c r="A6" s="50" t="s">
        <v>3</v>
      </c>
      <c r="B6" s="62">
        <f>SUM(B8:B66)</f>
        <v>1081519</v>
      </c>
      <c r="C6" s="62">
        <f>SUM(C8:C66)</f>
        <v>489611</v>
      </c>
      <c r="D6" s="113">
        <v>26.8</v>
      </c>
      <c r="E6" s="113">
        <v>22</v>
      </c>
      <c r="F6" s="113">
        <v>20.6</v>
      </c>
      <c r="G6" s="113">
        <v>16.3</v>
      </c>
      <c r="H6" s="113">
        <v>19.2</v>
      </c>
      <c r="I6" s="113">
        <v>15.2</v>
      </c>
      <c r="J6" s="113">
        <v>15.4</v>
      </c>
      <c r="K6" s="113">
        <v>22.7</v>
      </c>
      <c r="L6" s="113">
        <v>9.9</v>
      </c>
      <c r="M6" s="113">
        <v>10.1</v>
      </c>
      <c r="N6" s="113">
        <v>15.9</v>
      </c>
      <c r="O6" s="113">
        <v>24.6</v>
      </c>
      <c r="P6" s="113">
        <v>9.6</v>
      </c>
      <c r="Q6" s="113">
        <v>25.5</v>
      </c>
      <c r="R6" s="5"/>
    </row>
    <row r="7" spans="1:18" ht="7.5" customHeight="1">
      <c r="A7" s="67"/>
      <c r="B7" s="114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Q7" s="116"/>
      <c r="R7" s="5"/>
    </row>
    <row r="8" spans="1:18" ht="12.75" customHeight="1">
      <c r="A8" s="65" t="s">
        <v>10</v>
      </c>
      <c r="B8" s="62">
        <v>10364</v>
      </c>
      <c r="C8" s="62">
        <v>5083</v>
      </c>
      <c r="D8" s="117">
        <v>31.7</v>
      </c>
      <c r="E8" s="117">
        <v>27</v>
      </c>
      <c r="F8" s="117">
        <v>27.5</v>
      </c>
      <c r="G8" s="117">
        <v>15.6</v>
      </c>
      <c r="H8" s="117">
        <v>5.9</v>
      </c>
      <c r="I8" s="117">
        <v>16.9</v>
      </c>
      <c r="J8" s="117">
        <v>0</v>
      </c>
      <c r="K8" s="117">
        <v>21.9</v>
      </c>
      <c r="L8" s="117">
        <v>10.1</v>
      </c>
      <c r="M8" s="117">
        <v>5.8</v>
      </c>
      <c r="N8" s="117">
        <v>21.2</v>
      </c>
      <c r="O8" s="117">
        <v>0</v>
      </c>
      <c r="P8" s="117">
        <v>7.9</v>
      </c>
      <c r="Q8" s="117">
        <v>30.1</v>
      </c>
      <c r="R8" s="5"/>
    </row>
    <row r="9" spans="1:18" ht="12.75" customHeight="1">
      <c r="A9" s="65" t="s">
        <v>11</v>
      </c>
      <c r="B9" s="62">
        <v>3023</v>
      </c>
      <c r="C9" s="62">
        <v>1339</v>
      </c>
      <c r="D9" s="117">
        <v>29.2</v>
      </c>
      <c r="E9" s="117">
        <v>0</v>
      </c>
      <c r="F9" s="117">
        <v>28</v>
      </c>
      <c r="G9" s="117">
        <v>21.4</v>
      </c>
      <c r="H9" s="117">
        <v>25.5</v>
      </c>
      <c r="I9" s="117">
        <v>11.3</v>
      </c>
      <c r="J9" s="117">
        <v>23.2</v>
      </c>
      <c r="K9" s="117">
        <v>21.9</v>
      </c>
      <c r="L9" s="117">
        <v>8.6</v>
      </c>
      <c r="M9" s="117">
        <v>5.3</v>
      </c>
      <c r="N9" s="117">
        <v>17</v>
      </c>
      <c r="O9" s="117">
        <v>0</v>
      </c>
      <c r="P9" s="117">
        <v>0</v>
      </c>
      <c r="Q9" s="117">
        <v>27.4</v>
      </c>
      <c r="R9" s="5"/>
    </row>
    <row r="10" spans="1:18" ht="12.75" customHeight="1">
      <c r="A10" s="65" t="s">
        <v>12</v>
      </c>
      <c r="B10" s="62">
        <v>7849</v>
      </c>
      <c r="C10" s="62">
        <v>2149</v>
      </c>
      <c r="D10" s="117">
        <v>24.5</v>
      </c>
      <c r="E10" s="117">
        <v>20</v>
      </c>
      <c r="F10" s="117">
        <v>0</v>
      </c>
      <c r="G10" s="117">
        <v>16.5</v>
      </c>
      <c r="H10" s="117">
        <v>19.2</v>
      </c>
      <c r="I10" s="117">
        <v>13.6</v>
      </c>
      <c r="J10" s="117">
        <v>14.4</v>
      </c>
      <c r="K10" s="117">
        <v>18.3</v>
      </c>
      <c r="L10" s="117">
        <v>12.2</v>
      </c>
      <c r="M10" s="117">
        <v>6.5</v>
      </c>
      <c r="N10" s="117">
        <v>9.6</v>
      </c>
      <c r="O10" s="117">
        <v>0</v>
      </c>
      <c r="P10" s="117">
        <v>8</v>
      </c>
      <c r="Q10" s="117">
        <v>23.5</v>
      </c>
      <c r="R10" s="5"/>
    </row>
    <row r="11" spans="1:18" ht="12.75" customHeight="1">
      <c r="A11" s="65" t="s">
        <v>13</v>
      </c>
      <c r="B11" s="62">
        <v>3712</v>
      </c>
      <c r="C11" s="62">
        <v>1698</v>
      </c>
      <c r="D11" s="117">
        <v>28.5</v>
      </c>
      <c r="E11" s="117">
        <v>0</v>
      </c>
      <c r="F11" s="117">
        <v>18.6</v>
      </c>
      <c r="G11" s="117">
        <v>13.9</v>
      </c>
      <c r="H11" s="117">
        <v>20.5</v>
      </c>
      <c r="I11" s="117">
        <v>11.6</v>
      </c>
      <c r="J11" s="117">
        <v>13</v>
      </c>
      <c r="K11" s="117">
        <v>17.2</v>
      </c>
      <c r="L11" s="117">
        <v>5</v>
      </c>
      <c r="M11" s="117">
        <v>0</v>
      </c>
      <c r="N11" s="117">
        <v>16.3</v>
      </c>
      <c r="O11" s="117">
        <v>0</v>
      </c>
      <c r="P11" s="117">
        <v>19.1</v>
      </c>
      <c r="Q11" s="117">
        <v>25</v>
      </c>
      <c r="R11" s="5"/>
    </row>
    <row r="12" spans="1:18" ht="12.75" customHeight="1">
      <c r="A12" s="65" t="s">
        <v>14</v>
      </c>
      <c r="B12" s="62">
        <v>404942</v>
      </c>
      <c r="C12" s="62">
        <v>151765</v>
      </c>
      <c r="D12" s="117">
        <v>22.9</v>
      </c>
      <c r="E12" s="117">
        <v>19.8</v>
      </c>
      <c r="F12" s="117">
        <v>20</v>
      </c>
      <c r="G12" s="117">
        <v>19</v>
      </c>
      <c r="H12" s="117">
        <v>17.6</v>
      </c>
      <c r="I12" s="117">
        <v>16.7</v>
      </c>
      <c r="J12" s="117">
        <v>14.9</v>
      </c>
      <c r="K12" s="117">
        <v>20.4</v>
      </c>
      <c r="L12" s="117">
        <v>11.6</v>
      </c>
      <c r="M12" s="117">
        <v>10.1</v>
      </c>
      <c r="N12" s="117">
        <v>10.4</v>
      </c>
      <c r="O12" s="117">
        <v>0</v>
      </c>
      <c r="P12" s="117">
        <v>10</v>
      </c>
      <c r="Q12" s="117">
        <v>24.2</v>
      </c>
      <c r="R12" s="5"/>
    </row>
    <row r="13" spans="1:18" ht="12.75" customHeight="1">
      <c r="A13" s="65" t="s">
        <v>15</v>
      </c>
      <c r="B13" s="62">
        <v>13082</v>
      </c>
      <c r="C13" s="62">
        <v>4977</v>
      </c>
      <c r="D13" s="117">
        <v>22.8</v>
      </c>
      <c r="E13" s="117">
        <v>20.1</v>
      </c>
      <c r="F13" s="117">
        <v>0</v>
      </c>
      <c r="G13" s="117">
        <v>13.6</v>
      </c>
      <c r="H13" s="117">
        <v>24</v>
      </c>
      <c r="I13" s="117">
        <v>9.8</v>
      </c>
      <c r="J13" s="117">
        <v>16.4</v>
      </c>
      <c r="K13" s="117">
        <v>23.3</v>
      </c>
      <c r="L13" s="117">
        <v>12.5</v>
      </c>
      <c r="M13" s="117">
        <v>8.4</v>
      </c>
      <c r="N13" s="117">
        <v>10.6</v>
      </c>
      <c r="O13" s="117">
        <v>0</v>
      </c>
      <c r="P13" s="117">
        <v>3.9</v>
      </c>
      <c r="Q13" s="117">
        <v>19.8</v>
      </c>
      <c r="R13" s="5"/>
    </row>
    <row r="14" spans="1:18" ht="12.75" customHeight="1">
      <c r="A14" s="65" t="s">
        <v>16</v>
      </c>
      <c r="B14" s="62">
        <v>8429</v>
      </c>
      <c r="C14" s="62">
        <v>4477</v>
      </c>
      <c r="D14" s="117">
        <v>23</v>
      </c>
      <c r="E14" s="117">
        <v>11.8</v>
      </c>
      <c r="F14" s="117">
        <v>1</v>
      </c>
      <c r="G14" s="117">
        <v>0</v>
      </c>
      <c r="H14" s="117">
        <v>0</v>
      </c>
      <c r="I14" s="117">
        <v>23.4</v>
      </c>
      <c r="J14" s="117">
        <v>10</v>
      </c>
      <c r="K14" s="117">
        <v>21.3</v>
      </c>
      <c r="L14" s="117">
        <v>20</v>
      </c>
      <c r="M14" s="117">
        <v>7</v>
      </c>
      <c r="N14" s="117">
        <v>9.1</v>
      </c>
      <c r="O14" s="117">
        <v>0</v>
      </c>
      <c r="P14" s="117">
        <v>0</v>
      </c>
      <c r="Q14" s="117">
        <v>28.2</v>
      </c>
      <c r="R14" s="5"/>
    </row>
    <row r="15" spans="1:18" ht="12.75" customHeight="1">
      <c r="A15" s="65" t="s">
        <v>17</v>
      </c>
      <c r="B15" s="62">
        <v>1685</v>
      </c>
      <c r="C15" s="62">
        <v>609</v>
      </c>
      <c r="D15" s="117">
        <v>24.3</v>
      </c>
      <c r="E15" s="117">
        <v>26.6</v>
      </c>
      <c r="F15" s="117">
        <v>25</v>
      </c>
      <c r="G15" s="117">
        <v>11.6</v>
      </c>
      <c r="H15" s="117">
        <v>17.6</v>
      </c>
      <c r="I15" s="117">
        <v>10.8</v>
      </c>
      <c r="J15" s="117">
        <v>0</v>
      </c>
      <c r="K15" s="117">
        <v>25</v>
      </c>
      <c r="L15" s="117">
        <v>12.4</v>
      </c>
      <c r="M15" s="117">
        <v>9</v>
      </c>
      <c r="N15" s="117">
        <v>21.6</v>
      </c>
      <c r="O15" s="117">
        <v>0</v>
      </c>
      <c r="P15" s="117">
        <v>0</v>
      </c>
      <c r="Q15" s="117">
        <v>24.6</v>
      </c>
      <c r="R15" s="5"/>
    </row>
    <row r="16" spans="1:18" ht="12.75" customHeight="1">
      <c r="A16" s="65" t="s">
        <v>84</v>
      </c>
      <c r="B16" s="62">
        <v>4661</v>
      </c>
      <c r="C16" s="62">
        <v>1853</v>
      </c>
      <c r="D16" s="117">
        <v>24.1</v>
      </c>
      <c r="E16" s="117">
        <v>13</v>
      </c>
      <c r="F16" s="117">
        <v>16.9</v>
      </c>
      <c r="G16" s="117">
        <v>20.9</v>
      </c>
      <c r="H16" s="117">
        <v>22.4</v>
      </c>
      <c r="I16" s="117">
        <v>20.6</v>
      </c>
      <c r="J16" s="117">
        <v>18.4</v>
      </c>
      <c r="K16" s="117">
        <v>20.5</v>
      </c>
      <c r="L16" s="117">
        <v>14.2</v>
      </c>
      <c r="M16" s="117">
        <v>7.4</v>
      </c>
      <c r="N16" s="117">
        <v>14</v>
      </c>
      <c r="O16" s="117">
        <v>0</v>
      </c>
      <c r="P16" s="117">
        <v>0</v>
      </c>
      <c r="Q16" s="117">
        <v>24.9</v>
      </c>
      <c r="R16" s="5"/>
    </row>
    <row r="17" spans="1:18" ht="12.75" customHeight="1">
      <c r="A17" s="65" t="s">
        <v>18</v>
      </c>
      <c r="B17" s="62">
        <v>12156</v>
      </c>
      <c r="C17" s="62">
        <v>5954</v>
      </c>
      <c r="D17" s="117">
        <v>24.4</v>
      </c>
      <c r="E17" s="117">
        <v>23.2</v>
      </c>
      <c r="F17" s="117">
        <v>31</v>
      </c>
      <c r="G17" s="117">
        <v>15.3</v>
      </c>
      <c r="H17" s="117">
        <v>26</v>
      </c>
      <c r="I17" s="117">
        <v>20.2</v>
      </c>
      <c r="J17" s="117">
        <v>16</v>
      </c>
      <c r="K17" s="117">
        <v>33.6</v>
      </c>
      <c r="L17" s="117">
        <v>9.2</v>
      </c>
      <c r="M17" s="117">
        <v>12.6</v>
      </c>
      <c r="N17" s="117">
        <v>11</v>
      </c>
      <c r="O17" s="117">
        <v>0</v>
      </c>
      <c r="P17" s="117">
        <v>11</v>
      </c>
      <c r="Q17" s="117">
        <v>26.9</v>
      </c>
      <c r="R17" s="5"/>
    </row>
    <row r="18" spans="1:18" ht="7.5" customHeight="1">
      <c r="A18" s="67"/>
      <c r="B18" s="82"/>
      <c r="C18" s="82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5"/>
    </row>
    <row r="19" spans="1:18" ht="12.75" customHeight="1">
      <c r="A19" s="65" t="s">
        <v>19</v>
      </c>
      <c r="B19" s="62">
        <v>3344</v>
      </c>
      <c r="C19" s="62">
        <v>1774</v>
      </c>
      <c r="D19" s="117">
        <v>25.7</v>
      </c>
      <c r="E19" s="117">
        <v>0</v>
      </c>
      <c r="F19" s="117">
        <v>0</v>
      </c>
      <c r="G19" s="117">
        <v>21.1</v>
      </c>
      <c r="H19" s="117">
        <v>26.4</v>
      </c>
      <c r="I19" s="117">
        <v>17.6</v>
      </c>
      <c r="J19" s="117">
        <v>22.4</v>
      </c>
      <c r="K19" s="117">
        <v>26.7</v>
      </c>
      <c r="L19" s="117">
        <v>12.9</v>
      </c>
      <c r="M19" s="117">
        <v>0</v>
      </c>
      <c r="N19" s="117">
        <v>27.6</v>
      </c>
      <c r="O19" s="117">
        <v>25.2</v>
      </c>
      <c r="P19" s="117">
        <v>10.3</v>
      </c>
      <c r="Q19" s="117">
        <v>29.8</v>
      </c>
      <c r="R19" s="5"/>
    </row>
    <row r="20" spans="1:18" ht="12.75" customHeight="1">
      <c r="A20" s="65" t="s">
        <v>20</v>
      </c>
      <c r="B20" s="62">
        <v>662</v>
      </c>
      <c r="C20" s="62">
        <v>625</v>
      </c>
      <c r="D20" s="117">
        <v>28.6</v>
      </c>
      <c r="E20" s="117">
        <v>22.7</v>
      </c>
      <c r="F20" s="117">
        <v>27.9</v>
      </c>
      <c r="G20" s="117">
        <v>26</v>
      </c>
      <c r="H20" s="117">
        <v>28.3</v>
      </c>
      <c r="I20" s="117">
        <v>1.6</v>
      </c>
      <c r="J20" s="117">
        <v>17</v>
      </c>
      <c r="K20" s="117">
        <v>20.6</v>
      </c>
      <c r="L20" s="117">
        <v>31.7</v>
      </c>
      <c r="M20" s="117">
        <v>24.9</v>
      </c>
      <c r="N20" s="117">
        <v>34.2</v>
      </c>
      <c r="O20" s="117">
        <v>0</v>
      </c>
      <c r="P20" s="117">
        <v>0</v>
      </c>
      <c r="Q20" s="117">
        <v>21.7</v>
      </c>
      <c r="R20" s="5"/>
    </row>
    <row r="21" spans="1:18" ht="12.75" customHeight="1">
      <c r="A21" s="65" t="s">
        <v>21</v>
      </c>
      <c r="B21" s="62">
        <v>7923</v>
      </c>
      <c r="C21" s="62">
        <v>4096</v>
      </c>
      <c r="D21" s="117">
        <v>27.6</v>
      </c>
      <c r="E21" s="117">
        <v>28.8</v>
      </c>
      <c r="F21" s="117">
        <v>22.4</v>
      </c>
      <c r="G21" s="117">
        <v>17.1</v>
      </c>
      <c r="H21" s="117">
        <v>20.8</v>
      </c>
      <c r="I21" s="117">
        <v>9.9</v>
      </c>
      <c r="J21" s="117">
        <v>21.7</v>
      </c>
      <c r="K21" s="117">
        <v>17.8</v>
      </c>
      <c r="L21" s="117">
        <v>11.1</v>
      </c>
      <c r="M21" s="117">
        <v>8.9</v>
      </c>
      <c r="N21" s="117">
        <v>9.4</v>
      </c>
      <c r="O21" s="117">
        <v>8</v>
      </c>
      <c r="P21" s="117">
        <v>7.4</v>
      </c>
      <c r="Q21" s="117">
        <v>27.2</v>
      </c>
      <c r="R21" s="5"/>
    </row>
    <row r="22" spans="1:18" ht="12.75" customHeight="1">
      <c r="A22" s="65" t="s">
        <v>22</v>
      </c>
      <c r="B22" s="62">
        <v>141</v>
      </c>
      <c r="C22" s="62">
        <v>129</v>
      </c>
      <c r="D22" s="117">
        <v>20.3</v>
      </c>
      <c r="E22" s="117">
        <v>0</v>
      </c>
      <c r="F22" s="117">
        <v>0</v>
      </c>
      <c r="G22" s="117">
        <v>10.6</v>
      </c>
      <c r="H22" s="117">
        <v>0</v>
      </c>
      <c r="I22" s="117">
        <v>16</v>
      </c>
      <c r="J22" s="117">
        <v>17</v>
      </c>
      <c r="K22" s="117">
        <v>29.3</v>
      </c>
      <c r="L22" s="117">
        <v>3</v>
      </c>
      <c r="M22" s="117">
        <v>0</v>
      </c>
      <c r="N22" s="117">
        <v>19.3</v>
      </c>
      <c r="O22" s="117">
        <v>0</v>
      </c>
      <c r="P22" s="117">
        <v>21.6</v>
      </c>
      <c r="Q22" s="117">
        <v>31.5</v>
      </c>
      <c r="R22" s="5"/>
    </row>
    <row r="23" spans="1:18" ht="12.75" customHeight="1">
      <c r="A23" s="65" t="s">
        <v>23</v>
      </c>
      <c r="B23" s="62">
        <v>8057</v>
      </c>
      <c r="C23" s="62">
        <v>7626</v>
      </c>
      <c r="D23" s="117">
        <v>23.8</v>
      </c>
      <c r="E23" s="117">
        <v>0</v>
      </c>
      <c r="F23" s="117">
        <v>0</v>
      </c>
      <c r="G23" s="117">
        <v>17</v>
      </c>
      <c r="H23" s="117">
        <v>0</v>
      </c>
      <c r="I23" s="117">
        <v>16.9</v>
      </c>
      <c r="J23" s="117">
        <v>18.6</v>
      </c>
      <c r="K23" s="117">
        <v>28.6</v>
      </c>
      <c r="L23" s="117">
        <v>10.3</v>
      </c>
      <c r="M23" s="117">
        <v>29.2</v>
      </c>
      <c r="N23" s="117">
        <v>43.6</v>
      </c>
      <c r="O23" s="117">
        <v>0</v>
      </c>
      <c r="P23" s="117">
        <v>8.9</v>
      </c>
      <c r="Q23" s="117">
        <v>24.1</v>
      </c>
      <c r="R23" s="5"/>
    </row>
    <row r="24" spans="1:18" ht="12.75" customHeight="1">
      <c r="A24" s="65" t="s">
        <v>24</v>
      </c>
      <c r="B24" s="62">
        <v>3057</v>
      </c>
      <c r="C24" s="62">
        <v>1135</v>
      </c>
      <c r="D24" s="117">
        <v>25.8</v>
      </c>
      <c r="E24" s="117">
        <v>17.7</v>
      </c>
      <c r="F24" s="117">
        <v>0</v>
      </c>
      <c r="G24" s="117">
        <v>9.6</v>
      </c>
      <c r="H24" s="117">
        <v>0</v>
      </c>
      <c r="I24" s="117">
        <v>8.4</v>
      </c>
      <c r="J24" s="117">
        <v>20</v>
      </c>
      <c r="K24" s="117">
        <v>16.4</v>
      </c>
      <c r="L24" s="117">
        <v>6.5</v>
      </c>
      <c r="M24" s="117">
        <v>13</v>
      </c>
      <c r="N24" s="117">
        <v>25</v>
      </c>
      <c r="O24" s="117">
        <v>0</v>
      </c>
      <c r="P24" s="117">
        <v>0</v>
      </c>
      <c r="Q24" s="117">
        <v>24.7</v>
      </c>
      <c r="R24" s="5"/>
    </row>
    <row r="25" spans="1:18" ht="12.75" customHeight="1">
      <c r="A25" s="65" t="s">
        <v>25</v>
      </c>
      <c r="B25" s="62">
        <v>11447</v>
      </c>
      <c r="C25" s="62">
        <v>6375</v>
      </c>
      <c r="D25" s="117">
        <v>28.1</v>
      </c>
      <c r="E25" s="117">
        <v>27.7</v>
      </c>
      <c r="F25" s="117">
        <v>20.8</v>
      </c>
      <c r="G25" s="117">
        <v>8.9</v>
      </c>
      <c r="H25" s="117">
        <v>4.6</v>
      </c>
      <c r="I25" s="117">
        <v>20.6</v>
      </c>
      <c r="J25" s="117">
        <v>13.1</v>
      </c>
      <c r="K25" s="117">
        <v>29.1</v>
      </c>
      <c r="L25" s="117">
        <v>16.5</v>
      </c>
      <c r="M25" s="117">
        <v>7.8</v>
      </c>
      <c r="N25" s="117">
        <v>15.4</v>
      </c>
      <c r="O25" s="117">
        <v>0</v>
      </c>
      <c r="P25" s="117">
        <v>6.7</v>
      </c>
      <c r="Q25" s="117">
        <v>21.9</v>
      </c>
      <c r="R25" s="5"/>
    </row>
    <row r="26" spans="1:18" ht="12.75" customHeight="1">
      <c r="A26" s="65" t="s">
        <v>26</v>
      </c>
      <c r="B26" s="62">
        <v>4777</v>
      </c>
      <c r="C26" s="62">
        <v>2108</v>
      </c>
      <c r="D26" s="117">
        <v>27.4</v>
      </c>
      <c r="E26" s="117">
        <v>0</v>
      </c>
      <c r="F26" s="117">
        <v>0</v>
      </c>
      <c r="G26" s="117">
        <v>14.4</v>
      </c>
      <c r="H26" s="117">
        <v>19.9</v>
      </c>
      <c r="I26" s="117">
        <v>11.8</v>
      </c>
      <c r="J26" s="117">
        <v>11.5</v>
      </c>
      <c r="K26" s="117">
        <v>19.1</v>
      </c>
      <c r="L26" s="117">
        <v>8.1</v>
      </c>
      <c r="M26" s="117">
        <v>12.3</v>
      </c>
      <c r="N26" s="117">
        <v>13.6</v>
      </c>
      <c r="O26" s="117">
        <v>0</v>
      </c>
      <c r="P26" s="117">
        <v>7.5</v>
      </c>
      <c r="Q26" s="117">
        <v>25.2</v>
      </c>
      <c r="R26" s="5"/>
    </row>
    <row r="27" spans="1:18" ht="12.75" customHeight="1">
      <c r="A27" s="65" t="s">
        <v>27</v>
      </c>
      <c r="B27" s="62">
        <v>11327</v>
      </c>
      <c r="C27" s="62">
        <v>6494</v>
      </c>
      <c r="D27" s="117">
        <v>21.5</v>
      </c>
      <c r="E27" s="117">
        <v>26.6</v>
      </c>
      <c r="F27" s="117">
        <v>0</v>
      </c>
      <c r="G27" s="117">
        <v>17.3</v>
      </c>
      <c r="H27" s="117">
        <v>0</v>
      </c>
      <c r="I27" s="117">
        <v>20.9</v>
      </c>
      <c r="J27" s="117">
        <v>19</v>
      </c>
      <c r="K27" s="117">
        <v>24.7</v>
      </c>
      <c r="L27" s="117">
        <v>6.5</v>
      </c>
      <c r="M27" s="117">
        <v>9.8</v>
      </c>
      <c r="N27" s="117">
        <v>30</v>
      </c>
      <c r="O27" s="117">
        <v>0</v>
      </c>
      <c r="P27" s="117">
        <v>7.5</v>
      </c>
      <c r="Q27" s="117">
        <v>24.8</v>
      </c>
      <c r="R27" s="5"/>
    </row>
    <row r="28" spans="1:18" ht="12.75" customHeight="1">
      <c r="A28" s="65" t="s">
        <v>28</v>
      </c>
      <c r="B28" s="62">
        <v>1538</v>
      </c>
      <c r="C28" s="62">
        <v>575</v>
      </c>
      <c r="D28" s="117">
        <v>24.7</v>
      </c>
      <c r="E28" s="117">
        <v>0</v>
      </c>
      <c r="F28" s="117">
        <v>15.5</v>
      </c>
      <c r="G28" s="117">
        <v>13.2</v>
      </c>
      <c r="H28" s="117">
        <v>19</v>
      </c>
      <c r="I28" s="117">
        <v>9.5</v>
      </c>
      <c r="J28" s="117">
        <v>15.5</v>
      </c>
      <c r="K28" s="117">
        <v>23.9</v>
      </c>
      <c r="L28" s="117">
        <v>25.9</v>
      </c>
      <c r="M28" s="117">
        <v>17.3</v>
      </c>
      <c r="N28" s="117">
        <v>13</v>
      </c>
      <c r="O28" s="117">
        <v>0</v>
      </c>
      <c r="P28" s="117">
        <v>0</v>
      </c>
      <c r="Q28" s="117">
        <v>22.9</v>
      </c>
      <c r="R28" s="5"/>
    </row>
    <row r="29" spans="1:18" ht="7.5" customHeight="1">
      <c r="A29" s="67"/>
      <c r="B29" s="82"/>
      <c r="C29" s="82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5"/>
    </row>
    <row r="30" spans="1:18" ht="12.75" customHeight="1">
      <c r="A30" s="65" t="s">
        <v>29</v>
      </c>
      <c r="B30" s="62">
        <v>23798</v>
      </c>
      <c r="C30" s="62">
        <v>20696</v>
      </c>
      <c r="D30" s="117">
        <v>31</v>
      </c>
      <c r="E30" s="117">
        <v>0</v>
      </c>
      <c r="F30" s="117">
        <v>0</v>
      </c>
      <c r="G30" s="117">
        <v>15.6</v>
      </c>
      <c r="H30" s="117">
        <v>0</v>
      </c>
      <c r="I30" s="117">
        <v>18.4</v>
      </c>
      <c r="J30" s="117">
        <v>13.5</v>
      </c>
      <c r="K30" s="117">
        <v>33.9</v>
      </c>
      <c r="L30" s="117">
        <v>23.4</v>
      </c>
      <c r="M30" s="117">
        <v>14.9</v>
      </c>
      <c r="N30" s="117">
        <v>35.4</v>
      </c>
      <c r="O30" s="117">
        <v>17.8</v>
      </c>
      <c r="P30" s="117">
        <v>18.3</v>
      </c>
      <c r="Q30" s="117">
        <v>30.7</v>
      </c>
      <c r="R30" s="5"/>
    </row>
    <row r="31" spans="1:18" ht="12.75" customHeight="1">
      <c r="A31" s="65" t="s">
        <v>30</v>
      </c>
      <c r="B31" s="62">
        <v>11272</v>
      </c>
      <c r="C31" s="62">
        <v>5705</v>
      </c>
      <c r="D31" s="117">
        <v>20.7</v>
      </c>
      <c r="E31" s="117">
        <v>33.4</v>
      </c>
      <c r="F31" s="117">
        <v>14.3</v>
      </c>
      <c r="G31" s="117">
        <v>20</v>
      </c>
      <c r="H31" s="117">
        <v>2</v>
      </c>
      <c r="I31" s="117">
        <v>12.1</v>
      </c>
      <c r="J31" s="117">
        <v>20.2</v>
      </c>
      <c r="K31" s="117">
        <v>27.1</v>
      </c>
      <c r="L31" s="117">
        <v>9.3</v>
      </c>
      <c r="M31" s="117">
        <v>0</v>
      </c>
      <c r="N31" s="117">
        <v>19.7</v>
      </c>
      <c r="O31" s="117">
        <v>0</v>
      </c>
      <c r="P31" s="117">
        <v>0</v>
      </c>
      <c r="Q31" s="117">
        <v>27</v>
      </c>
      <c r="R31" s="5"/>
    </row>
    <row r="32" spans="1:18" ht="12.75" customHeight="1">
      <c r="A32" s="65" t="s">
        <v>31</v>
      </c>
      <c r="B32" s="62">
        <v>53560</v>
      </c>
      <c r="C32" s="62">
        <v>31578</v>
      </c>
      <c r="D32" s="117">
        <v>32.6</v>
      </c>
      <c r="E32" s="117">
        <v>0</v>
      </c>
      <c r="F32" s="117">
        <v>31.4</v>
      </c>
      <c r="G32" s="117">
        <v>31</v>
      </c>
      <c r="H32" s="117">
        <v>0</v>
      </c>
      <c r="I32" s="117">
        <v>24.3</v>
      </c>
      <c r="J32" s="117">
        <v>17.7</v>
      </c>
      <c r="K32" s="117">
        <v>32.3</v>
      </c>
      <c r="L32" s="117">
        <v>30</v>
      </c>
      <c r="M32" s="117">
        <v>16.5</v>
      </c>
      <c r="N32" s="117">
        <v>25.5</v>
      </c>
      <c r="O32" s="117">
        <v>0</v>
      </c>
      <c r="P32" s="117">
        <v>27.7</v>
      </c>
      <c r="Q32" s="117">
        <v>32.6</v>
      </c>
      <c r="R32" s="5"/>
    </row>
    <row r="33" spans="1:18" ht="12.75" customHeight="1">
      <c r="A33" s="65" t="s">
        <v>32</v>
      </c>
      <c r="B33" s="62">
        <v>13897</v>
      </c>
      <c r="C33" s="62">
        <v>9246</v>
      </c>
      <c r="D33" s="117">
        <v>25.6</v>
      </c>
      <c r="E33" s="117">
        <v>17.5</v>
      </c>
      <c r="F33" s="117">
        <v>28.6</v>
      </c>
      <c r="G33" s="117">
        <v>14.2</v>
      </c>
      <c r="H33" s="117">
        <v>0</v>
      </c>
      <c r="I33" s="117">
        <v>11.1</v>
      </c>
      <c r="J33" s="117">
        <v>12.5</v>
      </c>
      <c r="K33" s="117">
        <v>19.1</v>
      </c>
      <c r="L33" s="117">
        <v>5.4</v>
      </c>
      <c r="M33" s="117">
        <v>12.2</v>
      </c>
      <c r="N33" s="117">
        <v>14.1</v>
      </c>
      <c r="O33" s="117">
        <v>0</v>
      </c>
      <c r="P33" s="117">
        <v>8.3</v>
      </c>
      <c r="Q33" s="117">
        <v>25.2</v>
      </c>
      <c r="R33" s="5"/>
    </row>
    <row r="34" spans="1:18" ht="12.75" customHeight="1">
      <c r="A34" s="65" t="s">
        <v>33</v>
      </c>
      <c r="B34" s="62">
        <v>11692</v>
      </c>
      <c r="C34" s="62">
        <v>7023</v>
      </c>
      <c r="D34" s="117">
        <v>25.1</v>
      </c>
      <c r="E34" s="117">
        <v>17.4</v>
      </c>
      <c r="F34" s="117">
        <v>17.5</v>
      </c>
      <c r="G34" s="117">
        <v>16.9</v>
      </c>
      <c r="H34" s="117">
        <v>25.4</v>
      </c>
      <c r="I34" s="117">
        <v>14.2</v>
      </c>
      <c r="J34" s="117">
        <v>19.5</v>
      </c>
      <c r="K34" s="117">
        <v>20.6</v>
      </c>
      <c r="L34" s="117">
        <v>13.1</v>
      </c>
      <c r="M34" s="117">
        <v>0</v>
      </c>
      <c r="N34" s="117">
        <v>12.9</v>
      </c>
      <c r="O34" s="117">
        <v>20.7</v>
      </c>
      <c r="P34" s="117">
        <v>8</v>
      </c>
      <c r="Q34" s="117">
        <v>23.8</v>
      </c>
      <c r="R34" s="5"/>
    </row>
    <row r="35" spans="1:18" ht="12.75" customHeight="1">
      <c r="A35" s="65" t="s">
        <v>34</v>
      </c>
      <c r="B35" s="62">
        <v>4865</v>
      </c>
      <c r="C35" s="62">
        <v>2648</v>
      </c>
      <c r="D35" s="117">
        <v>28.2</v>
      </c>
      <c r="E35" s="117">
        <v>0</v>
      </c>
      <c r="F35" s="117">
        <v>0</v>
      </c>
      <c r="G35" s="117">
        <v>21.1</v>
      </c>
      <c r="H35" s="117">
        <v>40</v>
      </c>
      <c r="I35" s="117">
        <v>10.7</v>
      </c>
      <c r="J35" s="117">
        <v>22.6</v>
      </c>
      <c r="K35" s="117">
        <v>25.6</v>
      </c>
      <c r="L35" s="117">
        <v>0</v>
      </c>
      <c r="M35" s="117">
        <v>12</v>
      </c>
      <c r="N35" s="117">
        <v>28.6</v>
      </c>
      <c r="O35" s="117">
        <v>0</v>
      </c>
      <c r="P35" s="117">
        <v>0</v>
      </c>
      <c r="Q35" s="117">
        <v>27.5</v>
      </c>
      <c r="R35" s="5"/>
    </row>
    <row r="36" spans="1:18" ht="12.75" customHeight="1">
      <c r="A36" s="65" t="s">
        <v>35</v>
      </c>
      <c r="B36" s="62">
        <v>23547</v>
      </c>
      <c r="C36" s="62">
        <v>4868</v>
      </c>
      <c r="D36" s="117">
        <v>27.5</v>
      </c>
      <c r="E36" s="117">
        <v>18.1</v>
      </c>
      <c r="F36" s="117">
        <v>16.9</v>
      </c>
      <c r="G36" s="117">
        <v>12.6</v>
      </c>
      <c r="H36" s="117">
        <v>20.9</v>
      </c>
      <c r="I36" s="117">
        <v>15.4</v>
      </c>
      <c r="J36" s="117">
        <v>14.8</v>
      </c>
      <c r="K36" s="117">
        <v>24.1</v>
      </c>
      <c r="L36" s="117">
        <v>11.6</v>
      </c>
      <c r="M36" s="117">
        <v>0</v>
      </c>
      <c r="N36" s="117">
        <v>19.2</v>
      </c>
      <c r="O36" s="117">
        <v>0</v>
      </c>
      <c r="P36" s="117">
        <v>1.2</v>
      </c>
      <c r="Q36" s="117">
        <v>26.6</v>
      </c>
      <c r="R36" s="5"/>
    </row>
    <row r="37" spans="1:18" ht="12.75" customHeight="1">
      <c r="A37" s="65" t="s">
        <v>36</v>
      </c>
      <c r="B37" s="62">
        <v>2045</v>
      </c>
      <c r="C37" s="62">
        <v>870</v>
      </c>
      <c r="D37" s="117">
        <v>21.8</v>
      </c>
      <c r="E37" s="117">
        <v>0</v>
      </c>
      <c r="F37" s="117">
        <v>0</v>
      </c>
      <c r="G37" s="117">
        <v>18.6</v>
      </c>
      <c r="H37" s="117">
        <v>0</v>
      </c>
      <c r="I37" s="117">
        <v>7.3</v>
      </c>
      <c r="J37" s="117">
        <v>14.8</v>
      </c>
      <c r="K37" s="117">
        <v>24.4</v>
      </c>
      <c r="L37" s="117">
        <v>0</v>
      </c>
      <c r="M37" s="117">
        <v>5.1</v>
      </c>
      <c r="N37" s="117">
        <v>8.6</v>
      </c>
      <c r="O37" s="117">
        <v>0</v>
      </c>
      <c r="P37" s="117">
        <v>14.6</v>
      </c>
      <c r="Q37" s="117">
        <v>25.6</v>
      </c>
      <c r="R37" s="5"/>
    </row>
    <row r="38" spans="1:18" ht="12.75" customHeight="1">
      <c r="A38" s="65" t="s">
        <v>37</v>
      </c>
      <c r="B38" s="62">
        <v>2747</v>
      </c>
      <c r="C38" s="62">
        <v>1784</v>
      </c>
      <c r="D38" s="117">
        <v>26.4</v>
      </c>
      <c r="E38" s="117">
        <v>19.7</v>
      </c>
      <c r="F38" s="117">
        <v>20</v>
      </c>
      <c r="G38" s="117">
        <v>13.5</v>
      </c>
      <c r="H38" s="117">
        <v>27.2</v>
      </c>
      <c r="I38" s="117">
        <v>7.8</v>
      </c>
      <c r="J38" s="117">
        <v>10.5</v>
      </c>
      <c r="K38" s="117">
        <v>23.6</v>
      </c>
      <c r="L38" s="117">
        <v>11.6</v>
      </c>
      <c r="M38" s="117">
        <v>18.4</v>
      </c>
      <c r="N38" s="117">
        <v>19.6</v>
      </c>
      <c r="O38" s="117">
        <v>0</v>
      </c>
      <c r="P38" s="117">
        <v>9.4</v>
      </c>
      <c r="Q38" s="117">
        <v>24.9</v>
      </c>
      <c r="R38" s="5"/>
    </row>
    <row r="39" spans="1:18" ht="12.75" customHeight="1">
      <c r="A39" s="65" t="s">
        <v>38</v>
      </c>
      <c r="B39" s="62">
        <v>8766</v>
      </c>
      <c r="C39" s="62">
        <v>3794</v>
      </c>
      <c r="D39" s="117">
        <v>28.1</v>
      </c>
      <c r="E39" s="117">
        <v>0</v>
      </c>
      <c r="F39" s="117">
        <v>0</v>
      </c>
      <c r="G39" s="117">
        <v>13.8</v>
      </c>
      <c r="H39" s="117">
        <v>0</v>
      </c>
      <c r="I39" s="117">
        <v>8.4</v>
      </c>
      <c r="J39" s="117">
        <v>12.6</v>
      </c>
      <c r="K39" s="117">
        <v>25.6</v>
      </c>
      <c r="L39" s="117">
        <v>12.7</v>
      </c>
      <c r="M39" s="117">
        <v>10.1</v>
      </c>
      <c r="N39" s="117">
        <v>5.8</v>
      </c>
      <c r="O39" s="117">
        <v>0</v>
      </c>
      <c r="P39" s="117">
        <v>3</v>
      </c>
      <c r="Q39" s="117">
        <v>26.3</v>
      </c>
      <c r="R39" s="5"/>
    </row>
    <row r="40" spans="1:18" ht="7.5" customHeight="1">
      <c r="A40" s="67"/>
      <c r="B40" s="82"/>
      <c r="C40" s="82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5"/>
    </row>
    <row r="41" spans="1:18" ht="12.75" customHeight="1">
      <c r="A41" s="65" t="s">
        <v>39</v>
      </c>
      <c r="B41" s="62">
        <v>4592</v>
      </c>
      <c r="C41" s="62">
        <v>3307</v>
      </c>
      <c r="D41" s="117">
        <v>28.2</v>
      </c>
      <c r="E41" s="117">
        <v>0</v>
      </c>
      <c r="F41" s="117">
        <v>0</v>
      </c>
      <c r="G41" s="117">
        <v>15</v>
      </c>
      <c r="H41" s="117">
        <v>24.1</v>
      </c>
      <c r="I41" s="117">
        <v>11.4</v>
      </c>
      <c r="J41" s="117">
        <v>11.1</v>
      </c>
      <c r="K41" s="117">
        <v>21.3</v>
      </c>
      <c r="L41" s="117">
        <v>8.2</v>
      </c>
      <c r="M41" s="117">
        <v>0</v>
      </c>
      <c r="N41" s="117">
        <v>7.8</v>
      </c>
      <c r="O41" s="117">
        <v>0</v>
      </c>
      <c r="P41" s="117">
        <v>0</v>
      </c>
      <c r="Q41" s="117">
        <v>27.8</v>
      </c>
      <c r="R41" s="5"/>
    </row>
    <row r="42" spans="1:18" ht="12.75" customHeight="1">
      <c r="A42" s="65" t="s">
        <v>40</v>
      </c>
      <c r="B42" s="62">
        <v>19762</v>
      </c>
      <c r="C42" s="62">
        <v>7058</v>
      </c>
      <c r="D42" s="117">
        <v>25.6</v>
      </c>
      <c r="E42" s="117">
        <v>32.3</v>
      </c>
      <c r="F42" s="117">
        <v>35.9</v>
      </c>
      <c r="G42" s="117">
        <v>17</v>
      </c>
      <c r="H42" s="117">
        <v>32.6</v>
      </c>
      <c r="I42" s="117">
        <v>25</v>
      </c>
      <c r="J42" s="117">
        <v>13.8</v>
      </c>
      <c r="K42" s="117">
        <v>25.9</v>
      </c>
      <c r="L42" s="117">
        <v>8.6</v>
      </c>
      <c r="M42" s="117">
        <v>6.6</v>
      </c>
      <c r="N42" s="117">
        <v>29.4</v>
      </c>
      <c r="O42" s="117">
        <v>0</v>
      </c>
      <c r="P42" s="117">
        <v>11.5</v>
      </c>
      <c r="Q42" s="117">
        <v>23</v>
      </c>
      <c r="R42" s="5"/>
    </row>
    <row r="43" spans="1:18" ht="12.75" customHeight="1">
      <c r="A43" s="65" t="s">
        <v>41</v>
      </c>
      <c r="B43" s="62">
        <v>8479</v>
      </c>
      <c r="C43" s="62">
        <v>3061</v>
      </c>
      <c r="D43" s="117">
        <v>27</v>
      </c>
      <c r="E43" s="117">
        <v>0</v>
      </c>
      <c r="F43" s="117">
        <v>0</v>
      </c>
      <c r="G43" s="117">
        <v>17.5</v>
      </c>
      <c r="H43" s="117">
        <v>0</v>
      </c>
      <c r="I43" s="117">
        <v>14.5</v>
      </c>
      <c r="J43" s="117">
        <v>14.1</v>
      </c>
      <c r="K43" s="117">
        <v>25.2</v>
      </c>
      <c r="L43" s="117">
        <v>7.9</v>
      </c>
      <c r="M43" s="117">
        <v>8.9</v>
      </c>
      <c r="N43" s="117">
        <v>23.9</v>
      </c>
      <c r="O43" s="117">
        <v>0</v>
      </c>
      <c r="P43" s="117">
        <v>6.5</v>
      </c>
      <c r="Q43" s="117">
        <v>26.3</v>
      </c>
      <c r="R43" s="5"/>
    </row>
    <row r="44" spans="1:18" ht="12.75" customHeight="1">
      <c r="A44" s="65" t="s">
        <v>42</v>
      </c>
      <c r="B44" s="62">
        <v>104788</v>
      </c>
      <c r="C44" s="62">
        <v>47098</v>
      </c>
      <c r="D44" s="117">
        <v>26.6</v>
      </c>
      <c r="E44" s="117">
        <v>31.8</v>
      </c>
      <c r="F44" s="117">
        <v>13.6</v>
      </c>
      <c r="G44" s="117">
        <v>12.8</v>
      </c>
      <c r="H44" s="117">
        <v>0</v>
      </c>
      <c r="I44" s="117">
        <v>7.8</v>
      </c>
      <c r="J44" s="117">
        <v>13.7</v>
      </c>
      <c r="K44" s="117">
        <v>25.3</v>
      </c>
      <c r="L44" s="117">
        <v>9</v>
      </c>
      <c r="M44" s="117">
        <v>6.7</v>
      </c>
      <c r="N44" s="117">
        <v>3.9</v>
      </c>
      <c r="O44" s="117">
        <v>0</v>
      </c>
      <c r="P44" s="117">
        <v>0</v>
      </c>
      <c r="Q44" s="117">
        <v>25.1</v>
      </c>
      <c r="R44" s="5"/>
    </row>
    <row r="45" spans="1:18" ht="12.75" customHeight="1">
      <c r="A45" s="65" t="s">
        <v>43</v>
      </c>
      <c r="B45" s="62">
        <v>5337</v>
      </c>
      <c r="C45" s="62">
        <v>2852</v>
      </c>
      <c r="D45" s="117">
        <v>24</v>
      </c>
      <c r="E45" s="117">
        <v>22</v>
      </c>
      <c r="F45" s="117">
        <v>24</v>
      </c>
      <c r="G45" s="117">
        <v>14.5</v>
      </c>
      <c r="H45" s="117">
        <v>0</v>
      </c>
      <c r="I45" s="117">
        <v>14.6</v>
      </c>
      <c r="J45" s="117">
        <v>17.3</v>
      </c>
      <c r="K45" s="117">
        <v>20.9</v>
      </c>
      <c r="L45" s="117">
        <v>11.9</v>
      </c>
      <c r="M45" s="117">
        <v>0</v>
      </c>
      <c r="N45" s="117">
        <v>5</v>
      </c>
      <c r="O45" s="117">
        <v>0</v>
      </c>
      <c r="P45" s="117">
        <v>10.2</v>
      </c>
      <c r="Q45" s="117">
        <v>22.4</v>
      </c>
      <c r="R45" s="5"/>
    </row>
    <row r="46" spans="1:18" ht="12.75" customHeight="1">
      <c r="A46" s="65" t="s">
        <v>44</v>
      </c>
      <c r="B46" s="62">
        <v>777</v>
      </c>
      <c r="C46" s="62">
        <v>440</v>
      </c>
      <c r="D46" s="117">
        <v>24.2</v>
      </c>
      <c r="E46" s="117">
        <v>0</v>
      </c>
      <c r="F46" s="117">
        <v>0</v>
      </c>
      <c r="G46" s="117">
        <v>18.7</v>
      </c>
      <c r="H46" s="117">
        <v>11.6</v>
      </c>
      <c r="I46" s="117">
        <v>4.5</v>
      </c>
      <c r="J46" s="117">
        <v>3</v>
      </c>
      <c r="K46" s="117">
        <v>22.6</v>
      </c>
      <c r="L46" s="117">
        <v>3.9</v>
      </c>
      <c r="M46" s="117">
        <v>9.5</v>
      </c>
      <c r="N46" s="117">
        <v>25.9</v>
      </c>
      <c r="O46" s="117">
        <v>0</v>
      </c>
      <c r="P46" s="117">
        <v>14.6</v>
      </c>
      <c r="Q46" s="117">
        <v>24.7</v>
      </c>
      <c r="R46" s="5"/>
    </row>
    <row r="47" spans="1:18" ht="12.75" customHeight="1">
      <c r="A47" s="65" t="s">
        <v>45</v>
      </c>
      <c r="B47" s="62">
        <v>33320</v>
      </c>
      <c r="C47" s="62">
        <v>25392</v>
      </c>
      <c r="D47" s="117">
        <v>32.6</v>
      </c>
      <c r="E47" s="117">
        <v>26.8</v>
      </c>
      <c r="F47" s="117">
        <v>27.4</v>
      </c>
      <c r="G47" s="117">
        <v>17.6</v>
      </c>
      <c r="H47" s="117">
        <v>34.7</v>
      </c>
      <c r="I47" s="117">
        <v>13.4</v>
      </c>
      <c r="J47" s="117">
        <v>14.4</v>
      </c>
      <c r="K47" s="117">
        <v>26.1</v>
      </c>
      <c r="L47" s="117">
        <v>7.1</v>
      </c>
      <c r="M47" s="117">
        <v>7.1</v>
      </c>
      <c r="N47" s="117">
        <v>6.9</v>
      </c>
      <c r="O47" s="117">
        <v>0</v>
      </c>
      <c r="P47" s="117">
        <v>7.9</v>
      </c>
      <c r="Q47" s="117">
        <v>29.8</v>
      </c>
      <c r="R47" s="5"/>
    </row>
    <row r="48" spans="1:18" ht="12.75" customHeight="1">
      <c r="A48" s="65" t="s">
        <v>46</v>
      </c>
      <c r="B48" s="62">
        <v>2293</v>
      </c>
      <c r="C48" s="62">
        <v>1199</v>
      </c>
      <c r="D48" s="117">
        <v>25.1</v>
      </c>
      <c r="E48" s="117">
        <v>0</v>
      </c>
      <c r="F48" s="117">
        <v>3.5</v>
      </c>
      <c r="G48" s="117">
        <v>17.4</v>
      </c>
      <c r="H48" s="117">
        <v>20</v>
      </c>
      <c r="I48" s="117">
        <v>14.4</v>
      </c>
      <c r="J48" s="117">
        <v>16.2</v>
      </c>
      <c r="K48" s="117">
        <v>22.6</v>
      </c>
      <c r="L48" s="117">
        <v>0</v>
      </c>
      <c r="M48" s="117">
        <v>16.8</v>
      </c>
      <c r="N48" s="117">
        <v>18.9</v>
      </c>
      <c r="O48" s="117">
        <v>0</v>
      </c>
      <c r="P48" s="117">
        <v>0</v>
      </c>
      <c r="Q48" s="117">
        <v>22.6</v>
      </c>
      <c r="R48" s="5"/>
    </row>
    <row r="49" spans="1:18" ht="12.75" customHeight="1">
      <c r="A49" s="65" t="s">
        <v>47</v>
      </c>
      <c r="B49" s="62">
        <v>42442</v>
      </c>
      <c r="C49" s="62">
        <v>25438</v>
      </c>
      <c r="D49" s="117">
        <v>30.6</v>
      </c>
      <c r="E49" s="117">
        <v>25.9</v>
      </c>
      <c r="F49" s="117">
        <v>26.7</v>
      </c>
      <c r="G49" s="117">
        <v>11.3</v>
      </c>
      <c r="H49" s="117">
        <v>15.5</v>
      </c>
      <c r="I49" s="117">
        <v>9.4</v>
      </c>
      <c r="J49" s="117">
        <v>8.9</v>
      </c>
      <c r="K49" s="117">
        <v>23.6</v>
      </c>
      <c r="L49" s="117">
        <v>0</v>
      </c>
      <c r="M49" s="117">
        <v>7.3</v>
      </c>
      <c r="N49" s="117">
        <v>10</v>
      </c>
      <c r="O49" s="117">
        <v>0</v>
      </c>
      <c r="P49" s="117">
        <v>2.7</v>
      </c>
      <c r="Q49" s="117">
        <v>25.7</v>
      </c>
      <c r="R49" s="5"/>
    </row>
    <row r="50" spans="1:18" ht="12.75" customHeight="1">
      <c r="A50" s="65" t="s">
        <v>48</v>
      </c>
      <c r="B50" s="62">
        <v>48823</v>
      </c>
      <c r="C50" s="62">
        <v>17982</v>
      </c>
      <c r="D50" s="117">
        <v>23.5</v>
      </c>
      <c r="E50" s="117">
        <v>5</v>
      </c>
      <c r="F50" s="117">
        <v>17.5</v>
      </c>
      <c r="G50" s="117">
        <v>0</v>
      </c>
      <c r="H50" s="117">
        <v>3.3</v>
      </c>
      <c r="I50" s="117">
        <v>10.2</v>
      </c>
      <c r="J50" s="117">
        <v>11.5</v>
      </c>
      <c r="K50" s="117">
        <v>21.3</v>
      </c>
      <c r="L50" s="117">
        <v>6.6</v>
      </c>
      <c r="M50" s="117">
        <v>10.6</v>
      </c>
      <c r="N50" s="117">
        <v>21.9</v>
      </c>
      <c r="O50" s="117">
        <v>0</v>
      </c>
      <c r="P50" s="117">
        <v>4.3</v>
      </c>
      <c r="Q50" s="117">
        <v>21</v>
      </c>
      <c r="R50" s="5"/>
    </row>
    <row r="51" spans="1:18" ht="7.5" customHeight="1">
      <c r="A51" s="67"/>
      <c r="B51" s="82"/>
      <c r="C51" s="82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5"/>
    </row>
    <row r="52" spans="1:18" ht="12.75" customHeight="1">
      <c r="A52" s="65" t="s">
        <v>49</v>
      </c>
      <c r="B52" s="62">
        <v>11397</v>
      </c>
      <c r="C52" s="62">
        <v>2821</v>
      </c>
      <c r="D52" s="113">
        <v>23.5</v>
      </c>
      <c r="E52" s="118">
        <v>25.7</v>
      </c>
      <c r="F52" s="118">
        <v>29.2</v>
      </c>
      <c r="G52" s="118">
        <v>20.3</v>
      </c>
      <c r="H52" s="118">
        <v>20</v>
      </c>
      <c r="I52" s="118">
        <v>23.3</v>
      </c>
      <c r="J52" s="118">
        <v>20.3</v>
      </c>
      <c r="K52" s="118">
        <v>22.5</v>
      </c>
      <c r="L52" s="118">
        <v>15.2</v>
      </c>
      <c r="M52" s="118">
        <v>18.6</v>
      </c>
      <c r="N52" s="118">
        <v>21.7</v>
      </c>
      <c r="O52" s="118">
        <v>20</v>
      </c>
      <c r="P52" s="118">
        <v>29</v>
      </c>
      <c r="Q52" s="118">
        <v>22.5</v>
      </c>
      <c r="R52" s="5"/>
    </row>
    <row r="53" spans="1:18" ht="12.75" customHeight="1">
      <c r="A53" s="65" t="s">
        <v>50</v>
      </c>
      <c r="B53" s="62">
        <v>4200</v>
      </c>
      <c r="C53" s="62">
        <v>1489</v>
      </c>
      <c r="D53" s="113">
        <v>19.2</v>
      </c>
      <c r="E53" s="118">
        <v>0</v>
      </c>
      <c r="F53" s="118">
        <v>0</v>
      </c>
      <c r="G53" s="118">
        <v>14</v>
      </c>
      <c r="H53" s="118">
        <v>0</v>
      </c>
      <c r="I53" s="118">
        <v>15.1</v>
      </c>
      <c r="J53" s="118">
        <v>0</v>
      </c>
      <c r="K53" s="118">
        <v>15.8</v>
      </c>
      <c r="L53" s="118">
        <v>0</v>
      </c>
      <c r="M53" s="118">
        <v>14.5</v>
      </c>
      <c r="N53" s="118">
        <v>17.7</v>
      </c>
      <c r="O53" s="118">
        <v>0</v>
      </c>
      <c r="P53" s="118">
        <v>11.8</v>
      </c>
      <c r="Q53" s="118">
        <v>17</v>
      </c>
      <c r="R53" s="5"/>
    </row>
    <row r="54" spans="1:18" ht="12.75" customHeight="1">
      <c r="A54" s="65" t="s">
        <v>51</v>
      </c>
      <c r="B54" s="62">
        <v>4883</v>
      </c>
      <c r="C54" s="62">
        <v>2103</v>
      </c>
      <c r="D54" s="113">
        <v>23.4</v>
      </c>
      <c r="E54" s="118">
        <v>0</v>
      </c>
      <c r="F54" s="118">
        <v>0</v>
      </c>
      <c r="G54" s="118">
        <v>18.4</v>
      </c>
      <c r="H54" s="118">
        <v>22.7</v>
      </c>
      <c r="I54" s="118">
        <v>13.1</v>
      </c>
      <c r="J54" s="118">
        <v>18.7</v>
      </c>
      <c r="K54" s="118">
        <v>18.3</v>
      </c>
      <c r="L54" s="118">
        <v>10</v>
      </c>
      <c r="M54" s="118">
        <v>0</v>
      </c>
      <c r="N54" s="118">
        <v>19</v>
      </c>
      <c r="O54" s="118">
        <v>0</v>
      </c>
      <c r="P54" s="118">
        <v>7.2</v>
      </c>
      <c r="Q54" s="118">
        <v>22.7</v>
      </c>
      <c r="R54" s="5"/>
    </row>
    <row r="55" spans="1:18" ht="12.75" customHeight="1">
      <c r="A55" s="65" t="s">
        <v>52</v>
      </c>
      <c r="B55" s="62">
        <v>761</v>
      </c>
      <c r="C55" s="62">
        <v>478</v>
      </c>
      <c r="D55" s="113">
        <v>23.2</v>
      </c>
      <c r="E55" s="118">
        <v>0</v>
      </c>
      <c r="F55" s="118">
        <v>24</v>
      </c>
      <c r="G55" s="118">
        <v>0</v>
      </c>
      <c r="H55" s="118">
        <v>14.8</v>
      </c>
      <c r="I55" s="118">
        <v>8.3</v>
      </c>
      <c r="J55" s="118">
        <v>18</v>
      </c>
      <c r="K55" s="118">
        <v>20.6</v>
      </c>
      <c r="L55" s="118">
        <v>8</v>
      </c>
      <c r="M55" s="118">
        <v>8.5</v>
      </c>
      <c r="N55" s="118">
        <v>22.3</v>
      </c>
      <c r="O55" s="118">
        <v>13.9</v>
      </c>
      <c r="P55" s="118">
        <v>0</v>
      </c>
      <c r="Q55" s="118">
        <v>22</v>
      </c>
      <c r="R55" s="5"/>
    </row>
    <row r="56" spans="1:18" ht="12.75" customHeight="1">
      <c r="A56" s="65" t="s">
        <v>53</v>
      </c>
      <c r="B56" s="62">
        <v>29284</v>
      </c>
      <c r="C56" s="62">
        <v>12078</v>
      </c>
      <c r="D56" s="113">
        <v>27.5</v>
      </c>
      <c r="E56" s="118">
        <v>0</v>
      </c>
      <c r="F56" s="118">
        <v>0</v>
      </c>
      <c r="G56" s="118">
        <v>9.6</v>
      </c>
      <c r="H56" s="118">
        <v>8</v>
      </c>
      <c r="I56" s="118">
        <v>13.1</v>
      </c>
      <c r="J56" s="118">
        <v>6.4</v>
      </c>
      <c r="K56" s="118">
        <v>19.9</v>
      </c>
      <c r="L56" s="118">
        <v>4.1</v>
      </c>
      <c r="M56" s="118">
        <v>6</v>
      </c>
      <c r="N56" s="118">
        <v>30</v>
      </c>
      <c r="O56" s="118">
        <v>0</v>
      </c>
      <c r="P56" s="118">
        <v>9.5</v>
      </c>
      <c r="Q56" s="118">
        <v>26.4</v>
      </c>
      <c r="R56" s="5"/>
    </row>
    <row r="57" spans="1:18" ht="12.75" customHeight="1">
      <c r="A57" s="65" t="s">
        <v>54</v>
      </c>
      <c r="B57" s="62">
        <v>11221</v>
      </c>
      <c r="C57" s="62">
        <v>2994</v>
      </c>
      <c r="D57" s="113">
        <v>24.5</v>
      </c>
      <c r="E57" s="118">
        <v>22.4</v>
      </c>
      <c r="F57" s="118">
        <v>0</v>
      </c>
      <c r="G57" s="118">
        <v>0</v>
      </c>
      <c r="H57" s="118">
        <v>30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15.2</v>
      </c>
      <c r="O57" s="118">
        <v>0</v>
      </c>
      <c r="P57" s="118">
        <v>0</v>
      </c>
      <c r="Q57" s="118">
        <v>24.4</v>
      </c>
      <c r="R57" s="5"/>
    </row>
    <row r="58" spans="1:18" ht="12.75" customHeight="1">
      <c r="A58" s="65" t="s">
        <v>55</v>
      </c>
      <c r="B58" s="62">
        <v>1991</v>
      </c>
      <c r="C58" s="62">
        <v>828</v>
      </c>
      <c r="D58" s="113">
        <v>22.6</v>
      </c>
      <c r="E58" s="118">
        <v>0</v>
      </c>
      <c r="F58" s="118">
        <v>12.6</v>
      </c>
      <c r="G58" s="118">
        <v>11.9</v>
      </c>
      <c r="H58" s="118">
        <v>29.5</v>
      </c>
      <c r="I58" s="118">
        <v>18.4</v>
      </c>
      <c r="J58" s="118">
        <v>0</v>
      </c>
      <c r="K58" s="118">
        <v>25.5</v>
      </c>
      <c r="L58" s="118">
        <v>9.5</v>
      </c>
      <c r="M58" s="118">
        <v>9.2</v>
      </c>
      <c r="N58" s="118">
        <v>6.4</v>
      </c>
      <c r="O58" s="118">
        <v>0</v>
      </c>
      <c r="P58" s="118">
        <v>7.7</v>
      </c>
      <c r="Q58" s="118">
        <v>20.3</v>
      </c>
      <c r="R58" s="5"/>
    </row>
    <row r="59" spans="1:18" ht="12.75" customHeight="1">
      <c r="A59" s="65" t="s">
        <v>56</v>
      </c>
      <c r="B59" s="62">
        <v>2461</v>
      </c>
      <c r="C59" s="62">
        <v>1113</v>
      </c>
      <c r="D59" s="113">
        <v>27.2</v>
      </c>
      <c r="E59" s="118">
        <v>0</v>
      </c>
      <c r="F59" s="118">
        <v>0</v>
      </c>
      <c r="G59" s="118">
        <v>14.7</v>
      </c>
      <c r="H59" s="118">
        <v>27.1</v>
      </c>
      <c r="I59" s="118">
        <v>8.9</v>
      </c>
      <c r="J59" s="118">
        <v>14.5</v>
      </c>
      <c r="K59" s="118">
        <v>19.7</v>
      </c>
      <c r="L59" s="118">
        <v>12.6</v>
      </c>
      <c r="M59" s="118">
        <v>4.6</v>
      </c>
      <c r="N59" s="118">
        <v>11.1</v>
      </c>
      <c r="O59" s="118">
        <v>0</v>
      </c>
      <c r="P59" s="118">
        <v>0</v>
      </c>
      <c r="Q59" s="118">
        <v>24.9</v>
      </c>
      <c r="R59" s="5"/>
    </row>
    <row r="60" spans="1:18" ht="12.75" customHeight="1">
      <c r="A60" s="65" t="s">
        <v>57</v>
      </c>
      <c r="B60" s="62">
        <v>377</v>
      </c>
      <c r="C60" s="62">
        <v>79</v>
      </c>
      <c r="D60" s="113">
        <v>28.7</v>
      </c>
      <c r="E60" s="118">
        <v>22.7</v>
      </c>
      <c r="F60" s="118">
        <v>27.3</v>
      </c>
      <c r="G60" s="118">
        <v>17.4</v>
      </c>
      <c r="H60" s="118">
        <v>14.3</v>
      </c>
      <c r="I60" s="118">
        <v>5</v>
      </c>
      <c r="J60" s="118">
        <v>16.1</v>
      </c>
      <c r="K60" s="118">
        <v>14.1</v>
      </c>
      <c r="L60" s="118">
        <v>9.8</v>
      </c>
      <c r="M60" s="118">
        <v>9.1</v>
      </c>
      <c r="N60" s="118">
        <v>12.8</v>
      </c>
      <c r="O60" s="118">
        <v>17.8</v>
      </c>
      <c r="P60" s="118">
        <v>7.9</v>
      </c>
      <c r="Q60" s="118">
        <v>23.2</v>
      </c>
      <c r="R60" s="5"/>
    </row>
    <row r="61" spans="1:18" ht="12.75" customHeight="1">
      <c r="A61" s="65" t="s">
        <v>58</v>
      </c>
      <c r="B61" s="62">
        <v>16680</v>
      </c>
      <c r="C61" s="62">
        <v>7462</v>
      </c>
      <c r="D61" s="113">
        <v>29.8</v>
      </c>
      <c r="E61" s="118">
        <v>1</v>
      </c>
      <c r="F61" s="118">
        <v>0</v>
      </c>
      <c r="G61" s="118">
        <v>17.8</v>
      </c>
      <c r="H61" s="118">
        <v>18</v>
      </c>
      <c r="I61" s="118">
        <v>17.5</v>
      </c>
      <c r="J61" s="118">
        <v>21.7</v>
      </c>
      <c r="K61" s="118">
        <v>23.4</v>
      </c>
      <c r="L61" s="118">
        <v>21.1</v>
      </c>
      <c r="M61" s="118">
        <v>12.5</v>
      </c>
      <c r="N61" s="118">
        <v>13.5</v>
      </c>
      <c r="O61" s="118">
        <v>0</v>
      </c>
      <c r="P61" s="118">
        <v>0</v>
      </c>
      <c r="Q61" s="118">
        <v>30.6</v>
      </c>
      <c r="R61" s="5"/>
    </row>
    <row r="62" spans="1:18" ht="7.5" customHeight="1">
      <c r="A62" s="67"/>
      <c r="B62" s="82"/>
      <c r="C62" s="82"/>
      <c r="D62" s="116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5"/>
    </row>
    <row r="63" spans="1:18" ht="12.75" customHeight="1">
      <c r="A63" s="65" t="s">
        <v>59</v>
      </c>
      <c r="B63" s="62">
        <v>29121</v>
      </c>
      <c r="C63" s="62">
        <v>11414</v>
      </c>
      <c r="D63" s="113">
        <v>20.5</v>
      </c>
      <c r="E63" s="118">
        <v>19.3</v>
      </c>
      <c r="F63" s="118">
        <v>18.8</v>
      </c>
      <c r="G63" s="118">
        <v>12.5</v>
      </c>
      <c r="H63" s="118">
        <v>22.9</v>
      </c>
      <c r="I63" s="118">
        <v>9.5</v>
      </c>
      <c r="J63" s="118">
        <v>10.9</v>
      </c>
      <c r="K63" s="118">
        <v>26.2</v>
      </c>
      <c r="L63" s="118">
        <v>14.3</v>
      </c>
      <c r="M63" s="118">
        <v>13.2</v>
      </c>
      <c r="N63" s="118">
        <v>11.6</v>
      </c>
      <c r="O63" s="118">
        <v>24.2</v>
      </c>
      <c r="P63" s="118">
        <v>9.9</v>
      </c>
      <c r="Q63" s="118">
        <v>21.1</v>
      </c>
      <c r="R63" s="5"/>
    </row>
    <row r="64" spans="1:18" ht="12.75" customHeight="1">
      <c r="A64" s="65" t="s">
        <v>60</v>
      </c>
      <c r="B64" s="62">
        <v>3744</v>
      </c>
      <c r="C64" s="62">
        <v>1956</v>
      </c>
      <c r="D64" s="113">
        <v>26.7</v>
      </c>
      <c r="E64" s="118">
        <v>24.8</v>
      </c>
      <c r="F64" s="118">
        <v>27.6</v>
      </c>
      <c r="G64" s="118">
        <v>15.5</v>
      </c>
      <c r="H64" s="118">
        <v>26.4</v>
      </c>
      <c r="I64" s="118">
        <v>12.8</v>
      </c>
      <c r="J64" s="118">
        <v>18.5</v>
      </c>
      <c r="K64" s="118">
        <v>24.6</v>
      </c>
      <c r="L64" s="118">
        <v>0</v>
      </c>
      <c r="M64" s="118">
        <v>15.9</v>
      </c>
      <c r="N64" s="118">
        <v>16.1</v>
      </c>
      <c r="O64" s="118">
        <v>21.2</v>
      </c>
      <c r="P64" s="118">
        <v>16.3</v>
      </c>
      <c r="Q64" s="118">
        <v>23.9</v>
      </c>
      <c r="R64" s="5"/>
    </row>
    <row r="65" spans="1:18" ht="12.75" customHeight="1">
      <c r="A65" s="65" t="s">
        <v>61</v>
      </c>
      <c r="B65" s="62">
        <v>16276</v>
      </c>
      <c r="C65" s="62">
        <v>11797</v>
      </c>
      <c r="D65" s="113">
        <v>17.3</v>
      </c>
      <c r="E65" s="118">
        <v>12.5</v>
      </c>
      <c r="F65" s="118">
        <v>6.4</v>
      </c>
      <c r="G65" s="118">
        <v>12.5</v>
      </c>
      <c r="H65" s="118">
        <v>0</v>
      </c>
      <c r="I65" s="118">
        <v>15</v>
      </c>
      <c r="J65" s="118">
        <v>0</v>
      </c>
      <c r="K65" s="118">
        <v>17.5</v>
      </c>
      <c r="L65" s="118">
        <v>8.7</v>
      </c>
      <c r="M65" s="118">
        <v>8</v>
      </c>
      <c r="N65" s="118">
        <v>10.1</v>
      </c>
      <c r="O65" s="118">
        <v>0</v>
      </c>
      <c r="P65" s="118">
        <v>13.7</v>
      </c>
      <c r="Q65" s="118">
        <v>18.4</v>
      </c>
      <c r="R65" s="5"/>
    </row>
    <row r="66" spans="1:18" ht="12.75" customHeight="1">
      <c r="A66" s="66" t="s">
        <v>62</v>
      </c>
      <c r="B66" s="85">
        <v>145</v>
      </c>
      <c r="C66" s="85">
        <v>119</v>
      </c>
      <c r="D66" s="120">
        <v>17.1</v>
      </c>
      <c r="E66" s="121">
        <v>0</v>
      </c>
      <c r="F66" s="121">
        <v>0</v>
      </c>
      <c r="G66" s="121">
        <v>23.4</v>
      </c>
      <c r="H66" s="121">
        <v>0</v>
      </c>
      <c r="I66" s="121">
        <v>14.5</v>
      </c>
      <c r="J66" s="121">
        <v>0</v>
      </c>
      <c r="K66" s="121">
        <v>16.8</v>
      </c>
      <c r="L66" s="121">
        <v>15</v>
      </c>
      <c r="M66" s="121">
        <v>12.3</v>
      </c>
      <c r="N66" s="121">
        <v>12.3</v>
      </c>
      <c r="O66" s="121">
        <v>0</v>
      </c>
      <c r="P66" s="121">
        <v>0</v>
      </c>
      <c r="Q66" s="121">
        <v>25.2</v>
      </c>
      <c r="R66" s="5"/>
    </row>
    <row r="67" spans="1:17" ht="12.75" customHeight="1">
      <c r="A67" s="291" t="s">
        <v>135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</row>
    <row r="68" ht="15" customHeight="1">
      <c r="A68" s="2" t="s">
        <v>2</v>
      </c>
    </row>
  </sheetData>
  <sheetProtection/>
  <mergeCells count="20">
    <mergeCell ref="A67:Q67"/>
    <mergeCell ref="A3:A5"/>
    <mergeCell ref="B3:B5"/>
    <mergeCell ref="C3:C5"/>
    <mergeCell ref="D3:D5"/>
    <mergeCell ref="E3:E5"/>
    <mergeCell ref="F3:F5"/>
    <mergeCell ref="G3:G5"/>
    <mergeCell ref="L3:L5"/>
    <mergeCell ref="M3:M5"/>
    <mergeCell ref="H3:H5"/>
    <mergeCell ref="I3:I5"/>
    <mergeCell ref="J3:J5"/>
    <mergeCell ref="K3:K5"/>
    <mergeCell ref="A2:Q2"/>
    <mergeCell ref="A1:Q1"/>
    <mergeCell ref="N3:N5"/>
    <mergeCell ref="O3:O5"/>
    <mergeCell ref="P3:P5"/>
    <mergeCell ref="Q3:Q5"/>
  </mergeCells>
  <printOptions horizontalCentered="1"/>
  <pageMargins left="0.25" right="0.25" top="0.25" bottom="0.25" header="0.5" footer="0.5"/>
  <pageSetup fitToHeight="1" fitToWidth="1" horizontalDpi="600" verticalDpi="600" orientation="landscape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SheetLayoutView="100" zoomScalePageLayoutView="0" workbookViewId="0" topLeftCell="A1">
      <selection activeCell="B7" sqref="B7:I65"/>
    </sheetView>
  </sheetViews>
  <sheetFormatPr defaultColWidth="9.140625" defaultRowHeight="12.75"/>
  <cols>
    <col min="1" max="1" width="15.7109375" style="2" customWidth="1"/>
    <col min="2" max="2" width="13.28125" style="2" customWidth="1"/>
    <col min="3" max="3" width="12.57421875" style="2" bestFit="1" customWidth="1"/>
    <col min="4" max="4" width="19.8515625" style="3" customWidth="1"/>
    <col min="5" max="5" width="12.57421875" style="3" bestFit="1" customWidth="1"/>
    <col min="6" max="6" width="12.57421875" style="2" bestFit="1" customWidth="1"/>
    <col min="7" max="7" width="13.7109375" style="2" customWidth="1"/>
    <col min="8" max="8" width="13.7109375" style="2" bestFit="1" customWidth="1"/>
    <col min="9" max="9" width="12.57421875" style="2" bestFit="1" customWidth="1"/>
    <col min="10" max="16384" width="9.140625" style="2" customWidth="1"/>
  </cols>
  <sheetData>
    <row r="1" spans="1:9" ht="57.75" customHeight="1">
      <c r="A1" s="257" t="s">
        <v>192</v>
      </c>
      <c r="B1" s="257"/>
      <c r="C1" s="257"/>
      <c r="D1" s="257"/>
      <c r="E1" s="257"/>
      <c r="F1" s="257"/>
      <c r="G1" s="257"/>
      <c r="H1" s="257"/>
      <c r="I1" s="257"/>
    </row>
    <row r="2" spans="1:9" ht="12.75" customHeight="1">
      <c r="A2" s="272" t="str">
        <f>FINAL2!$A$2</f>
        <v>ACF/OFA: 05/12/2016</v>
      </c>
      <c r="B2" s="272"/>
      <c r="C2" s="272"/>
      <c r="D2" s="272"/>
      <c r="E2" s="272"/>
      <c r="F2" s="272"/>
      <c r="G2" s="272"/>
      <c r="H2" s="272"/>
      <c r="I2" s="272"/>
    </row>
    <row r="3" spans="1:9" s="3" customFormat="1" ht="12.75" customHeight="1">
      <c r="A3" s="248" t="s">
        <v>0</v>
      </c>
      <c r="B3" s="260" t="s">
        <v>118</v>
      </c>
      <c r="C3" s="299"/>
      <c r="D3" s="297" t="s">
        <v>127</v>
      </c>
      <c r="E3" s="297"/>
      <c r="F3" s="297"/>
      <c r="G3" s="297"/>
      <c r="H3" s="297"/>
      <c r="I3" s="298"/>
    </row>
    <row r="4" spans="1:9" s="3" customFormat="1" ht="39" customHeight="1">
      <c r="A4" s="250"/>
      <c r="B4" s="25" t="s">
        <v>125</v>
      </c>
      <c r="C4" s="163" t="s">
        <v>126</v>
      </c>
      <c r="D4" s="112" t="s">
        <v>97</v>
      </c>
      <c r="E4" s="25" t="s">
        <v>122</v>
      </c>
      <c r="F4" s="25" t="s">
        <v>137</v>
      </c>
      <c r="G4" s="25" t="s">
        <v>121</v>
      </c>
      <c r="H4" s="25" t="s">
        <v>123</v>
      </c>
      <c r="I4" s="25" t="s">
        <v>124</v>
      </c>
    </row>
    <row r="5" spans="1:9" ht="12.75" customHeight="1">
      <c r="A5" s="50" t="s">
        <v>3</v>
      </c>
      <c r="B5" s="122">
        <f>SUM(B7:B65)</f>
        <v>873355</v>
      </c>
      <c r="C5" s="161">
        <f>SUM(C7:C65)</f>
        <v>320733</v>
      </c>
      <c r="D5" s="156">
        <f aca="true" t="shared" si="0" ref="D5:I5">SUM(D7:D65)</f>
        <v>552628</v>
      </c>
      <c r="E5" s="123">
        <f t="shared" si="0"/>
        <v>441880</v>
      </c>
      <c r="F5" s="107">
        <f t="shared" si="0"/>
        <v>40990</v>
      </c>
      <c r="G5" s="107">
        <f t="shared" si="0"/>
        <v>47151</v>
      </c>
      <c r="H5" s="107">
        <f t="shared" si="0"/>
        <v>21276</v>
      </c>
      <c r="I5" s="107">
        <f t="shared" si="0"/>
        <v>1328</v>
      </c>
    </row>
    <row r="6" spans="1:9" ht="7.5" customHeight="1">
      <c r="A6" s="67"/>
      <c r="B6" s="124"/>
      <c r="C6" s="162"/>
      <c r="D6" s="157"/>
      <c r="E6" s="71"/>
      <c r="F6" s="69"/>
      <c r="G6" s="69"/>
      <c r="H6" s="69"/>
      <c r="I6" s="69"/>
    </row>
    <row r="7" spans="1:9" ht="12.75" customHeight="1">
      <c r="A7" s="65" t="s">
        <v>10</v>
      </c>
      <c r="B7" s="62">
        <v>8096</v>
      </c>
      <c r="C7" s="99">
        <v>4192</v>
      </c>
      <c r="D7" s="158">
        <v>3904</v>
      </c>
      <c r="E7" s="125">
        <v>3341</v>
      </c>
      <c r="F7" s="62">
        <v>202</v>
      </c>
      <c r="G7" s="62">
        <v>223</v>
      </c>
      <c r="H7" s="62">
        <v>130</v>
      </c>
      <c r="I7" s="62">
        <v>8</v>
      </c>
    </row>
    <row r="8" spans="1:9" ht="12.75" customHeight="1">
      <c r="A8" s="65" t="s">
        <v>11</v>
      </c>
      <c r="B8" s="62">
        <v>1922</v>
      </c>
      <c r="C8" s="99">
        <v>798</v>
      </c>
      <c r="D8" s="158">
        <v>1125</v>
      </c>
      <c r="E8" s="125">
        <v>869</v>
      </c>
      <c r="F8" s="62">
        <v>111</v>
      </c>
      <c r="G8" s="62">
        <v>89</v>
      </c>
      <c r="H8" s="62">
        <v>56</v>
      </c>
      <c r="I8" s="62">
        <v>1</v>
      </c>
    </row>
    <row r="9" spans="1:9" ht="12.75" customHeight="1">
      <c r="A9" s="65" t="s">
        <v>12</v>
      </c>
      <c r="B9" s="62">
        <v>6143</v>
      </c>
      <c r="C9" s="99">
        <v>1189</v>
      </c>
      <c r="D9" s="158">
        <v>4954</v>
      </c>
      <c r="E9" s="125">
        <v>4202</v>
      </c>
      <c r="F9" s="62">
        <v>348</v>
      </c>
      <c r="G9" s="62">
        <v>292</v>
      </c>
      <c r="H9" s="62">
        <v>108</v>
      </c>
      <c r="I9" s="62">
        <v>4</v>
      </c>
    </row>
    <row r="10" spans="1:9" ht="12.75" customHeight="1">
      <c r="A10" s="65" t="s">
        <v>13</v>
      </c>
      <c r="B10" s="62">
        <v>2587</v>
      </c>
      <c r="C10" s="99">
        <v>1091</v>
      </c>
      <c r="D10" s="158">
        <v>1495</v>
      </c>
      <c r="E10" s="125">
        <v>1155</v>
      </c>
      <c r="F10" s="62">
        <v>137</v>
      </c>
      <c r="G10" s="62">
        <v>164</v>
      </c>
      <c r="H10" s="62">
        <v>39</v>
      </c>
      <c r="I10" s="83">
        <v>0</v>
      </c>
    </row>
    <row r="11" spans="1:9" ht="12.75" customHeight="1">
      <c r="A11" s="65" t="s">
        <v>14</v>
      </c>
      <c r="B11" s="62">
        <v>316377</v>
      </c>
      <c r="C11" s="99">
        <v>93664</v>
      </c>
      <c r="D11" s="158">
        <v>222714</v>
      </c>
      <c r="E11" s="125">
        <v>184589</v>
      </c>
      <c r="F11" s="62">
        <v>13949</v>
      </c>
      <c r="G11" s="62">
        <v>16685</v>
      </c>
      <c r="H11" s="62">
        <v>6849</v>
      </c>
      <c r="I11" s="62">
        <v>641</v>
      </c>
    </row>
    <row r="12" spans="1:9" ht="12.75" customHeight="1">
      <c r="A12" s="65" t="s">
        <v>15</v>
      </c>
      <c r="B12" s="62">
        <v>10259</v>
      </c>
      <c r="C12" s="99">
        <v>2344</v>
      </c>
      <c r="D12" s="158">
        <v>7915</v>
      </c>
      <c r="E12" s="125">
        <v>6453</v>
      </c>
      <c r="F12" s="62">
        <v>706</v>
      </c>
      <c r="G12" s="62">
        <v>485</v>
      </c>
      <c r="H12" s="62">
        <v>243</v>
      </c>
      <c r="I12" s="62">
        <v>29</v>
      </c>
    </row>
    <row r="13" spans="1:9" ht="12.75" customHeight="1">
      <c r="A13" s="65" t="s">
        <v>16</v>
      </c>
      <c r="B13" s="62">
        <v>6976</v>
      </c>
      <c r="C13" s="99">
        <v>3271</v>
      </c>
      <c r="D13" s="158">
        <v>3705</v>
      </c>
      <c r="E13" s="125">
        <v>2689</v>
      </c>
      <c r="F13" s="62">
        <v>297</v>
      </c>
      <c r="G13" s="62">
        <v>385</v>
      </c>
      <c r="H13" s="62">
        <v>316</v>
      </c>
      <c r="I13" s="83">
        <v>17</v>
      </c>
    </row>
    <row r="14" spans="1:9" ht="12.75" customHeight="1">
      <c r="A14" s="65" t="s">
        <v>17</v>
      </c>
      <c r="B14" s="62">
        <v>1203</v>
      </c>
      <c r="C14" s="99">
        <v>419</v>
      </c>
      <c r="D14" s="158">
        <v>784</v>
      </c>
      <c r="E14" s="125">
        <v>635</v>
      </c>
      <c r="F14" s="62">
        <v>55</v>
      </c>
      <c r="G14" s="62">
        <v>75</v>
      </c>
      <c r="H14" s="62">
        <v>18</v>
      </c>
      <c r="I14" s="62">
        <v>1</v>
      </c>
    </row>
    <row r="15" spans="1:9" ht="12.75" customHeight="1">
      <c r="A15" s="65" t="s">
        <v>84</v>
      </c>
      <c r="B15" s="62">
        <v>3680</v>
      </c>
      <c r="C15" s="99">
        <v>1656</v>
      </c>
      <c r="D15" s="158">
        <v>2024</v>
      </c>
      <c r="E15" s="125">
        <v>1865</v>
      </c>
      <c r="F15" s="62">
        <v>64</v>
      </c>
      <c r="G15" s="62">
        <v>77</v>
      </c>
      <c r="H15" s="62">
        <v>16</v>
      </c>
      <c r="I15" s="62">
        <v>2</v>
      </c>
    </row>
    <row r="16" spans="1:9" ht="12.75" customHeight="1">
      <c r="A16" s="65" t="s">
        <v>18</v>
      </c>
      <c r="B16" s="62">
        <v>8735</v>
      </c>
      <c r="C16" s="99">
        <v>4105</v>
      </c>
      <c r="D16" s="158">
        <v>4631</v>
      </c>
      <c r="E16" s="125">
        <v>3786</v>
      </c>
      <c r="F16" s="62">
        <v>293</v>
      </c>
      <c r="G16" s="62">
        <v>330</v>
      </c>
      <c r="H16" s="62">
        <v>199</v>
      </c>
      <c r="I16" s="62">
        <v>23</v>
      </c>
    </row>
    <row r="17" spans="1:9" ht="7.5" customHeight="1">
      <c r="A17" s="67"/>
      <c r="B17" s="82"/>
      <c r="C17" s="100"/>
      <c r="D17" s="159"/>
      <c r="E17" s="126"/>
      <c r="F17" s="82"/>
      <c r="G17" s="82"/>
      <c r="H17" s="82"/>
      <c r="I17" s="82"/>
    </row>
    <row r="18" spans="1:9" ht="12.75" customHeight="1">
      <c r="A18" s="65" t="s">
        <v>19</v>
      </c>
      <c r="B18" s="62">
        <v>2789</v>
      </c>
      <c r="C18" s="99">
        <v>1583</v>
      </c>
      <c r="D18" s="158">
        <v>1206</v>
      </c>
      <c r="E18" s="125">
        <v>1069</v>
      </c>
      <c r="F18" s="62">
        <v>47</v>
      </c>
      <c r="G18" s="62">
        <v>54</v>
      </c>
      <c r="H18" s="62">
        <v>29</v>
      </c>
      <c r="I18" s="62">
        <v>7</v>
      </c>
    </row>
    <row r="19" spans="1:9" ht="12.75" customHeight="1">
      <c r="A19" s="65" t="s">
        <v>20</v>
      </c>
      <c r="B19" s="62">
        <v>483</v>
      </c>
      <c r="C19" s="99">
        <v>178</v>
      </c>
      <c r="D19" s="158">
        <v>306</v>
      </c>
      <c r="E19" s="125">
        <v>58</v>
      </c>
      <c r="F19" s="62">
        <v>96</v>
      </c>
      <c r="G19" s="62">
        <v>67</v>
      </c>
      <c r="H19" s="62">
        <v>81</v>
      </c>
      <c r="I19" s="83">
        <v>3</v>
      </c>
    </row>
    <row r="20" spans="1:9" ht="12.75" customHeight="1">
      <c r="A20" s="65" t="s">
        <v>21</v>
      </c>
      <c r="B20" s="62">
        <v>5755</v>
      </c>
      <c r="C20" s="99">
        <v>2756</v>
      </c>
      <c r="D20" s="158">
        <v>3000</v>
      </c>
      <c r="E20" s="125">
        <v>2150</v>
      </c>
      <c r="F20" s="62">
        <v>336</v>
      </c>
      <c r="G20" s="62">
        <v>338</v>
      </c>
      <c r="H20" s="62">
        <v>172</v>
      </c>
      <c r="I20" s="62">
        <v>5</v>
      </c>
    </row>
    <row r="21" spans="1:9" ht="12.75" customHeight="1">
      <c r="A21" s="65" t="s">
        <v>22</v>
      </c>
      <c r="B21" s="62">
        <v>106</v>
      </c>
      <c r="C21" s="99">
        <v>52</v>
      </c>
      <c r="D21" s="158">
        <v>54</v>
      </c>
      <c r="E21" s="125">
        <v>45</v>
      </c>
      <c r="F21" s="62">
        <v>6</v>
      </c>
      <c r="G21" s="62">
        <v>3</v>
      </c>
      <c r="H21" s="62">
        <v>1</v>
      </c>
      <c r="I21" s="83">
        <v>0</v>
      </c>
    </row>
    <row r="22" spans="1:9" ht="12.75" customHeight="1">
      <c r="A22" s="65" t="s">
        <v>23</v>
      </c>
      <c r="B22" s="62">
        <v>7985</v>
      </c>
      <c r="C22" s="99">
        <v>5484</v>
      </c>
      <c r="D22" s="158">
        <v>2500</v>
      </c>
      <c r="E22" s="125">
        <v>391</v>
      </c>
      <c r="F22" s="62">
        <v>637</v>
      </c>
      <c r="G22" s="62">
        <v>1210</v>
      </c>
      <c r="H22" s="62">
        <v>247</v>
      </c>
      <c r="I22" s="62">
        <v>16</v>
      </c>
    </row>
    <row r="23" spans="1:9" ht="12.75" customHeight="1">
      <c r="A23" s="65" t="s">
        <v>24</v>
      </c>
      <c r="B23" s="62">
        <v>2254</v>
      </c>
      <c r="C23" s="99">
        <v>687</v>
      </c>
      <c r="D23" s="158">
        <v>1568</v>
      </c>
      <c r="E23" s="125">
        <v>1252</v>
      </c>
      <c r="F23" s="62">
        <v>121</v>
      </c>
      <c r="G23" s="62">
        <v>149</v>
      </c>
      <c r="H23" s="62">
        <v>46</v>
      </c>
      <c r="I23" s="62">
        <v>0</v>
      </c>
    </row>
    <row r="24" spans="1:9" ht="12.75" customHeight="1">
      <c r="A24" s="65" t="s">
        <v>25</v>
      </c>
      <c r="B24" s="62">
        <v>7771</v>
      </c>
      <c r="C24" s="99">
        <v>2827</v>
      </c>
      <c r="D24" s="158">
        <v>4944</v>
      </c>
      <c r="E24" s="125">
        <v>4028</v>
      </c>
      <c r="F24" s="62">
        <v>327</v>
      </c>
      <c r="G24" s="62">
        <v>398</v>
      </c>
      <c r="H24" s="62">
        <v>169</v>
      </c>
      <c r="I24" s="62">
        <v>22</v>
      </c>
    </row>
    <row r="25" spans="1:9" ht="12.75" customHeight="1">
      <c r="A25" s="65" t="s">
        <v>26</v>
      </c>
      <c r="B25" s="62">
        <v>3590</v>
      </c>
      <c r="C25" s="99">
        <v>1232</v>
      </c>
      <c r="D25" s="158">
        <v>2358</v>
      </c>
      <c r="E25" s="125">
        <v>1834</v>
      </c>
      <c r="F25" s="62">
        <v>204</v>
      </c>
      <c r="G25" s="62">
        <v>207</v>
      </c>
      <c r="H25" s="62">
        <v>108</v>
      </c>
      <c r="I25" s="83">
        <v>5</v>
      </c>
    </row>
    <row r="26" spans="1:9" ht="12.75" customHeight="1">
      <c r="A26" s="65" t="s">
        <v>27</v>
      </c>
      <c r="B26" s="62">
        <v>8672</v>
      </c>
      <c r="C26" s="99">
        <v>4898</v>
      </c>
      <c r="D26" s="158">
        <v>3774</v>
      </c>
      <c r="E26" s="125">
        <v>2673</v>
      </c>
      <c r="F26" s="62">
        <v>374</v>
      </c>
      <c r="G26" s="62">
        <v>494</v>
      </c>
      <c r="H26" s="62">
        <v>229</v>
      </c>
      <c r="I26" s="62">
        <v>3</v>
      </c>
    </row>
    <row r="27" spans="1:9" ht="12.75" customHeight="1">
      <c r="A27" s="65" t="s">
        <v>28</v>
      </c>
      <c r="B27" s="62">
        <v>1374</v>
      </c>
      <c r="C27" s="99">
        <v>334</v>
      </c>
      <c r="D27" s="158">
        <v>1040</v>
      </c>
      <c r="E27" s="125">
        <v>799</v>
      </c>
      <c r="F27" s="62">
        <v>78</v>
      </c>
      <c r="G27" s="62">
        <v>112</v>
      </c>
      <c r="H27" s="62">
        <v>51</v>
      </c>
      <c r="I27" s="62">
        <v>0</v>
      </c>
    </row>
    <row r="28" spans="1:9" ht="7.5" customHeight="1">
      <c r="A28" s="67"/>
      <c r="B28" s="82"/>
      <c r="C28" s="100"/>
      <c r="D28" s="159"/>
      <c r="E28" s="126"/>
      <c r="F28" s="82"/>
      <c r="G28" s="82"/>
      <c r="H28" s="82"/>
      <c r="I28" s="82"/>
    </row>
    <row r="29" spans="1:9" ht="12.75" customHeight="1">
      <c r="A29" s="65" t="s">
        <v>29</v>
      </c>
      <c r="B29" s="62">
        <v>22961</v>
      </c>
      <c r="C29" s="99">
        <v>15854</v>
      </c>
      <c r="D29" s="158">
        <v>7107</v>
      </c>
      <c r="E29" s="125">
        <v>2906</v>
      </c>
      <c r="F29" s="62">
        <v>348</v>
      </c>
      <c r="G29" s="62">
        <v>3069</v>
      </c>
      <c r="H29" s="62">
        <v>754</v>
      </c>
      <c r="I29" s="62">
        <v>30</v>
      </c>
    </row>
    <row r="30" spans="1:9" ht="12.75" customHeight="1">
      <c r="A30" s="65" t="s">
        <v>30</v>
      </c>
      <c r="B30" s="62">
        <v>8749</v>
      </c>
      <c r="C30" s="99">
        <v>4348</v>
      </c>
      <c r="D30" s="158">
        <v>4401</v>
      </c>
      <c r="E30" s="125">
        <v>3220</v>
      </c>
      <c r="F30" s="62">
        <v>486</v>
      </c>
      <c r="G30" s="62">
        <v>434</v>
      </c>
      <c r="H30" s="62">
        <v>239</v>
      </c>
      <c r="I30" s="62">
        <v>22</v>
      </c>
    </row>
    <row r="31" spans="1:9" ht="12.75" customHeight="1">
      <c r="A31" s="65" t="s">
        <v>31</v>
      </c>
      <c r="B31" s="62">
        <v>48183</v>
      </c>
      <c r="C31" s="99">
        <v>27840</v>
      </c>
      <c r="D31" s="158">
        <v>20343</v>
      </c>
      <c r="E31" s="125">
        <v>18308</v>
      </c>
      <c r="F31" s="62">
        <v>713</v>
      </c>
      <c r="G31" s="62">
        <v>869</v>
      </c>
      <c r="H31" s="62">
        <v>450</v>
      </c>
      <c r="I31" s="62">
        <v>3</v>
      </c>
    </row>
    <row r="32" spans="1:9" ht="12.75" customHeight="1">
      <c r="A32" s="65" t="s">
        <v>32</v>
      </c>
      <c r="B32" s="62">
        <v>11184</v>
      </c>
      <c r="C32" s="99">
        <v>6924</v>
      </c>
      <c r="D32" s="158">
        <v>4259</v>
      </c>
      <c r="E32" s="125">
        <v>2847</v>
      </c>
      <c r="F32" s="62">
        <v>508</v>
      </c>
      <c r="G32" s="62">
        <v>631</v>
      </c>
      <c r="H32" s="62">
        <v>274</v>
      </c>
      <c r="I32" s="83">
        <v>0</v>
      </c>
    </row>
    <row r="33" spans="1:9" ht="12.75" customHeight="1">
      <c r="A33" s="65" t="s">
        <v>33</v>
      </c>
      <c r="B33" s="62">
        <v>8659</v>
      </c>
      <c r="C33" s="99">
        <v>4005</v>
      </c>
      <c r="D33" s="158">
        <v>4654</v>
      </c>
      <c r="E33" s="125">
        <v>3267</v>
      </c>
      <c r="F33" s="62">
        <v>592</v>
      </c>
      <c r="G33" s="62">
        <v>582</v>
      </c>
      <c r="H33" s="62">
        <v>187</v>
      </c>
      <c r="I33" s="62">
        <v>26</v>
      </c>
    </row>
    <row r="34" spans="1:9" ht="12.75" customHeight="1">
      <c r="A34" s="65" t="s">
        <v>34</v>
      </c>
      <c r="B34" s="62">
        <v>3485</v>
      </c>
      <c r="C34" s="99">
        <v>2219</v>
      </c>
      <c r="D34" s="158">
        <v>1266</v>
      </c>
      <c r="E34" s="125">
        <v>859</v>
      </c>
      <c r="F34" s="62">
        <v>103</v>
      </c>
      <c r="G34" s="62">
        <v>161</v>
      </c>
      <c r="H34" s="62">
        <v>134</v>
      </c>
      <c r="I34" s="62">
        <v>9</v>
      </c>
    </row>
    <row r="35" spans="1:9" ht="12.75" customHeight="1">
      <c r="A35" s="65" t="s">
        <v>35</v>
      </c>
      <c r="B35" s="62">
        <v>19340</v>
      </c>
      <c r="C35" s="99">
        <v>3831</v>
      </c>
      <c r="D35" s="158">
        <v>15509</v>
      </c>
      <c r="E35" s="125">
        <v>14618</v>
      </c>
      <c r="F35" s="62">
        <v>358</v>
      </c>
      <c r="G35" s="62">
        <v>402</v>
      </c>
      <c r="H35" s="62">
        <v>123</v>
      </c>
      <c r="I35" s="62">
        <v>8</v>
      </c>
    </row>
    <row r="36" spans="1:9" ht="12.75" customHeight="1">
      <c r="A36" s="65" t="s">
        <v>36</v>
      </c>
      <c r="B36" s="62">
        <v>1172</v>
      </c>
      <c r="C36" s="99">
        <v>500</v>
      </c>
      <c r="D36" s="158">
        <v>672</v>
      </c>
      <c r="E36" s="125">
        <v>363</v>
      </c>
      <c r="F36" s="62">
        <v>169</v>
      </c>
      <c r="G36" s="62">
        <v>107</v>
      </c>
      <c r="H36" s="62">
        <v>33</v>
      </c>
      <c r="I36" s="83">
        <v>0</v>
      </c>
    </row>
    <row r="37" spans="1:9" ht="12.75" customHeight="1">
      <c r="A37" s="65" t="s">
        <v>37</v>
      </c>
      <c r="B37" s="62">
        <v>2356</v>
      </c>
      <c r="C37" s="99">
        <v>1137</v>
      </c>
      <c r="D37" s="158">
        <v>1219</v>
      </c>
      <c r="E37" s="125">
        <v>826</v>
      </c>
      <c r="F37" s="62">
        <v>114</v>
      </c>
      <c r="G37" s="62">
        <v>185</v>
      </c>
      <c r="H37" s="62">
        <v>88</v>
      </c>
      <c r="I37" s="83">
        <v>5</v>
      </c>
    </row>
    <row r="38" spans="1:9" ht="12.75" customHeight="1">
      <c r="A38" s="65" t="s">
        <v>38</v>
      </c>
      <c r="B38" s="62">
        <v>7052</v>
      </c>
      <c r="C38" s="99">
        <v>2181</v>
      </c>
      <c r="D38" s="158">
        <v>4872</v>
      </c>
      <c r="E38" s="125">
        <v>3680</v>
      </c>
      <c r="F38" s="62">
        <v>413</v>
      </c>
      <c r="G38" s="62">
        <v>527</v>
      </c>
      <c r="H38" s="62">
        <v>247</v>
      </c>
      <c r="I38" s="62">
        <v>4</v>
      </c>
    </row>
    <row r="39" spans="1:9" ht="7.5" customHeight="1">
      <c r="A39" s="67"/>
      <c r="B39" s="82"/>
      <c r="C39" s="100"/>
      <c r="D39" s="159"/>
      <c r="E39" s="126"/>
      <c r="F39" s="82"/>
      <c r="G39" s="82"/>
      <c r="H39" s="82"/>
      <c r="I39" s="82"/>
    </row>
    <row r="40" spans="1:9" ht="12.75" customHeight="1">
      <c r="A40" s="65" t="s">
        <v>39</v>
      </c>
      <c r="B40" s="62">
        <v>3999</v>
      </c>
      <c r="C40" s="99">
        <v>3116</v>
      </c>
      <c r="D40" s="158">
        <v>883</v>
      </c>
      <c r="E40" s="125">
        <v>729</v>
      </c>
      <c r="F40" s="62">
        <v>56</v>
      </c>
      <c r="G40" s="62">
        <v>61</v>
      </c>
      <c r="H40" s="62">
        <v>37</v>
      </c>
      <c r="I40" s="83">
        <v>0</v>
      </c>
    </row>
    <row r="41" spans="1:9" ht="12.75" customHeight="1">
      <c r="A41" s="65" t="s">
        <v>40</v>
      </c>
      <c r="B41" s="62">
        <v>16572</v>
      </c>
      <c r="C41" s="99">
        <v>4153</v>
      </c>
      <c r="D41" s="158">
        <v>12418</v>
      </c>
      <c r="E41" s="125">
        <v>10584</v>
      </c>
      <c r="F41" s="62">
        <v>560</v>
      </c>
      <c r="G41" s="62">
        <v>761</v>
      </c>
      <c r="H41" s="62">
        <v>451</v>
      </c>
      <c r="I41" s="62">
        <v>63</v>
      </c>
    </row>
    <row r="42" spans="1:9" ht="12.75" customHeight="1">
      <c r="A42" s="65" t="s">
        <v>41</v>
      </c>
      <c r="B42" s="62">
        <v>6164</v>
      </c>
      <c r="C42" s="99">
        <v>2466</v>
      </c>
      <c r="D42" s="158">
        <v>3699</v>
      </c>
      <c r="E42" s="125">
        <v>3470</v>
      </c>
      <c r="F42" s="62">
        <v>57</v>
      </c>
      <c r="G42" s="62">
        <v>115</v>
      </c>
      <c r="H42" s="62">
        <v>57</v>
      </c>
      <c r="I42" s="62">
        <v>0</v>
      </c>
    </row>
    <row r="43" spans="1:9" ht="12.75" customHeight="1">
      <c r="A43" s="65" t="s">
        <v>42</v>
      </c>
      <c r="B43" s="62">
        <v>89561</v>
      </c>
      <c r="C43" s="99">
        <v>28238</v>
      </c>
      <c r="D43" s="158">
        <v>61324</v>
      </c>
      <c r="E43" s="125">
        <v>45155</v>
      </c>
      <c r="F43" s="62">
        <v>5564</v>
      </c>
      <c r="G43" s="62">
        <v>7107</v>
      </c>
      <c r="H43" s="62">
        <v>3445</v>
      </c>
      <c r="I43" s="62">
        <v>54</v>
      </c>
    </row>
    <row r="44" spans="1:9" ht="12.75" customHeight="1">
      <c r="A44" s="65" t="s">
        <v>43</v>
      </c>
      <c r="B44" s="62">
        <v>4175</v>
      </c>
      <c r="C44" s="99">
        <v>1573</v>
      </c>
      <c r="D44" s="158">
        <v>2602</v>
      </c>
      <c r="E44" s="125">
        <v>2197</v>
      </c>
      <c r="F44" s="62">
        <v>155</v>
      </c>
      <c r="G44" s="62">
        <v>186</v>
      </c>
      <c r="H44" s="62">
        <v>65</v>
      </c>
      <c r="I44" s="83">
        <v>0</v>
      </c>
    </row>
    <row r="45" spans="1:9" ht="12.75" customHeight="1">
      <c r="A45" s="65" t="s">
        <v>44</v>
      </c>
      <c r="B45" s="62">
        <v>450</v>
      </c>
      <c r="C45" s="99">
        <v>320</v>
      </c>
      <c r="D45" s="158">
        <v>130</v>
      </c>
      <c r="E45" s="125">
        <v>60</v>
      </c>
      <c r="F45" s="62">
        <v>26</v>
      </c>
      <c r="G45" s="62">
        <v>27</v>
      </c>
      <c r="H45" s="62">
        <v>17</v>
      </c>
      <c r="I45" s="62">
        <v>1</v>
      </c>
    </row>
    <row r="46" spans="1:9" ht="12.75" customHeight="1">
      <c r="A46" s="65" t="s">
        <v>45</v>
      </c>
      <c r="B46" s="62">
        <v>27518</v>
      </c>
      <c r="C46" s="99">
        <v>20711</v>
      </c>
      <c r="D46" s="158">
        <v>6807</v>
      </c>
      <c r="E46" s="125">
        <v>4960</v>
      </c>
      <c r="F46" s="62">
        <v>867</v>
      </c>
      <c r="G46" s="62">
        <v>588</v>
      </c>
      <c r="H46" s="62">
        <v>393</v>
      </c>
      <c r="I46" s="83">
        <v>0</v>
      </c>
    </row>
    <row r="47" spans="1:9" ht="12.75" customHeight="1">
      <c r="A47" s="65" t="s">
        <v>46</v>
      </c>
      <c r="B47" s="62">
        <v>1865</v>
      </c>
      <c r="C47" s="99">
        <v>693</v>
      </c>
      <c r="D47" s="158">
        <v>1172</v>
      </c>
      <c r="E47" s="125">
        <v>752</v>
      </c>
      <c r="F47" s="62">
        <v>114</v>
      </c>
      <c r="G47" s="62">
        <v>156</v>
      </c>
      <c r="H47" s="62">
        <v>123</v>
      </c>
      <c r="I47" s="62">
        <v>25</v>
      </c>
    </row>
    <row r="48" spans="1:9" ht="12.75" customHeight="1">
      <c r="A48" s="65" t="s">
        <v>47</v>
      </c>
      <c r="B48" s="62">
        <v>36912</v>
      </c>
      <c r="C48" s="99">
        <v>19278</v>
      </c>
      <c r="D48" s="158">
        <v>17634</v>
      </c>
      <c r="E48" s="125">
        <v>14675</v>
      </c>
      <c r="F48" s="62">
        <v>1495</v>
      </c>
      <c r="G48" s="62">
        <v>1163</v>
      </c>
      <c r="H48" s="62">
        <v>298</v>
      </c>
      <c r="I48" s="62">
        <v>2</v>
      </c>
    </row>
    <row r="49" spans="1:9" ht="12.75" customHeight="1">
      <c r="A49" s="65" t="s">
        <v>48</v>
      </c>
      <c r="B49" s="62">
        <v>39012</v>
      </c>
      <c r="C49" s="99">
        <v>9310</v>
      </c>
      <c r="D49" s="158">
        <v>29702</v>
      </c>
      <c r="E49" s="125">
        <v>22692</v>
      </c>
      <c r="F49" s="62">
        <v>3139</v>
      </c>
      <c r="G49" s="62">
        <v>2980</v>
      </c>
      <c r="H49" s="62">
        <v>855</v>
      </c>
      <c r="I49" s="62">
        <v>37</v>
      </c>
    </row>
    <row r="50" spans="1:9" ht="7.5" customHeight="1">
      <c r="A50" s="67"/>
      <c r="B50" s="82"/>
      <c r="C50" s="100"/>
      <c r="D50" s="159"/>
      <c r="E50" s="126"/>
      <c r="F50" s="82"/>
      <c r="G50" s="82"/>
      <c r="H50" s="82"/>
      <c r="I50" s="82"/>
    </row>
    <row r="51" spans="1:9" ht="12.75" customHeight="1">
      <c r="A51" s="65" t="s">
        <v>49</v>
      </c>
      <c r="B51" s="62">
        <v>10447</v>
      </c>
      <c r="C51" s="99">
        <v>2282</v>
      </c>
      <c r="D51" s="158">
        <v>8165</v>
      </c>
      <c r="E51" s="125">
        <v>7672</v>
      </c>
      <c r="F51" s="62">
        <v>29</v>
      </c>
      <c r="G51" s="62">
        <v>391</v>
      </c>
      <c r="H51" s="62">
        <v>73</v>
      </c>
      <c r="I51" s="83">
        <v>0</v>
      </c>
    </row>
    <row r="52" spans="1:9" ht="12.75" customHeight="1">
      <c r="A52" s="65" t="s">
        <v>50</v>
      </c>
      <c r="B52" s="62">
        <v>3309</v>
      </c>
      <c r="C52" s="99">
        <v>399</v>
      </c>
      <c r="D52" s="158">
        <v>2910</v>
      </c>
      <c r="E52" s="125">
        <v>2503</v>
      </c>
      <c r="F52" s="62">
        <v>173</v>
      </c>
      <c r="G52" s="62">
        <v>189</v>
      </c>
      <c r="H52" s="62">
        <v>45</v>
      </c>
      <c r="I52" s="83">
        <v>0</v>
      </c>
    </row>
    <row r="53" spans="1:9" ht="12.75" customHeight="1">
      <c r="A53" s="65" t="s">
        <v>51</v>
      </c>
      <c r="B53" s="62">
        <v>3702</v>
      </c>
      <c r="C53" s="99">
        <v>1271</v>
      </c>
      <c r="D53" s="158">
        <v>2432</v>
      </c>
      <c r="E53" s="125">
        <v>1801</v>
      </c>
      <c r="F53" s="62">
        <v>206</v>
      </c>
      <c r="G53" s="62">
        <v>329</v>
      </c>
      <c r="H53" s="62">
        <v>94</v>
      </c>
      <c r="I53" s="83">
        <v>1</v>
      </c>
    </row>
    <row r="54" spans="1:9" ht="12.75" customHeight="1">
      <c r="A54" s="65" t="s">
        <v>52</v>
      </c>
      <c r="B54" s="62">
        <v>587</v>
      </c>
      <c r="C54" s="99">
        <v>336</v>
      </c>
      <c r="D54" s="158">
        <v>251</v>
      </c>
      <c r="E54" s="125">
        <v>133</v>
      </c>
      <c r="F54" s="62">
        <v>53</v>
      </c>
      <c r="G54" s="62">
        <v>42</v>
      </c>
      <c r="H54" s="62">
        <v>22</v>
      </c>
      <c r="I54" s="83">
        <v>0</v>
      </c>
    </row>
    <row r="55" spans="1:9" ht="12.75" customHeight="1">
      <c r="A55" s="65" t="s">
        <v>53</v>
      </c>
      <c r="B55" s="62">
        <v>25320</v>
      </c>
      <c r="C55" s="99">
        <v>6720</v>
      </c>
      <c r="D55" s="158">
        <v>18600</v>
      </c>
      <c r="E55" s="125">
        <v>14569</v>
      </c>
      <c r="F55" s="62">
        <v>991</v>
      </c>
      <c r="G55" s="62">
        <v>851</v>
      </c>
      <c r="H55" s="62">
        <v>2188</v>
      </c>
      <c r="I55" s="62">
        <v>0</v>
      </c>
    </row>
    <row r="56" spans="1:9" ht="12.75" customHeight="1">
      <c r="A56" s="65" t="s">
        <v>54</v>
      </c>
      <c r="B56" s="62">
        <v>10164</v>
      </c>
      <c r="C56" s="99">
        <v>1856</v>
      </c>
      <c r="D56" s="158">
        <v>8308</v>
      </c>
      <c r="E56" s="125">
        <v>7204</v>
      </c>
      <c r="F56" s="62">
        <v>478</v>
      </c>
      <c r="G56" s="62">
        <v>479</v>
      </c>
      <c r="H56" s="62">
        <v>147</v>
      </c>
      <c r="I56" s="83">
        <v>0</v>
      </c>
    </row>
    <row r="57" spans="1:9" ht="12.75" customHeight="1">
      <c r="A57" s="65" t="s">
        <v>55</v>
      </c>
      <c r="B57" s="62">
        <v>1725</v>
      </c>
      <c r="C57" s="99">
        <v>359</v>
      </c>
      <c r="D57" s="158">
        <v>1366</v>
      </c>
      <c r="E57" s="125">
        <v>1094</v>
      </c>
      <c r="F57" s="62">
        <v>140</v>
      </c>
      <c r="G57" s="62">
        <v>84</v>
      </c>
      <c r="H57" s="62">
        <v>46</v>
      </c>
      <c r="I57" s="62">
        <v>2</v>
      </c>
    </row>
    <row r="58" spans="1:9" ht="12.75" customHeight="1">
      <c r="A58" s="65" t="s">
        <v>56</v>
      </c>
      <c r="B58" s="62">
        <v>1717</v>
      </c>
      <c r="C58" s="99">
        <v>703</v>
      </c>
      <c r="D58" s="158">
        <v>1014</v>
      </c>
      <c r="E58" s="125">
        <v>752</v>
      </c>
      <c r="F58" s="62">
        <v>116</v>
      </c>
      <c r="G58" s="62">
        <v>104</v>
      </c>
      <c r="H58" s="62">
        <v>42</v>
      </c>
      <c r="I58" s="83">
        <v>0</v>
      </c>
    </row>
    <row r="59" spans="1:9" ht="12.75" customHeight="1">
      <c r="A59" s="65" t="s">
        <v>57</v>
      </c>
      <c r="B59" s="62">
        <v>375</v>
      </c>
      <c r="C59" s="99">
        <v>57</v>
      </c>
      <c r="D59" s="158">
        <v>317</v>
      </c>
      <c r="E59" s="125">
        <v>295</v>
      </c>
      <c r="F59" s="62">
        <v>7</v>
      </c>
      <c r="G59" s="62">
        <v>12</v>
      </c>
      <c r="H59" s="62">
        <v>3</v>
      </c>
      <c r="I59" s="83">
        <v>0</v>
      </c>
    </row>
    <row r="60" spans="1:9" ht="12.75" customHeight="1">
      <c r="A60" s="65" t="s">
        <v>58</v>
      </c>
      <c r="B60" s="62">
        <v>14541</v>
      </c>
      <c r="C60" s="99">
        <v>6392</v>
      </c>
      <c r="D60" s="158">
        <v>8149</v>
      </c>
      <c r="E60" s="125">
        <v>7114</v>
      </c>
      <c r="F60" s="62">
        <v>379</v>
      </c>
      <c r="G60" s="62">
        <v>429</v>
      </c>
      <c r="H60" s="62">
        <v>181</v>
      </c>
      <c r="I60" s="62">
        <v>45</v>
      </c>
    </row>
    <row r="61" spans="1:9" ht="7.5" customHeight="1">
      <c r="A61" s="67"/>
      <c r="B61" s="82"/>
      <c r="C61" s="100"/>
      <c r="D61" s="159"/>
      <c r="E61" s="126"/>
      <c r="F61" s="82"/>
      <c r="G61" s="82"/>
      <c r="H61" s="82"/>
      <c r="I61" s="82"/>
    </row>
    <row r="62" spans="1:9" ht="12.75" customHeight="1">
      <c r="A62" s="65" t="s">
        <v>59</v>
      </c>
      <c r="B62" s="62">
        <v>20535</v>
      </c>
      <c r="C62" s="99">
        <v>3324</v>
      </c>
      <c r="D62" s="158">
        <v>17211</v>
      </c>
      <c r="E62" s="125">
        <v>11558</v>
      </c>
      <c r="F62" s="62">
        <v>3055</v>
      </c>
      <c r="G62" s="62">
        <v>1554</v>
      </c>
      <c r="H62" s="62">
        <v>851</v>
      </c>
      <c r="I62" s="62">
        <v>194</v>
      </c>
    </row>
    <row r="63" spans="1:9" ht="12.75" customHeight="1">
      <c r="A63" s="65" t="s">
        <v>60</v>
      </c>
      <c r="B63" s="62">
        <v>2988</v>
      </c>
      <c r="C63" s="99">
        <v>1276</v>
      </c>
      <c r="D63" s="158">
        <v>1713</v>
      </c>
      <c r="E63" s="125">
        <v>1202</v>
      </c>
      <c r="F63" s="62">
        <v>210</v>
      </c>
      <c r="G63" s="62">
        <v>211</v>
      </c>
      <c r="H63" s="62">
        <v>82</v>
      </c>
      <c r="I63" s="62">
        <v>6</v>
      </c>
    </row>
    <row r="64" spans="1:9" ht="12.75" customHeight="1">
      <c r="A64" s="65" t="s">
        <v>61</v>
      </c>
      <c r="B64" s="62">
        <v>11700</v>
      </c>
      <c r="C64" s="99">
        <v>4215</v>
      </c>
      <c r="D64" s="158">
        <v>7485</v>
      </c>
      <c r="E64" s="125">
        <v>5923</v>
      </c>
      <c r="F64" s="62">
        <v>921</v>
      </c>
      <c r="G64" s="62">
        <v>516</v>
      </c>
      <c r="H64" s="62">
        <v>122</v>
      </c>
      <c r="I64" s="62">
        <v>3</v>
      </c>
    </row>
    <row r="65" spans="1:9" ht="12.75" customHeight="1">
      <c r="A65" s="66" t="s">
        <v>62</v>
      </c>
      <c r="B65" s="85">
        <v>119</v>
      </c>
      <c r="C65" s="103">
        <v>86</v>
      </c>
      <c r="D65" s="160">
        <v>33</v>
      </c>
      <c r="E65" s="127">
        <v>9</v>
      </c>
      <c r="F65" s="85">
        <v>7</v>
      </c>
      <c r="G65" s="85">
        <v>12</v>
      </c>
      <c r="H65" s="85">
        <v>3</v>
      </c>
      <c r="I65" s="86">
        <v>1</v>
      </c>
    </row>
    <row r="66" ht="15" customHeight="1"/>
  </sheetData>
  <sheetProtection/>
  <mergeCells count="5">
    <mergeCell ref="A1:I1"/>
    <mergeCell ref="A2:I2"/>
    <mergeCell ref="D3:I3"/>
    <mergeCell ref="A3:A4"/>
    <mergeCell ref="B3:C3"/>
  </mergeCells>
  <printOptions/>
  <pageMargins left="0.25" right="0.25" top="0.25" bottom="0.25" header="0.5" footer="0.5"/>
  <pageSetup fitToHeight="1" fitToWidth="1" horizontalDpi="600" verticalDpi="600" orientation="portrait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7109375" style="2" customWidth="1"/>
    <col min="2" max="2" width="11.7109375" style="2" bestFit="1" customWidth="1"/>
    <col min="3" max="3" width="12.57421875" style="2" bestFit="1" customWidth="1"/>
    <col min="4" max="4" width="18.57421875" style="2" bestFit="1" customWidth="1"/>
    <col min="5" max="5" width="12.57421875" style="2" bestFit="1" customWidth="1"/>
    <col min="6" max="6" width="13.28125" style="2" customWidth="1"/>
    <col min="7" max="7" width="14.7109375" style="2" customWidth="1"/>
    <col min="8" max="8" width="12.8515625" style="2" customWidth="1"/>
    <col min="9" max="9" width="12.57421875" style="2" bestFit="1" customWidth="1"/>
    <col min="10" max="16384" width="9.140625" style="2" customWidth="1"/>
  </cols>
  <sheetData>
    <row r="1" spans="1:10" ht="54" customHeight="1">
      <c r="A1" s="257" t="s">
        <v>193</v>
      </c>
      <c r="B1" s="257"/>
      <c r="C1" s="257"/>
      <c r="D1" s="257"/>
      <c r="E1" s="257"/>
      <c r="F1" s="257"/>
      <c r="G1" s="257"/>
      <c r="H1" s="257"/>
      <c r="I1" s="257"/>
      <c r="J1" s="7"/>
    </row>
    <row r="2" spans="1:9" ht="10.5" customHeight="1">
      <c r="A2" s="293" t="str">
        <f>FINAL2!$A$2</f>
        <v>ACF/OFA: 05/12/2016</v>
      </c>
      <c r="B2" s="293"/>
      <c r="C2" s="293"/>
      <c r="D2" s="293"/>
      <c r="E2" s="293"/>
      <c r="F2" s="293"/>
      <c r="G2" s="293"/>
      <c r="H2" s="293"/>
      <c r="I2" s="293"/>
    </row>
    <row r="3" spans="1:9" s="3" customFormat="1" ht="12.75">
      <c r="A3" s="26"/>
      <c r="B3" s="260" t="s">
        <v>99</v>
      </c>
      <c r="C3" s="299"/>
      <c r="D3" s="297" t="s">
        <v>128</v>
      </c>
      <c r="E3" s="297"/>
      <c r="F3" s="297"/>
      <c r="G3" s="297"/>
      <c r="H3" s="297"/>
      <c r="I3" s="298"/>
    </row>
    <row r="4" spans="1:10" s="3" customFormat="1" ht="54" customHeight="1">
      <c r="A4" s="24" t="s">
        <v>0</v>
      </c>
      <c r="B4" s="25" t="s">
        <v>129</v>
      </c>
      <c r="C4" s="163" t="s">
        <v>126</v>
      </c>
      <c r="D4" s="112" t="s">
        <v>136</v>
      </c>
      <c r="E4" s="25" t="s">
        <v>122</v>
      </c>
      <c r="F4" s="25" t="s">
        <v>137</v>
      </c>
      <c r="G4" s="25" t="s">
        <v>121</v>
      </c>
      <c r="H4" s="25" t="s">
        <v>123</v>
      </c>
      <c r="I4" s="25" t="s">
        <v>124</v>
      </c>
      <c r="J4" s="3" t="s">
        <v>6</v>
      </c>
    </row>
    <row r="5" spans="1:9" ht="12.75" customHeight="1">
      <c r="A5" s="50" t="s">
        <v>3</v>
      </c>
      <c r="B5" s="128">
        <f>SUM(B7:B65)</f>
        <v>873355</v>
      </c>
      <c r="C5" s="169">
        <f>not_parti_hrs!C5/$B5</f>
        <v>0.3672424157415942</v>
      </c>
      <c r="D5" s="164">
        <f>not_parti_hrs!D5/$B5</f>
        <v>0.632764454316973</v>
      </c>
      <c r="E5" s="129">
        <f>not_parti_hrs!E5/$B5</f>
        <v>0.5059569132826858</v>
      </c>
      <c r="F5" s="129">
        <f>not_parti_hrs!F5/$B5</f>
        <v>0.0469339501119247</v>
      </c>
      <c r="G5" s="129">
        <f>not_parti_hrs!G5/$B5</f>
        <v>0.05398835525072851</v>
      </c>
      <c r="H5" s="129">
        <f>not_parti_hrs!H5/$B5</f>
        <v>0.02436122767946597</v>
      </c>
      <c r="I5" s="129">
        <f>not_parti_hrs!I5/$B5</f>
        <v>0.0015205729628845087</v>
      </c>
    </row>
    <row r="6" spans="1:9" ht="7.5" customHeight="1">
      <c r="A6" s="67"/>
      <c r="B6" s="130"/>
      <c r="C6" s="170"/>
      <c r="D6" s="165"/>
      <c r="E6" s="80"/>
      <c r="F6" s="80"/>
      <c r="G6" s="80"/>
      <c r="H6" s="80"/>
      <c r="I6" s="80"/>
    </row>
    <row r="7" spans="1:9" ht="12.75" customHeight="1">
      <c r="A7" s="65" t="s">
        <v>10</v>
      </c>
      <c r="B7" s="27">
        <f>not_parti_hrs!B7</f>
        <v>8096</v>
      </c>
      <c r="C7" s="169">
        <f>not_parti_hrs!C7/$B7</f>
        <v>0.5177865612648221</v>
      </c>
      <c r="D7" s="166">
        <f>not_parti_hrs!D7/$B7</f>
        <v>0.48221343873517786</v>
      </c>
      <c r="E7" s="131">
        <f>not_parti_hrs!E7/$B7</f>
        <v>0.4126729249011858</v>
      </c>
      <c r="F7" s="131">
        <f>not_parti_hrs!F7/$B7</f>
        <v>0.024950592885375496</v>
      </c>
      <c r="G7" s="131">
        <f>not_parti_hrs!G7/$B7</f>
        <v>0.027544466403162056</v>
      </c>
      <c r="H7" s="131">
        <f>not_parti_hrs!H7/$B7</f>
        <v>0.016057312252964428</v>
      </c>
      <c r="I7" s="131">
        <f>not_parti_hrs!I7/$B7</f>
        <v>0.0009881422924901185</v>
      </c>
    </row>
    <row r="8" spans="1:9" ht="12.75" customHeight="1">
      <c r="A8" s="65" t="s">
        <v>11</v>
      </c>
      <c r="B8" s="27">
        <f>not_parti_hrs!B8</f>
        <v>1922</v>
      </c>
      <c r="C8" s="169">
        <f>not_parti_hrs!C8/$B8</f>
        <v>0.41519250780437045</v>
      </c>
      <c r="D8" s="166">
        <f>not_parti_hrs!D8/$B8</f>
        <v>0.5853277835587929</v>
      </c>
      <c r="E8" s="131">
        <f>not_parti_hrs!E8/$B8</f>
        <v>0.45213319458896983</v>
      </c>
      <c r="F8" s="131">
        <f>not_parti_hrs!F8/$B8</f>
        <v>0.057752341311134235</v>
      </c>
      <c r="G8" s="131">
        <f>not_parti_hrs!G8/$B8</f>
        <v>0.04630593132154006</v>
      </c>
      <c r="H8" s="131">
        <f>not_parti_hrs!H8/$B8</f>
        <v>0.029136316337148804</v>
      </c>
      <c r="I8" s="131">
        <f>not_parti_hrs!I8/$B8</f>
        <v>0.0005202913631633715</v>
      </c>
    </row>
    <row r="9" spans="1:9" ht="12.75" customHeight="1">
      <c r="A9" s="65" t="s">
        <v>12</v>
      </c>
      <c r="B9" s="27">
        <f>not_parti_hrs!B9</f>
        <v>6143</v>
      </c>
      <c r="C9" s="169">
        <f>not_parti_hrs!C9/$B9</f>
        <v>0.19355363828748168</v>
      </c>
      <c r="D9" s="166">
        <f>not_parti_hrs!D9/$B9</f>
        <v>0.8064463617125183</v>
      </c>
      <c r="E9" s="131">
        <f>not_parti_hrs!E9/$B9</f>
        <v>0.6840306039394433</v>
      </c>
      <c r="F9" s="131">
        <f>not_parti_hrs!F9/$B9</f>
        <v>0.05664984535243366</v>
      </c>
      <c r="G9" s="131">
        <f>not_parti_hrs!G9/$B9</f>
        <v>0.04753377828422595</v>
      </c>
      <c r="H9" s="131">
        <f>not_parti_hrs!H9/$B9</f>
        <v>0.01758098648868631</v>
      </c>
      <c r="I9" s="131">
        <f>not_parti_hrs!I9/$B9</f>
        <v>0.0006511476477291225</v>
      </c>
    </row>
    <row r="10" spans="1:9" ht="12.75" customHeight="1">
      <c r="A10" s="65" t="s">
        <v>13</v>
      </c>
      <c r="B10" s="27">
        <f>not_parti_hrs!B10</f>
        <v>2587</v>
      </c>
      <c r="C10" s="169">
        <f>not_parti_hrs!C10/$B10</f>
        <v>0.4217240046385775</v>
      </c>
      <c r="D10" s="166">
        <f>not_parti_hrs!D10/$B10</f>
        <v>0.5778894472361809</v>
      </c>
      <c r="E10" s="131">
        <f>not_parti_hrs!E10/$B10</f>
        <v>0.44646308465403944</v>
      </c>
      <c r="F10" s="131">
        <f>not_parti_hrs!F10/$B10</f>
        <v>0.052957093158098184</v>
      </c>
      <c r="G10" s="131">
        <f>not_parti_hrs!G10/$B10</f>
        <v>0.06339389253962119</v>
      </c>
      <c r="H10" s="131">
        <f>not_parti_hrs!H10/$B10</f>
        <v>0.01507537688442211</v>
      </c>
      <c r="I10" s="131">
        <f>not_parti_hrs!I10/$B10</f>
        <v>0</v>
      </c>
    </row>
    <row r="11" spans="1:9" ht="12.75" customHeight="1">
      <c r="A11" s="65" t="s">
        <v>14</v>
      </c>
      <c r="B11" s="27">
        <f>not_parti_hrs!B11</f>
        <v>316377</v>
      </c>
      <c r="C11" s="169">
        <f>not_parti_hrs!C11/$B11</f>
        <v>0.2960518621770862</v>
      </c>
      <c r="D11" s="166">
        <f>not_parti_hrs!D11/$B11</f>
        <v>0.7039512986089381</v>
      </c>
      <c r="E11" s="131">
        <f>not_parti_hrs!E11/$B11</f>
        <v>0.583446331433701</v>
      </c>
      <c r="F11" s="131">
        <f>not_parti_hrs!F11/$B11</f>
        <v>0.044089804252521514</v>
      </c>
      <c r="G11" s="131">
        <f>not_parti_hrs!G11/$B11</f>
        <v>0.05273771481492017</v>
      </c>
      <c r="H11" s="131">
        <f>not_parti_hrs!H11/$B11</f>
        <v>0.02164822348021506</v>
      </c>
      <c r="I11" s="131">
        <f>not_parti_hrs!I11/$B11</f>
        <v>0.002026063841556118</v>
      </c>
    </row>
    <row r="12" spans="1:9" ht="12.75" customHeight="1">
      <c r="A12" s="65" t="s">
        <v>15</v>
      </c>
      <c r="B12" s="27">
        <f>not_parti_hrs!B12</f>
        <v>10259</v>
      </c>
      <c r="C12" s="169">
        <f>not_parti_hrs!C12/$B12</f>
        <v>0.22848230821717516</v>
      </c>
      <c r="D12" s="166">
        <f>not_parti_hrs!D12/$B12</f>
        <v>0.7715176917828248</v>
      </c>
      <c r="E12" s="131">
        <f>not_parti_hrs!E12/$B12</f>
        <v>0.6290086753094843</v>
      </c>
      <c r="F12" s="131">
        <f>not_parti_hrs!F12/$B12</f>
        <v>0.06881762355005361</v>
      </c>
      <c r="G12" s="131">
        <f>not_parti_hrs!G12/$B12</f>
        <v>0.047275562920362606</v>
      </c>
      <c r="H12" s="131">
        <f>not_parti_hrs!H12/$B12</f>
        <v>0.02368651915391364</v>
      </c>
      <c r="I12" s="131">
        <f>not_parti_hrs!I12/$B12</f>
        <v>0.00282678623647529</v>
      </c>
    </row>
    <row r="13" spans="1:9" ht="12.75" customHeight="1">
      <c r="A13" s="65" t="s">
        <v>16</v>
      </c>
      <c r="B13" s="27">
        <f>not_parti_hrs!B13</f>
        <v>6976</v>
      </c>
      <c r="C13" s="169">
        <f>not_parti_hrs!C13/$B13</f>
        <v>0.46889334862385323</v>
      </c>
      <c r="D13" s="166">
        <f>not_parti_hrs!D13/$B13</f>
        <v>0.5311066513761468</v>
      </c>
      <c r="E13" s="131">
        <f>not_parti_hrs!E13/$B13</f>
        <v>0.3854644495412844</v>
      </c>
      <c r="F13" s="131">
        <f>not_parti_hrs!F13/$B13</f>
        <v>0.04257454128440367</v>
      </c>
      <c r="G13" s="131">
        <f>not_parti_hrs!G13/$B13</f>
        <v>0.05518922018348624</v>
      </c>
      <c r="H13" s="131">
        <f>not_parti_hrs!H13/$B13</f>
        <v>0.04529816513761468</v>
      </c>
      <c r="I13" s="131">
        <f>not_parti_hrs!I13/$B13</f>
        <v>0.0024369266055045873</v>
      </c>
    </row>
    <row r="14" spans="1:9" ht="12.75" customHeight="1">
      <c r="A14" s="65" t="s">
        <v>17</v>
      </c>
      <c r="B14" s="27">
        <f>not_parti_hrs!B14</f>
        <v>1203</v>
      </c>
      <c r="C14" s="169">
        <f>not_parti_hrs!C14/$B14</f>
        <v>0.3482959268495428</v>
      </c>
      <c r="D14" s="166">
        <f>not_parti_hrs!D14/$B14</f>
        <v>0.6517040731504572</v>
      </c>
      <c r="E14" s="131">
        <f>not_parti_hrs!E14/$B14</f>
        <v>0.5278470490440565</v>
      </c>
      <c r="F14" s="131">
        <f>not_parti_hrs!F14/$B14</f>
        <v>0.0457190357439734</v>
      </c>
      <c r="G14" s="131">
        <f>not_parti_hrs!G14/$B14</f>
        <v>0.06234413965087282</v>
      </c>
      <c r="H14" s="131">
        <f>not_parti_hrs!H14/$B14</f>
        <v>0.014962593516209476</v>
      </c>
      <c r="I14" s="131">
        <f>not_parti_hrs!I14/$B14</f>
        <v>0.0008312551953449709</v>
      </c>
    </row>
    <row r="15" spans="1:9" ht="12.75" customHeight="1">
      <c r="A15" s="65" t="s">
        <v>84</v>
      </c>
      <c r="B15" s="27">
        <f>not_parti_hrs!B15</f>
        <v>3680</v>
      </c>
      <c r="C15" s="169">
        <f>not_parti_hrs!C15/$B15</f>
        <v>0.45</v>
      </c>
      <c r="D15" s="166">
        <f>not_parti_hrs!D15/$B15</f>
        <v>0.55</v>
      </c>
      <c r="E15" s="131">
        <f>not_parti_hrs!E15/$B15</f>
        <v>0.5067934782608695</v>
      </c>
      <c r="F15" s="131">
        <f>not_parti_hrs!F15/$B15</f>
        <v>0.017391304347826087</v>
      </c>
      <c r="G15" s="131">
        <f>not_parti_hrs!G15/$B15</f>
        <v>0.02092391304347826</v>
      </c>
      <c r="H15" s="131">
        <f>not_parti_hrs!H15/$B15</f>
        <v>0.004347826086956522</v>
      </c>
      <c r="I15" s="131">
        <f>not_parti_hrs!I15/$B15</f>
        <v>0.0005434782608695652</v>
      </c>
    </row>
    <row r="16" spans="1:9" ht="12.75" customHeight="1">
      <c r="A16" s="65" t="s">
        <v>18</v>
      </c>
      <c r="B16" s="27">
        <f>not_parti_hrs!B16</f>
        <v>8735</v>
      </c>
      <c r="C16" s="169">
        <f>not_parti_hrs!C16/$B16</f>
        <v>0.4699484831139096</v>
      </c>
      <c r="D16" s="166">
        <f>not_parti_hrs!D16/$B16</f>
        <v>0.5301659988551803</v>
      </c>
      <c r="E16" s="131">
        <f>not_parti_hrs!E16/$B16</f>
        <v>0.43342873497424156</v>
      </c>
      <c r="F16" s="131">
        <f>not_parti_hrs!F16/$B16</f>
        <v>0.03354321694333143</v>
      </c>
      <c r="G16" s="131">
        <f>not_parti_hrs!G16/$B16</f>
        <v>0.03777904979965655</v>
      </c>
      <c r="H16" s="131">
        <f>not_parti_hrs!H16/$B16</f>
        <v>0.022781911848883802</v>
      </c>
      <c r="I16" s="131">
        <f>not_parti_hrs!I16/$B16</f>
        <v>0.002633085289066972</v>
      </c>
    </row>
    <row r="17" spans="1:9" ht="7.5" customHeight="1">
      <c r="A17" s="67"/>
      <c r="B17" s="81" t="s">
        <v>2</v>
      </c>
      <c r="C17" s="171" t="s">
        <v>2</v>
      </c>
      <c r="D17" s="167" t="s">
        <v>2</v>
      </c>
      <c r="E17" s="68" t="s">
        <v>2</v>
      </c>
      <c r="F17" s="68" t="s">
        <v>2</v>
      </c>
      <c r="G17" s="68" t="s">
        <v>2</v>
      </c>
      <c r="H17" s="68" t="s">
        <v>2</v>
      </c>
      <c r="I17" s="68" t="s">
        <v>2</v>
      </c>
    </row>
    <row r="18" spans="1:9" ht="12.75" customHeight="1">
      <c r="A18" s="65" t="s">
        <v>19</v>
      </c>
      <c r="B18" s="27">
        <f>not_parti_hrs!B18</f>
        <v>2789</v>
      </c>
      <c r="C18" s="169">
        <f>not_parti_hrs!C18/$B18</f>
        <v>0.5675869487271423</v>
      </c>
      <c r="D18" s="166">
        <f>not_parti_hrs!D18/$B18</f>
        <v>0.4324130512728577</v>
      </c>
      <c r="E18" s="131">
        <f>not_parti_hrs!E18/$B18</f>
        <v>0.38329150233058445</v>
      </c>
      <c r="F18" s="131">
        <f>not_parti_hrs!F18/$B18</f>
        <v>0.016851918250268914</v>
      </c>
      <c r="G18" s="131">
        <f>not_parti_hrs!G18/$B18</f>
        <v>0.01936177841520258</v>
      </c>
      <c r="H18" s="131">
        <f>not_parti_hrs!H18/$B18</f>
        <v>0.010397992111868053</v>
      </c>
      <c r="I18" s="131">
        <f>not_parti_hrs!I18/$B18</f>
        <v>0.002509860164933668</v>
      </c>
    </row>
    <row r="19" spans="1:9" ht="12.75" customHeight="1">
      <c r="A19" s="65" t="s">
        <v>20</v>
      </c>
      <c r="B19" s="27">
        <f>not_parti_hrs!B19</f>
        <v>483</v>
      </c>
      <c r="C19" s="169">
        <f>not_parti_hrs!C19/$B19</f>
        <v>0.36853002070393376</v>
      </c>
      <c r="D19" s="166">
        <f>not_parti_hrs!D19/$B19</f>
        <v>0.6335403726708074</v>
      </c>
      <c r="E19" s="131">
        <f>not_parti_hrs!E19/$B19</f>
        <v>0.12008281573498965</v>
      </c>
      <c r="F19" s="131">
        <f>not_parti_hrs!F19/$B19</f>
        <v>0.19875776397515527</v>
      </c>
      <c r="G19" s="131">
        <f>not_parti_hrs!G19/$B19</f>
        <v>0.13871635610766045</v>
      </c>
      <c r="H19" s="131">
        <f>not_parti_hrs!H19/$B19</f>
        <v>0.16770186335403728</v>
      </c>
      <c r="I19" s="131">
        <f>not_parti_hrs!I19/$B19</f>
        <v>0.006211180124223602</v>
      </c>
    </row>
    <row r="20" spans="1:9" ht="12.75" customHeight="1">
      <c r="A20" s="65" t="s">
        <v>21</v>
      </c>
      <c r="B20" s="27">
        <f>not_parti_hrs!B20</f>
        <v>5755</v>
      </c>
      <c r="C20" s="169">
        <f>not_parti_hrs!C20/$B20</f>
        <v>0.4788879235447437</v>
      </c>
      <c r="D20" s="166">
        <f>not_parti_hrs!D20/$B20</f>
        <v>0.5212858384013901</v>
      </c>
      <c r="E20" s="131">
        <f>not_parti_hrs!E20/$B20</f>
        <v>0.3735881841876629</v>
      </c>
      <c r="F20" s="131">
        <f>not_parti_hrs!F20/$B20</f>
        <v>0.05838401390095569</v>
      </c>
      <c r="G20" s="131">
        <f>not_parti_hrs!G20/$B20</f>
        <v>0.058731537793223286</v>
      </c>
      <c r="H20" s="131">
        <f>not_parti_hrs!H20/$B20</f>
        <v>0.029887054735013033</v>
      </c>
      <c r="I20" s="131">
        <f>not_parti_hrs!I20/$B20</f>
        <v>0.0008688097306689834</v>
      </c>
    </row>
    <row r="21" spans="1:9" ht="12.75" customHeight="1">
      <c r="A21" s="65" t="s">
        <v>22</v>
      </c>
      <c r="B21" s="27">
        <f>not_parti_hrs!B21</f>
        <v>106</v>
      </c>
      <c r="C21" s="169">
        <f>not_parti_hrs!C21/$B21</f>
        <v>0.49056603773584906</v>
      </c>
      <c r="D21" s="166">
        <f>not_parti_hrs!D21/$B21</f>
        <v>0.5094339622641509</v>
      </c>
      <c r="E21" s="131">
        <f>not_parti_hrs!E21/$B21</f>
        <v>0.42452830188679247</v>
      </c>
      <c r="F21" s="131">
        <f>not_parti_hrs!F21/$B21</f>
        <v>0.05660377358490566</v>
      </c>
      <c r="G21" s="131">
        <f>not_parti_hrs!G21/$B21</f>
        <v>0.02830188679245283</v>
      </c>
      <c r="H21" s="131">
        <f>not_parti_hrs!H21/$B21</f>
        <v>0.009433962264150943</v>
      </c>
      <c r="I21" s="131">
        <f>not_parti_hrs!I21/$B21</f>
        <v>0</v>
      </c>
    </row>
    <row r="22" spans="1:9" ht="12.75" customHeight="1">
      <c r="A22" s="65" t="s">
        <v>23</v>
      </c>
      <c r="B22" s="27">
        <f>not_parti_hrs!B22</f>
        <v>7985</v>
      </c>
      <c r="C22" s="169">
        <f>not_parti_hrs!C22/$B22</f>
        <v>0.6867877269881026</v>
      </c>
      <c r="D22" s="166">
        <f>not_parti_hrs!D22/$B22</f>
        <v>0.31308703819661865</v>
      </c>
      <c r="E22" s="131">
        <f>not_parti_hrs!E22/$B22</f>
        <v>0.04896681277395116</v>
      </c>
      <c r="F22" s="131">
        <f>not_parti_hrs!F22/$B22</f>
        <v>0.07977457733249843</v>
      </c>
      <c r="G22" s="131">
        <f>not_parti_hrs!G22/$B22</f>
        <v>0.15153412648716344</v>
      </c>
      <c r="H22" s="131">
        <f>not_parti_hrs!H22/$B22</f>
        <v>0.030932999373825924</v>
      </c>
      <c r="I22" s="131">
        <f>not_parti_hrs!I22/$B22</f>
        <v>0.0020037570444583594</v>
      </c>
    </row>
    <row r="23" spans="1:9" ht="12.75" customHeight="1">
      <c r="A23" s="65" t="s">
        <v>24</v>
      </c>
      <c r="B23" s="27">
        <f>not_parti_hrs!B23</f>
        <v>2254</v>
      </c>
      <c r="C23" s="169">
        <f>not_parti_hrs!C23/$B23</f>
        <v>0.30479148181011534</v>
      </c>
      <c r="D23" s="166">
        <f>not_parti_hrs!D23/$B23</f>
        <v>0.6956521739130435</v>
      </c>
      <c r="E23" s="131">
        <f>not_parti_hrs!E23/$B23</f>
        <v>0.5554569653948536</v>
      </c>
      <c r="F23" s="131">
        <f>not_parti_hrs!F23/$B23</f>
        <v>0.05368234250221828</v>
      </c>
      <c r="G23" s="131">
        <f>not_parti_hrs!G23/$B23</f>
        <v>0.06610470275066549</v>
      </c>
      <c r="H23" s="131">
        <f>not_parti_hrs!H23/$B23</f>
        <v>0.02040816326530612</v>
      </c>
      <c r="I23" s="131">
        <f>not_parti_hrs!I23/$B23</f>
        <v>0</v>
      </c>
    </row>
    <row r="24" spans="1:9" ht="12.75" customHeight="1">
      <c r="A24" s="65" t="s">
        <v>25</v>
      </c>
      <c r="B24" s="27">
        <f>not_parti_hrs!B24</f>
        <v>7771</v>
      </c>
      <c r="C24" s="169">
        <f>not_parti_hrs!C24/$B24</f>
        <v>0.36378844421567363</v>
      </c>
      <c r="D24" s="166">
        <f>not_parti_hrs!D24/$B24</f>
        <v>0.6362115557843263</v>
      </c>
      <c r="E24" s="131">
        <f>not_parti_hrs!E24/$B24</f>
        <v>0.5183374083129584</v>
      </c>
      <c r="F24" s="131">
        <f>not_parti_hrs!F24/$B24</f>
        <v>0.04207952644447304</v>
      </c>
      <c r="G24" s="131">
        <f>not_parti_hrs!G24/$B24</f>
        <v>0.05121605970917514</v>
      </c>
      <c r="H24" s="131">
        <f>not_parti_hrs!H24/$B24</f>
        <v>0.02174752284133316</v>
      </c>
      <c r="I24" s="131">
        <f>not_parti_hrs!I24/$B24</f>
        <v>0.0028310384763865653</v>
      </c>
    </row>
    <row r="25" spans="1:9" ht="12.75" customHeight="1">
      <c r="A25" s="65" t="s">
        <v>26</v>
      </c>
      <c r="B25" s="27">
        <f>not_parti_hrs!B25</f>
        <v>3590</v>
      </c>
      <c r="C25" s="169">
        <f>not_parti_hrs!C25/$B25</f>
        <v>0.34317548746518106</v>
      </c>
      <c r="D25" s="166">
        <f>not_parti_hrs!D25/$B25</f>
        <v>0.656824512534819</v>
      </c>
      <c r="E25" s="131">
        <f>not_parti_hrs!E25/$B25</f>
        <v>0.5108635097493036</v>
      </c>
      <c r="F25" s="131">
        <f>not_parti_hrs!F25/$B25</f>
        <v>0.05682451253481894</v>
      </c>
      <c r="G25" s="131">
        <f>not_parti_hrs!G25/$B25</f>
        <v>0.05766016713091922</v>
      </c>
      <c r="H25" s="131">
        <f>not_parti_hrs!H25/$B25</f>
        <v>0.030083565459610027</v>
      </c>
      <c r="I25" s="131">
        <f>not_parti_hrs!I25/$B25</f>
        <v>0.001392757660167131</v>
      </c>
    </row>
    <row r="26" spans="1:9" ht="12.75" customHeight="1">
      <c r="A26" s="65" t="s">
        <v>27</v>
      </c>
      <c r="B26" s="27">
        <f>not_parti_hrs!B26</f>
        <v>8672</v>
      </c>
      <c r="C26" s="169">
        <f>not_parti_hrs!C26/$B26</f>
        <v>0.5648062730627307</v>
      </c>
      <c r="D26" s="166">
        <f>not_parti_hrs!D26/$B26</f>
        <v>0.4351937269372694</v>
      </c>
      <c r="E26" s="131">
        <f>not_parti_hrs!E26/$B26</f>
        <v>0.30823339483394835</v>
      </c>
      <c r="F26" s="131">
        <f>not_parti_hrs!F26/$B26</f>
        <v>0.04312730627306273</v>
      </c>
      <c r="G26" s="131">
        <f>not_parti_hrs!G26/$B26</f>
        <v>0.05696494464944649</v>
      </c>
      <c r="H26" s="131">
        <f>not_parti_hrs!H26/$B26</f>
        <v>0.026406826568265682</v>
      </c>
      <c r="I26" s="131">
        <f>not_parti_hrs!I26/$B26</f>
        <v>0.00034594095940959407</v>
      </c>
    </row>
    <row r="27" spans="1:9" ht="12.75" customHeight="1">
      <c r="A27" s="65" t="s">
        <v>28</v>
      </c>
      <c r="B27" s="27">
        <f>not_parti_hrs!B27</f>
        <v>1374</v>
      </c>
      <c r="C27" s="169">
        <f>not_parti_hrs!C27/$B27</f>
        <v>0.2430858806404658</v>
      </c>
      <c r="D27" s="166">
        <f>not_parti_hrs!D27/$B27</f>
        <v>0.7569141193595342</v>
      </c>
      <c r="E27" s="131">
        <f>not_parti_hrs!E27/$B27</f>
        <v>0.5815138282387191</v>
      </c>
      <c r="F27" s="131">
        <f>not_parti_hrs!F27/$B27</f>
        <v>0.056768558951965066</v>
      </c>
      <c r="G27" s="131">
        <f>not_parti_hrs!G27/$B27</f>
        <v>0.08151382823871907</v>
      </c>
      <c r="H27" s="131">
        <f>not_parti_hrs!H27/$B27</f>
        <v>0.03711790393013101</v>
      </c>
      <c r="I27" s="131">
        <f>not_parti_hrs!I27/$B27</f>
        <v>0</v>
      </c>
    </row>
    <row r="28" spans="1:9" ht="7.5" customHeight="1">
      <c r="A28" s="67"/>
      <c r="B28" s="81" t="s">
        <v>2</v>
      </c>
      <c r="C28" s="171" t="s">
        <v>2</v>
      </c>
      <c r="D28" s="167" t="s">
        <v>2</v>
      </c>
      <c r="E28" s="68" t="s">
        <v>2</v>
      </c>
      <c r="F28" s="68" t="s">
        <v>2</v>
      </c>
      <c r="G28" s="68" t="s">
        <v>2</v>
      </c>
      <c r="H28" s="68" t="s">
        <v>2</v>
      </c>
      <c r="I28" s="68" t="s">
        <v>2</v>
      </c>
    </row>
    <row r="29" spans="1:9" ht="12.75" customHeight="1">
      <c r="A29" s="65" t="s">
        <v>29</v>
      </c>
      <c r="B29" s="27">
        <f>not_parti_hrs!B29</f>
        <v>22961</v>
      </c>
      <c r="C29" s="169">
        <f>not_parti_hrs!C29/$B29</f>
        <v>0.6904751535211882</v>
      </c>
      <c r="D29" s="166">
        <f>not_parti_hrs!D29/$B29</f>
        <v>0.3095248464788119</v>
      </c>
      <c r="E29" s="131">
        <f>not_parti_hrs!E29/$B29</f>
        <v>0.12656243194982797</v>
      </c>
      <c r="F29" s="131">
        <f>not_parti_hrs!F29/$B29</f>
        <v>0.015156134314707548</v>
      </c>
      <c r="G29" s="131">
        <f>not_parti_hrs!G29/$B29</f>
        <v>0.13366142589608468</v>
      </c>
      <c r="H29" s="131">
        <f>not_parti_hrs!H29/$B29</f>
        <v>0.03283829101519969</v>
      </c>
      <c r="I29" s="131">
        <f>not_parti_hrs!I29/$B29</f>
        <v>0.00130656330299203</v>
      </c>
    </row>
    <row r="30" spans="1:9" ht="12.75" customHeight="1">
      <c r="A30" s="65" t="s">
        <v>30</v>
      </c>
      <c r="B30" s="27">
        <f>not_parti_hrs!B30</f>
        <v>8749</v>
      </c>
      <c r="C30" s="169">
        <f>not_parti_hrs!C30/$B30</f>
        <v>0.49697108240941823</v>
      </c>
      <c r="D30" s="166">
        <f>not_parti_hrs!D30/$B30</f>
        <v>0.5030289175905818</v>
      </c>
      <c r="E30" s="131">
        <f>not_parti_hrs!E30/$B30</f>
        <v>0.36804206194993716</v>
      </c>
      <c r="F30" s="131">
        <f>not_parti_hrs!F30/$B30</f>
        <v>0.055549205623499825</v>
      </c>
      <c r="G30" s="131">
        <f>not_parti_hrs!G30/$B30</f>
        <v>0.04960566921933935</v>
      </c>
      <c r="H30" s="131">
        <f>not_parti_hrs!H30/$B30</f>
        <v>0.02731740770373757</v>
      </c>
      <c r="I30" s="131">
        <f>not_parti_hrs!I30/$B30</f>
        <v>0.0025145730940678936</v>
      </c>
    </row>
    <row r="31" spans="1:9" ht="12.75" customHeight="1">
      <c r="A31" s="65" t="s">
        <v>31</v>
      </c>
      <c r="B31" s="27">
        <f>not_parti_hrs!B31</f>
        <v>48183</v>
      </c>
      <c r="C31" s="169">
        <f>not_parti_hrs!C31/$B31</f>
        <v>0.5777971483718324</v>
      </c>
      <c r="D31" s="166">
        <f>not_parti_hrs!D31/$B31</f>
        <v>0.4222028516281676</v>
      </c>
      <c r="E31" s="131">
        <f>not_parti_hrs!E31/$B31</f>
        <v>0.37996803851980987</v>
      </c>
      <c r="F31" s="131">
        <f>not_parti_hrs!F31/$B31</f>
        <v>0.014797750243861943</v>
      </c>
      <c r="G31" s="131">
        <f>not_parti_hrs!G31/$B31</f>
        <v>0.018035406678704107</v>
      </c>
      <c r="H31" s="131">
        <f>not_parti_hrs!H31/$B31</f>
        <v>0.009339393562044704</v>
      </c>
      <c r="I31" s="131">
        <f>not_parti_hrs!I31/$B31</f>
        <v>6.226262374696469E-05</v>
      </c>
    </row>
    <row r="32" spans="1:9" ht="12.75" customHeight="1">
      <c r="A32" s="65" t="s">
        <v>32</v>
      </c>
      <c r="B32" s="27">
        <f>not_parti_hrs!B32</f>
        <v>11184</v>
      </c>
      <c r="C32" s="169">
        <f>not_parti_hrs!C32/$B32</f>
        <v>0.619098712446352</v>
      </c>
      <c r="D32" s="166">
        <f>not_parti_hrs!D32/$B32</f>
        <v>0.38081187410586553</v>
      </c>
      <c r="E32" s="131">
        <f>not_parti_hrs!E32/$B32</f>
        <v>0.25456008583690987</v>
      </c>
      <c r="F32" s="131">
        <f>not_parti_hrs!F32/$B32</f>
        <v>0.04542203147353362</v>
      </c>
      <c r="G32" s="131">
        <f>not_parti_hrs!G32/$B32</f>
        <v>0.056419885550786836</v>
      </c>
      <c r="H32" s="131">
        <f>not_parti_hrs!H32/$B32</f>
        <v>0.02449928469241774</v>
      </c>
      <c r="I32" s="131">
        <f>not_parti_hrs!I32/$B32</f>
        <v>0</v>
      </c>
    </row>
    <row r="33" spans="1:9" ht="12.75" customHeight="1">
      <c r="A33" s="65" t="s">
        <v>33</v>
      </c>
      <c r="B33" s="27">
        <f>not_parti_hrs!B33</f>
        <v>8659</v>
      </c>
      <c r="C33" s="169">
        <f>not_parti_hrs!C33/$B33</f>
        <v>0.46252454094006235</v>
      </c>
      <c r="D33" s="166">
        <f>not_parti_hrs!D33/$B33</f>
        <v>0.5374754590599377</v>
      </c>
      <c r="E33" s="131">
        <f>not_parti_hrs!E33/$B33</f>
        <v>0.3772952996881857</v>
      </c>
      <c r="F33" s="131">
        <f>not_parti_hrs!F33/$B33</f>
        <v>0.06836817184432382</v>
      </c>
      <c r="G33" s="131">
        <f>not_parti_hrs!G33/$B33</f>
        <v>0.06721330407668322</v>
      </c>
      <c r="H33" s="131">
        <f>not_parti_hrs!H33/$B33</f>
        <v>0.021596027254879316</v>
      </c>
      <c r="I33" s="131">
        <f>not_parti_hrs!I33/$B33</f>
        <v>0.0030026561958655736</v>
      </c>
    </row>
    <row r="34" spans="1:9" ht="12.75" customHeight="1">
      <c r="A34" s="65" t="s">
        <v>34</v>
      </c>
      <c r="B34" s="27">
        <f>not_parti_hrs!B34</f>
        <v>3485</v>
      </c>
      <c r="C34" s="169">
        <f>not_parti_hrs!C34/$B34</f>
        <v>0.636728837876614</v>
      </c>
      <c r="D34" s="166">
        <f>not_parti_hrs!D34/$B34</f>
        <v>0.36327116212338595</v>
      </c>
      <c r="E34" s="131">
        <f>not_parti_hrs!E34/$B34</f>
        <v>0.24648493543758968</v>
      </c>
      <c r="F34" s="131">
        <f>not_parti_hrs!F34/$B34</f>
        <v>0.029555236728837878</v>
      </c>
      <c r="G34" s="131">
        <f>not_parti_hrs!G34/$B34</f>
        <v>0.04619799139167862</v>
      </c>
      <c r="H34" s="131">
        <f>not_parti_hrs!H34/$B34</f>
        <v>0.038450502152080346</v>
      </c>
      <c r="I34" s="131">
        <f>not_parti_hrs!I34/$B34</f>
        <v>0.002582496413199426</v>
      </c>
    </row>
    <row r="35" spans="1:9" ht="12.75" customHeight="1">
      <c r="A35" s="65" t="s">
        <v>35</v>
      </c>
      <c r="B35" s="27">
        <f>not_parti_hrs!B35</f>
        <v>19340</v>
      </c>
      <c r="C35" s="169">
        <f>not_parti_hrs!C35/$B35</f>
        <v>0.19808686659772493</v>
      </c>
      <c r="D35" s="166">
        <f>not_parti_hrs!D35/$B35</f>
        <v>0.8019131334022751</v>
      </c>
      <c r="E35" s="131">
        <f>not_parti_hrs!E35/$B35</f>
        <v>0.7558428128231645</v>
      </c>
      <c r="F35" s="131">
        <f>not_parti_hrs!F35/$B35</f>
        <v>0.018510858324715614</v>
      </c>
      <c r="G35" s="131">
        <f>not_parti_hrs!G35/$B35</f>
        <v>0.020785935884177868</v>
      </c>
      <c r="H35" s="131">
        <f>not_parti_hrs!H35/$B35</f>
        <v>0.006359875904860393</v>
      </c>
      <c r="I35" s="131">
        <f>not_parti_hrs!I35/$B35</f>
        <v>0.0004136504653567735</v>
      </c>
    </row>
    <row r="36" spans="1:9" ht="12.75" customHeight="1">
      <c r="A36" s="65" t="s">
        <v>36</v>
      </c>
      <c r="B36" s="27">
        <f>not_parti_hrs!B36</f>
        <v>1172</v>
      </c>
      <c r="C36" s="169">
        <f>not_parti_hrs!C36/$B36</f>
        <v>0.42662116040955633</v>
      </c>
      <c r="D36" s="166">
        <f>not_parti_hrs!D36/$B36</f>
        <v>0.5733788395904437</v>
      </c>
      <c r="E36" s="131">
        <f>not_parti_hrs!E36/$B36</f>
        <v>0.3097269624573379</v>
      </c>
      <c r="F36" s="131">
        <f>not_parti_hrs!F36/$B36</f>
        <v>0.14419795221843004</v>
      </c>
      <c r="G36" s="131">
        <f>not_parti_hrs!G36/$B36</f>
        <v>0.09129692832764505</v>
      </c>
      <c r="H36" s="131">
        <f>not_parti_hrs!H36/$B36</f>
        <v>0.028156996587030716</v>
      </c>
      <c r="I36" s="131">
        <f>not_parti_hrs!I36/$B36</f>
        <v>0</v>
      </c>
    </row>
    <row r="37" spans="1:9" ht="12.75" customHeight="1">
      <c r="A37" s="65" t="s">
        <v>37</v>
      </c>
      <c r="B37" s="27">
        <f>not_parti_hrs!B37</f>
        <v>2356</v>
      </c>
      <c r="C37" s="169">
        <f>not_parti_hrs!C37/$B37</f>
        <v>0.482597623089983</v>
      </c>
      <c r="D37" s="166">
        <f>not_parti_hrs!D37/$B37</f>
        <v>0.517402376910017</v>
      </c>
      <c r="E37" s="131">
        <f>not_parti_hrs!E37/$B37</f>
        <v>0.35059422750424446</v>
      </c>
      <c r="F37" s="131">
        <f>not_parti_hrs!F37/$B37</f>
        <v>0.04838709677419355</v>
      </c>
      <c r="G37" s="131">
        <f>not_parti_hrs!G37/$B37</f>
        <v>0.07852292020373515</v>
      </c>
      <c r="H37" s="131">
        <f>not_parti_hrs!H37/$B37</f>
        <v>0.03735144312393888</v>
      </c>
      <c r="I37" s="131">
        <f>not_parti_hrs!I37/$B37</f>
        <v>0.0021222410865874364</v>
      </c>
    </row>
    <row r="38" spans="1:9" ht="12.75" customHeight="1">
      <c r="A38" s="65" t="s">
        <v>38</v>
      </c>
      <c r="B38" s="27">
        <f>not_parti_hrs!B38</f>
        <v>7052</v>
      </c>
      <c r="C38" s="169">
        <f>not_parti_hrs!C38/$B38</f>
        <v>0.30927396483267156</v>
      </c>
      <c r="D38" s="166">
        <f>not_parti_hrs!D38/$B38</f>
        <v>0.6908678389109473</v>
      </c>
      <c r="E38" s="131">
        <f>not_parti_hrs!E38/$B38</f>
        <v>0.5218377765173</v>
      </c>
      <c r="F38" s="131">
        <f>not_parti_hrs!F38/$B38</f>
        <v>0.058564946114577424</v>
      </c>
      <c r="G38" s="131">
        <f>not_parti_hrs!G38/$B38</f>
        <v>0.07473057288712422</v>
      </c>
      <c r="H38" s="131">
        <f>not_parti_hrs!H38/$B38</f>
        <v>0.03502552467385139</v>
      </c>
      <c r="I38" s="131">
        <f>not_parti_hrs!I38/$B38</f>
        <v>0.0005672149744753262</v>
      </c>
    </row>
    <row r="39" spans="1:9" ht="7.5" customHeight="1">
      <c r="A39" s="67"/>
      <c r="B39" s="81" t="s">
        <v>2</v>
      </c>
      <c r="C39" s="171" t="s">
        <v>2</v>
      </c>
      <c r="D39" s="167" t="s">
        <v>2</v>
      </c>
      <c r="E39" s="68" t="s">
        <v>2</v>
      </c>
      <c r="F39" s="68" t="s">
        <v>2</v>
      </c>
      <c r="G39" s="68" t="s">
        <v>2</v>
      </c>
      <c r="H39" s="68" t="s">
        <v>2</v>
      </c>
      <c r="I39" s="68" t="s">
        <v>2</v>
      </c>
    </row>
    <row r="40" spans="1:9" ht="12.75" customHeight="1">
      <c r="A40" s="65" t="s">
        <v>39</v>
      </c>
      <c r="B40" s="27">
        <f>not_parti_hrs!B40</f>
        <v>3999</v>
      </c>
      <c r="C40" s="169">
        <f>not_parti_hrs!C40/$B40</f>
        <v>0.7791947986996749</v>
      </c>
      <c r="D40" s="166">
        <f>not_parti_hrs!D40/$B40</f>
        <v>0.22080520130032508</v>
      </c>
      <c r="E40" s="131">
        <f>not_parti_hrs!E40/$B40</f>
        <v>0.18229557389347337</v>
      </c>
      <c r="F40" s="131">
        <f>not_parti_hrs!F40/$B40</f>
        <v>0.014003500875218804</v>
      </c>
      <c r="G40" s="131">
        <f>not_parti_hrs!G40/$B40</f>
        <v>0.015253813453363341</v>
      </c>
      <c r="H40" s="131">
        <f>not_parti_hrs!H40/$B40</f>
        <v>0.009252313078269568</v>
      </c>
      <c r="I40" s="131">
        <f>not_parti_hrs!I40/$B40</f>
        <v>0</v>
      </c>
    </row>
    <row r="41" spans="1:9" ht="12.75" customHeight="1">
      <c r="A41" s="65" t="s">
        <v>40</v>
      </c>
      <c r="B41" s="27">
        <f>not_parti_hrs!B41</f>
        <v>16572</v>
      </c>
      <c r="C41" s="169">
        <f>not_parti_hrs!C41/$B41</f>
        <v>0.25060342746801834</v>
      </c>
      <c r="D41" s="166">
        <f>not_parti_hrs!D41/$B41</f>
        <v>0.7493362297851798</v>
      </c>
      <c r="E41" s="131">
        <f>not_parti_hrs!E41/$B41</f>
        <v>0.6386676321506155</v>
      </c>
      <c r="F41" s="131">
        <f>not_parti_hrs!F41/$B41</f>
        <v>0.033791938209027275</v>
      </c>
      <c r="G41" s="131">
        <f>not_parti_hrs!G41/$B41</f>
        <v>0.045920830316195996</v>
      </c>
      <c r="H41" s="131">
        <f>not_parti_hrs!H41/$B41</f>
        <v>0.027214578807627322</v>
      </c>
      <c r="I41" s="131">
        <f>not_parti_hrs!I41/$B41</f>
        <v>0.0038015930485155685</v>
      </c>
    </row>
    <row r="42" spans="1:9" ht="12.75" customHeight="1">
      <c r="A42" s="65" t="s">
        <v>41</v>
      </c>
      <c r="B42" s="27">
        <f>not_parti_hrs!B42</f>
        <v>6164</v>
      </c>
      <c r="C42" s="169">
        <f>not_parti_hrs!C42/$B42</f>
        <v>0.40006489292667097</v>
      </c>
      <c r="D42" s="166">
        <f>not_parti_hrs!D42/$B42</f>
        <v>0.6000973393900065</v>
      </c>
      <c r="E42" s="131">
        <f>not_parti_hrs!E42/$B42</f>
        <v>0.5629461388708631</v>
      </c>
      <c r="F42" s="131">
        <f>not_parti_hrs!F42/$B42</f>
        <v>0.009247242050616482</v>
      </c>
      <c r="G42" s="131">
        <f>not_parti_hrs!G42/$B42</f>
        <v>0.018656716417910446</v>
      </c>
      <c r="H42" s="131">
        <f>not_parti_hrs!H42/$B42</f>
        <v>0.009247242050616482</v>
      </c>
      <c r="I42" s="131">
        <f>not_parti_hrs!I42/$B42</f>
        <v>0</v>
      </c>
    </row>
    <row r="43" spans="1:9" ht="12.75" customHeight="1">
      <c r="A43" s="65" t="s">
        <v>42</v>
      </c>
      <c r="B43" s="27">
        <f>not_parti_hrs!B43</f>
        <v>89561</v>
      </c>
      <c r="C43" s="169">
        <f>not_parti_hrs!C43/$B43</f>
        <v>0.31529348712051003</v>
      </c>
      <c r="D43" s="166">
        <f>not_parti_hrs!D43/$B43</f>
        <v>0.6847176784537913</v>
      </c>
      <c r="E43" s="131">
        <f>not_parti_hrs!E43/$B43</f>
        <v>0.5041815075758421</v>
      </c>
      <c r="F43" s="131">
        <f>not_parti_hrs!F43/$B43</f>
        <v>0.06212525541251214</v>
      </c>
      <c r="G43" s="131">
        <f>not_parti_hrs!G43/$B43</f>
        <v>0.07935373655943993</v>
      </c>
      <c r="H43" s="131">
        <f>not_parti_hrs!H43/$B43</f>
        <v>0.038465403468027376</v>
      </c>
      <c r="I43" s="131">
        <f>not_parti_hrs!I43/$B43</f>
        <v>0.0006029410122709661</v>
      </c>
    </row>
    <row r="44" spans="1:9" ht="12.75" customHeight="1">
      <c r="A44" s="65" t="s">
        <v>43</v>
      </c>
      <c r="B44" s="27">
        <f>not_parti_hrs!B44</f>
        <v>4175</v>
      </c>
      <c r="C44" s="169">
        <f>not_parti_hrs!C44/$B44</f>
        <v>0.37676646706586825</v>
      </c>
      <c r="D44" s="166">
        <f>not_parti_hrs!D44/$B44</f>
        <v>0.6232335329341318</v>
      </c>
      <c r="E44" s="131">
        <f>not_parti_hrs!E44/$B44</f>
        <v>0.5262275449101796</v>
      </c>
      <c r="F44" s="131">
        <f>not_parti_hrs!F44/$B44</f>
        <v>0.037125748502994015</v>
      </c>
      <c r="G44" s="131">
        <f>not_parti_hrs!G44/$B44</f>
        <v>0.044550898203592815</v>
      </c>
      <c r="H44" s="131">
        <f>not_parti_hrs!H44/$B44</f>
        <v>0.015568862275449102</v>
      </c>
      <c r="I44" s="131">
        <f>not_parti_hrs!I44/$B44</f>
        <v>0</v>
      </c>
    </row>
    <row r="45" spans="1:9" ht="12.75" customHeight="1">
      <c r="A45" s="65" t="s">
        <v>44</v>
      </c>
      <c r="B45" s="27">
        <f>not_parti_hrs!B45</f>
        <v>450</v>
      </c>
      <c r="C45" s="169">
        <f>not_parti_hrs!C45/$B45</f>
        <v>0.7111111111111111</v>
      </c>
      <c r="D45" s="166">
        <f>not_parti_hrs!D45/$B45</f>
        <v>0.28888888888888886</v>
      </c>
      <c r="E45" s="131">
        <f>not_parti_hrs!E45/$B45</f>
        <v>0.13333333333333333</v>
      </c>
      <c r="F45" s="131">
        <f>not_parti_hrs!F45/$B45</f>
        <v>0.057777777777777775</v>
      </c>
      <c r="G45" s="131">
        <f>not_parti_hrs!G45/$B45</f>
        <v>0.06</v>
      </c>
      <c r="H45" s="131">
        <f>not_parti_hrs!H45/$B45</f>
        <v>0.03777777777777778</v>
      </c>
      <c r="I45" s="131">
        <f>not_parti_hrs!I45/$B45</f>
        <v>0.0022222222222222222</v>
      </c>
    </row>
    <row r="46" spans="1:9" ht="12.75" customHeight="1">
      <c r="A46" s="65" t="s">
        <v>45</v>
      </c>
      <c r="B46" s="27">
        <f>not_parti_hrs!B46</f>
        <v>27518</v>
      </c>
      <c r="C46" s="169">
        <f>not_parti_hrs!C46/$B46</f>
        <v>0.7526346391452867</v>
      </c>
      <c r="D46" s="166">
        <f>not_parti_hrs!D46/$B46</f>
        <v>0.24736536085471328</v>
      </c>
      <c r="E46" s="131">
        <f>not_parti_hrs!E46/$B46</f>
        <v>0.18024565738789156</v>
      </c>
      <c r="F46" s="131">
        <f>not_parti_hrs!F46/$B46</f>
        <v>0.03150665019260121</v>
      </c>
      <c r="G46" s="131">
        <f>not_parti_hrs!G46/$B46</f>
        <v>0.021367831964532305</v>
      </c>
      <c r="H46" s="131">
        <f>not_parti_hrs!H46/$B46</f>
        <v>0.014281561159968021</v>
      </c>
      <c r="I46" s="131">
        <f>not_parti_hrs!I46/$B46</f>
        <v>0</v>
      </c>
    </row>
    <row r="47" spans="1:9" ht="12.75" customHeight="1">
      <c r="A47" s="65" t="s">
        <v>46</v>
      </c>
      <c r="B47" s="27">
        <f>not_parti_hrs!B47</f>
        <v>1865</v>
      </c>
      <c r="C47" s="169">
        <f>not_parti_hrs!C47/$B47</f>
        <v>0.37158176943699733</v>
      </c>
      <c r="D47" s="166">
        <f>not_parti_hrs!D47/$B47</f>
        <v>0.6284182305630027</v>
      </c>
      <c r="E47" s="131">
        <f>not_parti_hrs!E47/$B47</f>
        <v>0.4032171581769437</v>
      </c>
      <c r="F47" s="131">
        <f>not_parti_hrs!F47/$B47</f>
        <v>0.061126005361930295</v>
      </c>
      <c r="G47" s="131">
        <f>not_parti_hrs!G47/$B47</f>
        <v>0.0836461126005362</v>
      </c>
      <c r="H47" s="131">
        <f>not_parti_hrs!H47/$B47</f>
        <v>0.06595174262734585</v>
      </c>
      <c r="I47" s="131">
        <f>not_parti_hrs!I47/$B47</f>
        <v>0.013404825737265416</v>
      </c>
    </row>
    <row r="48" spans="1:9" ht="12.75" customHeight="1">
      <c r="A48" s="65" t="s">
        <v>47</v>
      </c>
      <c r="B48" s="27">
        <f>not_parti_hrs!B48</f>
        <v>36912</v>
      </c>
      <c r="C48" s="169">
        <f>not_parti_hrs!C48/$B48</f>
        <v>0.5222691807542262</v>
      </c>
      <c r="D48" s="166">
        <f>not_parti_hrs!D48/$B48</f>
        <v>0.4777308192457737</v>
      </c>
      <c r="E48" s="131">
        <f>not_parti_hrs!E48/$B48</f>
        <v>0.39756718682271347</v>
      </c>
      <c r="F48" s="131">
        <f>not_parti_hrs!F48/$B48</f>
        <v>0.04050173385348938</v>
      </c>
      <c r="G48" s="131">
        <f>not_parti_hrs!G48/$B48</f>
        <v>0.03150736887732986</v>
      </c>
      <c r="H48" s="131">
        <f>not_parti_hrs!H48/$B48</f>
        <v>0.008073255309926312</v>
      </c>
      <c r="I48" s="131">
        <f>not_parti_hrs!I48/$B48</f>
        <v>5.4182921543129604E-05</v>
      </c>
    </row>
    <row r="49" spans="1:9" ht="12.75" customHeight="1">
      <c r="A49" s="65" t="s">
        <v>48</v>
      </c>
      <c r="B49" s="27">
        <f>not_parti_hrs!B49</f>
        <v>39012</v>
      </c>
      <c r="C49" s="169">
        <f>not_parti_hrs!C49/$B49</f>
        <v>0.23864451963498412</v>
      </c>
      <c r="D49" s="166">
        <f>not_parti_hrs!D49/$B49</f>
        <v>0.7613554803650159</v>
      </c>
      <c r="E49" s="131">
        <f>not_parti_hrs!E49/$B49</f>
        <v>0.5816671793294371</v>
      </c>
      <c r="F49" s="131">
        <f>not_parti_hrs!F49/$B49</f>
        <v>0.08046242181892752</v>
      </c>
      <c r="G49" s="131">
        <f>not_parti_hrs!G49/$B49</f>
        <v>0.0763867527940121</v>
      </c>
      <c r="H49" s="131">
        <f>not_parti_hrs!H49/$B49</f>
        <v>0.021916333435865888</v>
      </c>
      <c r="I49" s="131">
        <f>not_parti_hrs!I49/$B49</f>
        <v>0.0009484261252947811</v>
      </c>
    </row>
    <row r="50" spans="1:9" ht="7.5" customHeight="1">
      <c r="A50" s="67"/>
      <c r="B50" s="81" t="s">
        <v>2</v>
      </c>
      <c r="C50" s="171" t="s">
        <v>2</v>
      </c>
      <c r="D50" s="167" t="s">
        <v>2</v>
      </c>
      <c r="E50" s="68" t="s">
        <v>2</v>
      </c>
      <c r="F50" s="68" t="s">
        <v>2</v>
      </c>
      <c r="G50" s="68" t="s">
        <v>2</v>
      </c>
      <c r="H50" s="68" t="s">
        <v>2</v>
      </c>
      <c r="I50" s="68" t="s">
        <v>2</v>
      </c>
    </row>
    <row r="51" spans="1:9" ht="12.75" customHeight="1">
      <c r="A51" s="65" t="s">
        <v>49</v>
      </c>
      <c r="B51" s="27">
        <f>not_parti_hrs!B51</f>
        <v>10447</v>
      </c>
      <c r="C51" s="169">
        <f>not_parti_hrs!C51/$B51</f>
        <v>0.21843591461663636</v>
      </c>
      <c r="D51" s="166">
        <f>not_parti_hrs!D51/$B51</f>
        <v>0.7815640853833636</v>
      </c>
      <c r="E51" s="131">
        <f>not_parti_hrs!E51/$B51</f>
        <v>0.7343735043553173</v>
      </c>
      <c r="F51" s="131">
        <f>not_parti_hrs!F51/$B51</f>
        <v>0.0027759165310615487</v>
      </c>
      <c r="G51" s="131">
        <f>not_parti_hrs!G51/$B51</f>
        <v>0.03742701253948502</v>
      </c>
      <c r="H51" s="131">
        <f>not_parti_hrs!H51/$B51</f>
        <v>0.006987651957499761</v>
      </c>
      <c r="I51" s="131">
        <f>not_parti_hrs!I51/$B51</f>
        <v>0</v>
      </c>
    </row>
    <row r="52" spans="1:9" ht="12.75" customHeight="1">
      <c r="A52" s="65" t="s">
        <v>50</v>
      </c>
      <c r="B52" s="27">
        <f>not_parti_hrs!B52</f>
        <v>3309</v>
      </c>
      <c r="C52" s="169">
        <f>not_parti_hrs!C52/$B52</f>
        <v>0.12058023572076156</v>
      </c>
      <c r="D52" s="166">
        <f>not_parti_hrs!D52/$B52</f>
        <v>0.8794197642792384</v>
      </c>
      <c r="E52" s="131">
        <f>not_parti_hrs!E52/$B52</f>
        <v>0.7564218797219704</v>
      </c>
      <c r="F52" s="131">
        <f>not_parti_hrs!F52/$B52</f>
        <v>0.05228165608945301</v>
      </c>
      <c r="G52" s="131">
        <f>not_parti_hrs!G52/$B52</f>
        <v>0.057116953762466005</v>
      </c>
      <c r="H52" s="131">
        <f>not_parti_hrs!H52/$B52</f>
        <v>0.013599274705349048</v>
      </c>
      <c r="I52" s="131">
        <f>not_parti_hrs!I52/$B52</f>
        <v>0</v>
      </c>
    </row>
    <row r="53" spans="1:9" ht="12.75" customHeight="1">
      <c r="A53" s="65" t="s">
        <v>51</v>
      </c>
      <c r="B53" s="27">
        <f>not_parti_hrs!B53</f>
        <v>3702</v>
      </c>
      <c r="C53" s="169">
        <f>not_parti_hrs!C53/$B53</f>
        <v>0.3433279308481902</v>
      </c>
      <c r="D53" s="166">
        <f>not_parti_hrs!D53/$B53</f>
        <v>0.6569421934089681</v>
      </c>
      <c r="E53" s="131">
        <f>not_parti_hrs!E53/$B53</f>
        <v>0.48649378714208535</v>
      </c>
      <c r="F53" s="131">
        <f>not_parti_hrs!F53/$B53</f>
        <v>0.05564559697460832</v>
      </c>
      <c r="G53" s="131">
        <f>not_parti_hrs!G53/$B53</f>
        <v>0.08887088060507833</v>
      </c>
      <c r="H53" s="131">
        <f>not_parti_hrs!H53/$B53</f>
        <v>0.025391680172879523</v>
      </c>
      <c r="I53" s="131">
        <f>not_parti_hrs!I53/$B53</f>
        <v>0.0002701242571582928</v>
      </c>
    </row>
    <row r="54" spans="1:9" ht="12.75" customHeight="1">
      <c r="A54" s="65" t="s">
        <v>52</v>
      </c>
      <c r="B54" s="27">
        <f>not_parti_hrs!B54</f>
        <v>587</v>
      </c>
      <c r="C54" s="169">
        <f>not_parti_hrs!C54/$B54</f>
        <v>0.5724020442930153</v>
      </c>
      <c r="D54" s="166">
        <f>not_parti_hrs!D54/$B54</f>
        <v>0.42759795570698467</v>
      </c>
      <c r="E54" s="131">
        <f>not_parti_hrs!E54/$B54</f>
        <v>0.22657580919931858</v>
      </c>
      <c r="F54" s="131">
        <f>not_parti_hrs!F54/$B54</f>
        <v>0.09028960817717206</v>
      </c>
      <c r="G54" s="131">
        <f>not_parti_hrs!G54/$B54</f>
        <v>0.07155025553662692</v>
      </c>
      <c r="H54" s="131">
        <f>not_parti_hrs!H54/$B54</f>
        <v>0.03747870528109029</v>
      </c>
      <c r="I54" s="131">
        <f>not_parti_hrs!I54/$B54</f>
        <v>0</v>
      </c>
    </row>
    <row r="55" spans="1:9" ht="12.75" customHeight="1">
      <c r="A55" s="65" t="s">
        <v>53</v>
      </c>
      <c r="B55" s="27">
        <f>not_parti_hrs!B55</f>
        <v>25320</v>
      </c>
      <c r="C55" s="169">
        <f>not_parti_hrs!C55/$B55</f>
        <v>0.26540284360189575</v>
      </c>
      <c r="D55" s="166">
        <f>not_parti_hrs!D55/$B55</f>
        <v>0.7345971563981043</v>
      </c>
      <c r="E55" s="131">
        <f>not_parti_hrs!E55/$B55</f>
        <v>0.5753949447077409</v>
      </c>
      <c r="F55" s="131">
        <f>not_parti_hrs!F55/$B55</f>
        <v>0.0391390205371248</v>
      </c>
      <c r="G55" s="131">
        <f>not_parti_hrs!G55/$B55</f>
        <v>0.03360979462875197</v>
      </c>
      <c r="H55" s="131">
        <f>not_parti_hrs!H55/$B55</f>
        <v>0.08641390205371248</v>
      </c>
      <c r="I55" s="131">
        <f>not_parti_hrs!I55/$B55</f>
        <v>0</v>
      </c>
    </row>
    <row r="56" spans="1:9" ht="12.75" customHeight="1">
      <c r="A56" s="65" t="s">
        <v>54</v>
      </c>
      <c r="B56" s="27">
        <f>not_parti_hrs!B56</f>
        <v>10164</v>
      </c>
      <c r="C56" s="169">
        <f>not_parti_hrs!C56/$B56</f>
        <v>0.18260527351436442</v>
      </c>
      <c r="D56" s="166">
        <f>not_parti_hrs!D56/$B56</f>
        <v>0.8173947264856356</v>
      </c>
      <c r="E56" s="131">
        <f>not_parti_hrs!E56/$B56</f>
        <v>0.708776072412436</v>
      </c>
      <c r="F56" s="131">
        <f>not_parti_hrs!F56/$B56</f>
        <v>0.047028728846910665</v>
      </c>
      <c r="G56" s="131">
        <f>not_parti_hrs!G56/$B56</f>
        <v>0.047127115308933494</v>
      </c>
      <c r="H56" s="131">
        <f>not_parti_hrs!H56/$B56</f>
        <v>0.014462809917355372</v>
      </c>
      <c r="I56" s="131">
        <f>not_parti_hrs!I56/$B56</f>
        <v>0</v>
      </c>
    </row>
    <row r="57" spans="1:9" ht="12.75" customHeight="1">
      <c r="A57" s="65" t="s">
        <v>55</v>
      </c>
      <c r="B57" s="27">
        <f>not_parti_hrs!B57</f>
        <v>1725</v>
      </c>
      <c r="C57" s="169">
        <f>not_parti_hrs!C57/$B57</f>
        <v>0.2081159420289855</v>
      </c>
      <c r="D57" s="166">
        <f>not_parti_hrs!D57/$B57</f>
        <v>0.7918840579710145</v>
      </c>
      <c r="E57" s="131">
        <f>not_parti_hrs!E57/$B57</f>
        <v>0.6342028985507246</v>
      </c>
      <c r="F57" s="131">
        <f>not_parti_hrs!F57/$B57</f>
        <v>0.08115942028985507</v>
      </c>
      <c r="G57" s="131">
        <f>not_parti_hrs!G57/$B57</f>
        <v>0.04869565217391304</v>
      </c>
      <c r="H57" s="131">
        <f>not_parti_hrs!H57/$B57</f>
        <v>0.02666666666666667</v>
      </c>
      <c r="I57" s="131">
        <f>not_parti_hrs!I57/$B57</f>
        <v>0.0011594202898550724</v>
      </c>
    </row>
    <row r="58" spans="1:9" ht="12.75" customHeight="1">
      <c r="A58" s="65" t="s">
        <v>56</v>
      </c>
      <c r="B58" s="27">
        <f>not_parti_hrs!B58</f>
        <v>1717</v>
      </c>
      <c r="C58" s="169">
        <f>not_parti_hrs!C58/$B58</f>
        <v>0.40943506115317413</v>
      </c>
      <c r="D58" s="166">
        <f>not_parti_hrs!D58/$B58</f>
        <v>0.5905649388468258</v>
      </c>
      <c r="E58" s="131">
        <f>not_parti_hrs!E58/$B58</f>
        <v>0.43797320908561443</v>
      </c>
      <c r="F58" s="131">
        <f>not_parti_hrs!F58/$B58</f>
        <v>0.0675596971461852</v>
      </c>
      <c r="G58" s="131">
        <f>not_parti_hrs!G58/$B58</f>
        <v>0.060570762958648806</v>
      </c>
      <c r="H58" s="131">
        <f>not_parti_hrs!H58/$B58</f>
        <v>0.0244612696563774</v>
      </c>
      <c r="I58" s="131">
        <f>not_parti_hrs!I58/$B58</f>
        <v>0</v>
      </c>
    </row>
    <row r="59" spans="1:9" ht="12.75" customHeight="1">
      <c r="A59" s="65" t="s">
        <v>57</v>
      </c>
      <c r="B59" s="27">
        <f>not_parti_hrs!B59</f>
        <v>375</v>
      </c>
      <c r="C59" s="169">
        <f>not_parti_hrs!C59/$B59</f>
        <v>0.152</v>
      </c>
      <c r="D59" s="166">
        <f>not_parti_hrs!D59/$B59</f>
        <v>0.8453333333333334</v>
      </c>
      <c r="E59" s="131">
        <f>not_parti_hrs!E59/$B59</f>
        <v>0.7866666666666666</v>
      </c>
      <c r="F59" s="131">
        <f>not_parti_hrs!F59/$B59</f>
        <v>0.018666666666666668</v>
      </c>
      <c r="G59" s="131">
        <f>not_parti_hrs!G59/$B59</f>
        <v>0.032</v>
      </c>
      <c r="H59" s="131">
        <f>not_parti_hrs!H59/$B59</f>
        <v>0.008</v>
      </c>
      <c r="I59" s="131">
        <f>not_parti_hrs!I59/$B59</f>
        <v>0</v>
      </c>
    </row>
    <row r="60" spans="1:9" ht="12.75" customHeight="1">
      <c r="A60" s="65" t="s">
        <v>58</v>
      </c>
      <c r="B60" s="27">
        <f>not_parti_hrs!B60</f>
        <v>14541</v>
      </c>
      <c r="C60" s="169">
        <f>not_parti_hrs!C60/$B60</f>
        <v>0.4395846227907297</v>
      </c>
      <c r="D60" s="166">
        <f>not_parti_hrs!D60/$B60</f>
        <v>0.5604153772092704</v>
      </c>
      <c r="E60" s="131">
        <f>not_parti_hrs!E60/$B60</f>
        <v>0.4892373289319854</v>
      </c>
      <c r="F60" s="131">
        <f>not_parti_hrs!F60/$B60</f>
        <v>0.0260642321711024</v>
      </c>
      <c r="G60" s="131">
        <f>not_parti_hrs!G60/$B60</f>
        <v>0.02950278522797607</v>
      </c>
      <c r="H60" s="131">
        <f>not_parti_hrs!H60/$B60</f>
        <v>0.012447562065882677</v>
      </c>
      <c r="I60" s="131">
        <f>not_parti_hrs!I60/$B60</f>
        <v>0.0030946977511863006</v>
      </c>
    </row>
    <row r="61" spans="1:9" ht="7.5" customHeight="1">
      <c r="A61" s="67"/>
      <c r="B61" s="81" t="s">
        <v>2</v>
      </c>
      <c r="C61" s="171" t="s">
        <v>2</v>
      </c>
      <c r="D61" s="167" t="s">
        <v>2</v>
      </c>
      <c r="E61" s="68" t="s">
        <v>2</v>
      </c>
      <c r="F61" s="68" t="s">
        <v>2</v>
      </c>
      <c r="G61" s="68" t="s">
        <v>2</v>
      </c>
      <c r="H61" s="68" t="s">
        <v>2</v>
      </c>
      <c r="I61" s="68" t="s">
        <v>2</v>
      </c>
    </row>
    <row r="62" spans="1:9" ht="12.75" customHeight="1">
      <c r="A62" s="65" t="s">
        <v>59</v>
      </c>
      <c r="B62" s="27">
        <f>not_parti_hrs!B62</f>
        <v>20535</v>
      </c>
      <c r="C62" s="169">
        <f>not_parti_hrs!C62/$B62</f>
        <v>0.1618699780861943</v>
      </c>
      <c r="D62" s="166">
        <f>not_parti_hrs!D62/$B62</f>
        <v>0.8381300219138057</v>
      </c>
      <c r="E62" s="131">
        <f>not_parti_hrs!E62/$B62</f>
        <v>0.5628439250060872</v>
      </c>
      <c r="F62" s="131">
        <f>not_parti_hrs!F62/$B62</f>
        <v>0.14877039201363526</v>
      </c>
      <c r="G62" s="131">
        <f>not_parti_hrs!G62/$B62</f>
        <v>0.07567567567567568</v>
      </c>
      <c r="H62" s="131">
        <f>not_parti_hrs!H62/$B62</f>
        <v>0.04144144144144144</v>
      </c>
      <c r="I62" s="131">
        <f>not_parti_hrs!I62/$B62</f>
        <v>0.0094472851229608</v>
      </c>
    </row>
    <row r="63" spans="1:9" ht="12.75" customHeight="1">
      <c r="A63" s="65" t="s">
        <v>60</v>
      </c>
      <c r="B63" s="27">
        <f>not_parti_hrs!B63</f>
        <v>2988</v>
      </c>
      <c r="C63" s="169">
        <f>not_parti_hrs!C63/$B63</f>
        <v>0.42704149933065594</v>
      </c>
      <c r="D63" s="166">
        <f>not_parti_hrs!D63/$B63</f>
        <v>0.5732931726907631</v>
      </c>
      <c r="E63" s="131">
        <f>not_parti_hrs!E63/$B63</f>
        <v>0.40227576974564927</v>
      </c>
      <c r="F63" s="131">
        <f>not_parti_hrs!F63/$B63</f>
        <v>0.07028112449799197</v>
      </c>
      <c r="G63" s="131">
        <f>not_parti_hrs!G63/$B63</f>
        <v>0.07061579651941098</v>
      </c>
      <c r="H63" s="131">
        <f>not_parti_hrs!H63/$B63</f>
        <v>0.02744310575635877</v>
      </c>
      <c r="I63" s="131">
        <f>not_parti_hrs!I63/$B63</f>
        <v>0.002008032128514056</v>
      </c>
    </row>
    <row r="64" spans="1:9" ht="12.75" customHeight="1">
      <c r="A64" s="65" t="s">
        <v>61</v>
      </c>
      <c r="B64" s="27">
        <f>not_parti_hrs!B64</f>
        <v>11700</v>
      </c>
      <c r="C64" s="169">
        <f>not_parti_hrs!C64/$B64</f>
        <v>0.36025641025641025</v>
      </c>
      <c r="D64" s="166">
        <f>not_parti_hrs!D64/$B64</f>
        <v>0.6397435897435897</v>
      </c>
      <c r="E64" s="131">
        <f>not_parti_hrs!E64/$B64</f>
        <v>0.5062393162393163</v>
      </c>
      <c r="F64" s="131">
        <f>not_parti_hrs!F64/$B64</f>
        <v>0.07871794871794872</v>
      </c>
      <c r="G64" s="131">
        <f>not_parti_hrs!G64/$B64</f>
        <v>0.0441025641025641</v>
      </c>
      <c r="H64" s="131">
        <f>not_parti_hrs!H64/$B64</f>
        <v>0.010427350427350428</v>
      </c>
      <c r="I64" s="131">
        <f>not_parti_hrs!I64/$B64</f>
        <v>0.0002564102564102564</v>
      </c>
    </row>
    <row r="65" spans="1:9" ht="12.75" customHeight="1">
      <c r="A65" s="66" t="s">
        <v>62</v>
      </c>
      <c r="B65" s="28">
        <f>not_parti_hrs!B65</f>
        <v>119</v>
      </c>
      <c r="C65" s="172">
        <f>not_parti_hrs!C65/$B65</f>
        <v>0.7226890756302521</v>
      </c>
      <c r="D65" s="168">
        <f>not_parti_hrs!D65/$B65</f>
        <v>0.2773109243697479</v>
      </c>
      <c r="E65" s="105">
        <f>not_parti_hrs!E65/$B65</f>
        <v>0.07563025210084033</v>
      </c>
      <c r="F65" s="105">
        <f>not_parti_hrs!F65/$B65</f>
        <v>0.058823529411764705</v>
      </c>
      <c r="G65" s="105">
        <f>not_parti_hrs!G65/$B65</f>
        <v>0.10084033613445378</v>
      </c>
      <c r="H65" s="105">
        <f>not_parti_hrs!H65/$B65</f>
        <v>0.025210084033613446</v>
      </c>
      <c r="I65" s="105">
        <f>not_parti_hrs!I65/$B65</f>
        <v>0.008403361344537815</v>
      </c>
    </row>
    <row r="66" spans="1:9" ht="15" customHeight="1">
      <c r="A66" s="291" t="s">
        <v>138</v>
      </c>
      <c r="B66" s="291"/>
      <c r="C66" s="291"/>
      <c r="D66" s="291"/>
      <c r="E66" s="291"/>
      <c r="F66" s="291"/>
      <c r="G66" s="291"/>
      <c r="H66" s="291"/>
      <c r="I66" s="291"/>
    </row>
    <row r="67" ht="15" customHeight="1">
      <c r="A67" s="106"/>
    </row>
  </sheetData>
  <sheetProtection/>
  <mergeCells count="5">
    <mergeCell ref="A1:I1"/>
    <mergeCell ref="A66:I66"/>
    <mergeCell ref="D3:I3"/>
    <mergeCell ref="A2:I2"/>
    <mergeCell ref="B3:C3"/>
  </mergeCells>
  <printOptions/>
  <pageMargins left="0.25" right="0.25" top="0.25" bottom="0.25" header="0.5" footer="0.5"/>
  <pageSetup fitToHeight="1" fitToWidth="1" horizontalDpi="600" verticalDpi="600" orientation="portrait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H47" sqref="H47"/>
    </sheetView>
  </sheetViews>
  <sheetFormatPr defaultColWidth="9.140625" defaultRowHeight="12.75"/>
  <cols>
    <col min="1" max="1" width="15.7109375" style="2" customWidth="1"/>
    <col min="2" max="2" width="16.00390625" style="2" bestFit="1" customWidth="1"/>
    <col min="3" max="3" width="16.57421875" style="2" bestFit="1" customWidth="1"/>
    <col min="4" max="4" width="19.00390625" style="2" bestFit="1" customWidth="1"/>
    <col min="5" max="5" width="17.57421875" style="2" customWidth="1"/>
    <col min="6" max="6" width="19.28125" style="2" customWidth="1"/>
    <col min="7" max="7" width="19.8515625" style="2" customWidth="1"/>
    <col min="8" max="16384" width="9.140625" style="2" customWidth="1"/>
  </cols>
  <sheetData>
    <row r="1" spans="1:9" ht="56.25" customHeight="1">
      <c r="A1" s="257" t="s">
        <v>194</v>
      </c>
      <c r="B1" s="257"/>
      <c r="C1" s="257"/>
      <c r="D1" s="257"/>
      <c r="E1" s="257"/>
      <c r="F1" s="257"/>
      <c r="G1" s="257"/>
      <c r="H1" s="7"/>
      <c r="I1" s="7" t="s">
        <v>2</v>
      </c>
    </row>
    <row r="2" spans="1:7" ht="12.75" customHeight="1">
      <c r="A2" s="272" t="str">
        <f>FINAL2!$A$2</f>
        <v>ACF/OFA: 05/12/2016</v>
      </c>
      <c r="B2" s="272"/>
      <c r="C2" s="272"/>
      <c r="D2" s="272"/>
      <c r="E2" s="272"/>
      <c r="F2" s="272"/>
      <c r="G2" s="272"/>
    </row>
    <row r="3" spans="1:7" s="3" customFormat="1" ht="67.5" customHeight="1">
      <c r="A3" s="110" t="s">
        <v>0</v>
      </c>
      <c r="B3" s="29" t="s">
        <v>118</v>
      </c>
      <c r="C3" s="29" t="s">
        <v>101</v>
      </c>
      <c r="D3" s="29" t="s">
        <v>102</v>
      </c>
      <c r="E3" s="132" t="s">
        <v>103</v>
      </c>
      <c r="F3" s="132" t="s">
        <v>104</v>
      </c>
      <c r="G3" s="132" t="s">
        <v>130</v>
      </c>
    </row>
    <row r="4" spans="1:7" ht="12.75" customHeight="1">
      <c r="A4" s="50" t="s">
        <v>3</v>
      </c>
      <c r="B4" s="27">
        <f>SUM(B6:B64)</f>
        <v>1655176</v>
      </c>
      <c r="C4" s="27">
        <f>SUM(C6:C64)</f>
        <v>873355</v>
      </c>
      <c r="D4" s="27">
        <f>SUM(D6:D64)</f>
        <v>107746</v>
      </c>
      <c r="E4" s="27">
        <f>SUM(E6:E64)</f>
        <v>134887</v>
      </c>
      <c r="F4" s="27">
        <f>SUM(F6:F64)</f>
        <v>7555</v>
      </c>
      <c r="G4" s="41">
        <f>F4/C4</f>
        <v>0.00865054874592806</v>
      </c>
    </row>
    <row r="5" spans="1:7" ht="7.5" customHeight="1">
      <c r="A5" s="67"/>
      <c r="B5" s="81"/>
      <c r="C5" s="81"/>
      <c r="D5" s="81"/>
      <c r="E5" s="81"/>
      <c r="F5" s="81"/>
      <c r="G5" s="133"/>
    </row>
    <row r="6" spans="1:7" ht="12.75" customHeight="1">
      <c r="A6" s="65" t="s">
        <v>10</v>
      </c>
      <c r="B6" s="27">
        <v>17078</v>
      </c>
      <c r="C6" s="27">
        <v>8096</v>
      </c>
      <c r="D6" s="27">
        <v>1965</v>
      </c>
      <c r="E6" s="27">
        <v>746</v>
      </c>
      <c r="F6" s="60">
        <v>0</v>
      </c>
      <c r="G6" s="131">
        <f aca="true" t="shared" si="0" ref="G6:G64">F6/C6</f>
        <v>0</v>
      </c>
    </row>
    <row r="7" spans="1:7" ht="12.75" customHeight="1">
      <c r="A7" s="65" t="s">
        <v>11</v>
      </c>
      <c r="B7" s="27">
        <v>3523</v>
      </c>
      <c r="C7" s="27">
        <v>1922</v>
      </c>
      <c r="D7" s="27">
        <v>683</v>
      </c>
      <c r="E7" s="27">
        <v>165</v>
      </c>
      <c r="F7" s="60">
        <v>0</v>
      </c>
      <c r="G7" s="131">
        <f t="shared" si="0"/>
        <v>0</v>
      </c>
    </row>
    <row r="8" spans="1:7" ht="12.75" customHeight="1">
      <c r="A8" s="65" t="s">
        <v>12</v>
      </c>
      <c r="B8" s="27">
        <v>13159</v>
      </c>
      <c r="C8" s="27">
        <v>6143</v>
      </c>
      <c r="D8" s="27">
        <v>1214</v>
      </c>
      <c r="E8" s="27">
        <v>804</v>
      </c>
      <c r="F8" s="27">
        <v>163</v>
      </c>
      <c r="G8" s="131">
        <f t="shared" si="0"/>
        <v>0.026534266644961745</v>
      </c>
    </row>
    <row r="9" spans="1:7" ht="12.75" customHeight="1">
      <c r="A9" s="65" t="s">
        <v>13</v>
      </c>
      <c r="B9" s="27">
        <v>6000</v>
      </c>
      <c r="C9" s="27">
        <v>2587</v>
      </c>
      <c r="D9" s="27">
        <v>937</v>
      </c>
      <c r="E9" s="27">
        <v>267</v>
      </c>
      <c r="F9" s="27">
        <v>1</v>
      </c>
      <c r="G9" s="131">
        <f t="shared" si="0"/>
        <v>0.00038654812524159255</v>
      </c>
    </row>
    <row r="10" spans="1:7" ht="12.75" customHeight="1">
      <c r="A10" s="65" t="s">
        <v>14</v>
      </c>
      <c r="B10" s="27">
        <v>537583</v>
      </c>
      <c r="C10" s="27">
        <v>316377</v>
      </c>
      <c r="D10" s="27">
        <v>25114</v>
      </c>
      <c r="E10" s="27">
        <v>51809</v>
      </c>
      <c r="F10" s="60">
        <v>0</v>
      </c>
      <c r="G10" s="131">
        <f t="shared" si="0"/>
        <v>0</v>
      </c>
    </row>
    <row r="11" spans="1:7" ht="12.75" customHeight="1">
      <c r="A11" s="65" t="s">
        <v>15</v>
      </c>
      <c r="B11" s="27">
        <v>17098</v>
      </c>
      <c r="C11" s="27">
        <v>10259</v>
      </c>
      <c r="D11" s="27">
        <v>1281</v>
      </c>
      <c r="E11" s="27">
        <v>2248</v>
      </c>
      <c r="F11" s="27">
        <v>152</v>
      </c>
      <c r="G11" s="131">
        <f t="shared" si="0"/>
        <v>0.014816258894629106</v>
      </c>
    </row>
    <row r="12" spans="1:7" ht="12.75" customHeight="1">
      <c r="A12" s="65" t="s">
        <v>16</v>
      </c>
      <c r="B12" s="27">
        <v>14458</v>
      </c>
      <c r="C12" s="27">
        <v>6976</v>
      </c>
      <c r="D12" s="27">
        <v>1709</v>
      </c>
      <c r="E12" s="27">
        <v>13</v>
      </c>
      <c r="F12" s="60">
        <v>0</v>
      </c>
      <c r="G12" s="131">
        <f t="shared" si="0"/>
        <v>0</v>
      </c>
    </row>
    <row r="13" spans="1:7" ht="12.75" customHeight="1">
      <c r="A13" s="65" t="s">
        <v>17</v>
      </c>
      <c r="B13" s="27">
        <v>4701</v>
      </c>
      <c r="C13" s="27">
        <v>1203</v>
      </c>
      <c r="D13" s="27">
        <v>454</v>
      </c>
      <c r="E13" s="27">
        <v>215</v>
      </c>
      <c r="F13" s="27">
        <v>30</v>
      </c>
      <c r="G13" s="131">
        <f t="shared" si="0"/>
        <v>0.02493765586034913</v>
      </c>
    </row>
    <row r="14" spans="1:7" ht="12.75" customHeight="1">
      <c r="A14" s="65" t="s">
        <v>84</v>
      </c>
      <c r="B14" s="27">
        <v>6945</v>
      </c>
      <c r="C14" s="27">
        <v>3680</v>
      </c>
      <c r="D14" s="27">
        <v>981</v>
      </c>
      <c r="E14" s="60">
        <v>0</v>
      </c>
      <c r="F14" s="60">
        <v>0</v>
      </c>
      <c r="G14" s="131">
        <f t="shared" si="0"/>
        <v>0</v>
      </c>
    </row>
    <row r="15" spans="1:7" ht="12.75" customHeight="1">
      <c r="A15" s="65" t="s">
        <v>18</v>
      </c>
      <c r="B15" s="27">
        <v>50146</v>
      </c>
      <c r="C15" s="27">
        <v>8735</v>
      </c>
      <c r="D15" s="27">
        <v>2861</v>
      </c>
      <c r="E15" s="27">
        <v>957</v>
      </c>
      <c r="F15" s="60">
        <v>0</v>
      </c>
      <c r="G15" s="131">
        <f t="shared" si="0"/>
        <v>0</v>
      </c>
    </row>
    <row r="16" spans="1:7" ht="7.5" customHeight="1">
      <c r="A16" s="67"/>
      <c r="B16" s="81"/>
      <c r="C16" s="81"/>
      <c r="D16" s="81"/>
      <c r="E16" s="81"/>
      <c r="F16" s="81"/>
      <c r="G16" s="68" t="s">
        <v>2</v>
      </c>
    </row>
    <row r="17" spans="1:7" ht="12.75" customHeight="1">
      <c r="A17" s="65" t="s">
        <v>19</v>
      </c>
      <c r="B17" s="27">
        <v>15390</v>
      </c>
      <c r="C17" s="27">
        <v>2789</v>
      </c>
      <c r="D17" s="27">
        <v>534</v>
      </c>
      <c r="E17" s="27">
        <v>1</v>
      </c>
      <c r="F17" s="60">
        <v>0</v>
      </c>
      <c r="G17" s="131">
        <f t="shared" si="0"/>
        <v>0</v>
      </c>
    </row>
    <row r="18" spans="1:7" ht="12.75" customHeight="1">
      <c r="A18" s="65" t="s">
        <v>20</v>
      </c>
      <c r="B18" s="27">
        <v>1248</v>
      </c>
      <c r="C18" s="27">
        <v>483</v>
      </c>
      <c r="D18" s="27">
        <v>28</v>
      </c>
      <c r="E18" s="27">
        <v>58</v>
      </c>
      <c r="F18" s="60">
        <v>0</v>
      </c>
      <c r="G18" s="131">
        <f t="shared" si="0"/>
        <v>0</v>
      </c>
    </row>
    <row r="19" spans="1:7" ht="12.75" customHeight="1">
      <c r="A19" s="65" t="s">
        <v>21</v>
      </c>
      <c r="B19" s="27">
        <v>8470</v>
      </c>
      <c r="C19" s="27">
        <v>5755</v>
      </c>
      <c r="D19" s="27">
        <v>380</v>
      </c>
      <c r="E19" s="27">
        <v>214</v>
      </c>
      <c r="F19" s="27">
        <v>194</v>
      </c>
      <c r="G19" s="131">
        <f t="shared" si="0"/>
        <v>0.03370981754995656</v>
      </c>
    </row>
    <row r="20" spans="1:7" ht="12.75" customHeight="1">
      <c r="A20" s="65" t="s">
        <v>22</v>
      </c>
      <c r="B20" s="27">
        <v>1867</v>
      </c>
      <c r="C20" s="27">
        <v>106</v>
      </c>
      <c r="D20" s="27">
        <v>35</v>
      </c>
      <c r="E20" s="60">
        <v>0</v>
      </c>
      <c r="F20" s="60">
        <v>0</v>
      </c>
      <c r="G20" s="131">
        <f t="shared" si="0"/>
        <v>0</v>
      </c>
    </row>
    <row r="21" spans="1:7" ht="12.75" customHeight="1">
      <c r="A21" s="65" t="s">
        <v>23</v>
      </c>
      <c r="B21" s="27">
        <v>20050</v>
      </c>
      <c r="C21" s="27">
        <v>7985</v>
      </c>
      <c r="D21" s="27">
        <v>32</v>
      </c>
      <c r="E21" s="27">
        <v>181</v>
      </c>
      <c r="F21" s="60">
        <v>0</v>
      </c>
      <c r="G21" s="131">
        <f t="shared" si="0"/>
        <v>0</v>
      </c>
    </row>
    <row r="22" spans="1:7" ht="12.75" customHeight="1">
      <c r="A22" s="65" t="s">
        <v>24</v>
      </c>
      <c r="B22" s="27">
        <v>10587</v>
      </c>
      <c r="C22" s="27">
        <v>2254</v>
      </c>
      <c r="D22" s="27">
        <v>674</v>
      </c>
      <c r="E22" s="27">
        <v>169</v>
      </c>
      <c r="F22" s="60">
        <v>0</v>
      </c>
      <c r="G22" s="131">
        <f t="shared" si="0"/>
        <v>0</v>
      </c>
    </row>
    <row r="23" spans="1:7" ht="12.75" customHeight="1">
      <c r="A23" s="65" t="s">
        <v>25</v>
      </c>
      <c r="B23" s="27">
        <v>15529</v>
      </c>
      <c r="C23" s="27">
        <v>7771</v>
      </c>
      <c r="D23" s="27">
        <v>470</v>
      </c>
      <c r="E23" s="27">
        <v>1074</v>
      </c>
      <c r="F23" s="60">
        <v>0</v>
      </c>
      <c r="G23" s="131">
        <f t="shared" si="0"/>
        <v>0</v>
      </c>
    </row>
    <row r="24" spans="1:7" ht="12.75" customHeight="1">
      <c r="A24" s="65" t="s">
        <v>26</v>
      </c>
      <c r="B24" s="27">
        <v>7087</v>
      </c>
      <c r="C24" s="27">
        <v>3590</v>
      </c>
      <c r="D24" s="27">
        <v>621</v>
      </c>
      <c r="E24" s="27">
        <v>208</v>
      </c>
      <c r="F24" s="60">
        <v>0</v>
      </c>
      <c r="G24" s="131">
        <f t="shared" si="0"/>
        <v>0</v>
      </c>
    </row>
    <row r="25" spans="1:7" ht="12.75" customHeight="1">
      <c r="A25" s="65" t="s">
        <v>27</v>
      </c>
      <c r="B25" s="27">
        <v>28587</v>
      </c>
      <c r="C25" s="27">
        <v>8672</v>
      </c>
      <c r="D25" s="27">
        <v>1878</v>
      </c>
      <c r="E25" s="27">
        <v>672</v>
      </c>
      <c r="F25" s="27">
        <v>4</v>
      </c>
      <c r="G25" s="131">
        <f t="shared" si="0"/>
        <v>0.00046125461254612545</v>
      </c>
    </row>
    <row r="26" spans="1:7" ht="12.75" customHeight="1">
      <c r="A26" s="65" t="s">
        <v>28</v>
      </c>
      <c r="B26" s="27">
        <v>5770</v>
      </c>
      <c r="C26" s="27">
        <v>1374</v>
      </c>
      <c r="D26" s="27">
        <v>162</v>
      </c>
      <c r="E26" s="27">
        <v>102</v>
      </c>
      <c r="F26" s="60">
        <v>0</v>
      </c>
      <c r="G26" s="131">
        <f t="shared" si="0"/>
        <v>0</v>
      </c>
    </row>
    <row r="27" spans="1:7" ht="7.5" customHeight="1">
      <c r="A27" s="67"/>
      <c r="B27" s="81"/>
      <c r="C27" s="81"/>
      <c r="D27" s="81"/>
      <c r="E27" s="81"/>
      <c r="F27" s="81"/>
      <c r="G27" s="68" t="s">
        <v>2</v>
      </c>
    </row>
    <row r="28" spans="1:7" ht="12.75" customHeight="1">
      <c r="A28" s="65" t="s">
        <v>29</v>
      </c>
      <c r="B28" s="27">
        <v>25607</v>
      </c>
      <c r="C28" s="27">
        <v>22961</v>
      </c>
      <c r="D28" s="27">
        <v>219</v>
      </c>
      <c r="E28" s="27">
        <v>120</v>
      </c>
      <c r="F28" s="60">
        <v>0</v>
      </c>
      <c r="G28" s="131">
        <f t="shared" si="0"/>
        <v>0</v>
      </c>
    </row>
    <row r="29" spans="1:7" ht="12.75" customHeight="1">
      <c r="A29" s="65" t="s">
        <v>30</v>
      </c>
      <c r="B29" s="27">
        <v>20770</v>
      </c>
      <c r="C29" s="27">
        <v>8749</v>
      </c>
      <c r="D29" s="27">
        <v>2471</v>
      </c>
      <c r="E29" s="27">
        <v>972</v>
      </c>
      <c r="F29" s="27">
        <v>35</v>
      </c>
      <c r="G29" s="131">
        <f t="shared" si="0"/>
        <v>0.004000457195108012</v>
      </c>
    </row>
    <row r="30" spans="1:7" ht="12.75" customHeight="1">
      <c r="A30" s="65" t="s">
        <v>31</v>
      </c>
      <c r="B30" s="27">
        <v>68598</v>
      </c>
      <c r="C30" s="27">
        <v>48183</v>
      </c>
      <c r="D30" s="27">
        <v>3622</v>
      </c>
      <c r="E30" s="27">
        <v>10757</v>
      </c>
      <c r="F30" s="27">
        <v>3</v>
      </c>
      <c r="G30" s="131">
        <f t="shared" si="0"/>
        <v>6.226262374696469E-05</v>
      </c>
    </row>
    <row r="31" spans="1:7" ht="12.75" customHeight="1">
      <c r="A31" s="65" t="s">
        <v>32</v>
      </c>
      <c r="B31" s="27">
        <v>26721</v>
      </c>
      <c r="C31" s="27">
        <v>11184</v>
      </c>
      <c r="D31" s="27">
        <v>2687</v>
      </c>
      <c r="E31" s="27">
        <v>552</v>
      </c>
      <c r="F31" s="27">
        <v>59</v>
      </c>
      <c r="G31" s="131">
        <f t="shared" si="0"/>
        <v>0.005275393419170243</v>
      </c>
    </row>
    <row r="32" spans="1:7" ht="12.75" customHeight="1">
      <c r="A32" s="65" t="s">
        <v>33</v>
      </c>
      <c r="B32" s="27">
        <v>21939</v>
      </c>
      <c r="C32" s="27">
        <v>8659</v>
      </c>
      <c r="D32" s="27">
        <v>3024</v>
      </c>
      <c r="E32" s="27">
        <v>246</v>
      </c>
      <c r="F32" s="60">
        <v>0</v>
      </c>
      <c r="G32" s="131">
        <f t="shared" si="0"/>
        <v>0</v>
      </c>
    </row>
    <row r="33" spans="1:7" ht="12.75" customHeight="1">
      <c r="A33" s="65" t="s">
        <v>34</v>
      </c>
      <c r="B33" s="27">
        <v>8694</v>
      </c>
      <c r="C33" s="27">
        <v>3485</v>
      </c>
      <c r="D33" s="27">
        <v>1364</v>
      </c>
      <c r="E33" s="27">
        <v>64</v>
      </c>
      <c r="F33" s="60">
        <v>0</v>
      </c>
      <c r="G33" s="131">
        <f t="shared" si="0"/>
        <v>0</v>
      </c>
    </row>
    <row r="34" spans="1:7" ht="12.75" customHeight="1">
      <c r="A34" s="65" t="s">
        <v>35</v>
      </c>
      <c r="B34" s="27">
        <v>30578</v>
      </c>
      <c r="C34" s="27">
        <v>19340</v>
      </c>
      <c r="D34" s="27">
        <v>4133</v>
      </c>
      <c r="E34" s="27">
        <v>3165</v>
      </c>
      <c r="F34" s="27">
        <v>124</v>
      </c>
      <c r="G34" s="131">
        <f t="shared" si="0"/>
        <v>0.006411582213029989</v>
      </c>
    </row>
    <row r="35" spans="1:7" ht="12.75" customHeight="1">
      <c r="A35" s="65" t="s">
        <v>36</v>
      </c>
      <c r="B35" s="27">
        <v>3060</v>
      </c>
      <c r="C35" s="27">
        <v>1172</v>
      </c>
      <c r="D35" s="27">
        <v>571</v>
      </c>
      <c r="E35" s="60">
        <v>0</v>
      </c>
      <c r="F35" s="60">
        <v>0</v>
      </c>
      <c r="G35" s="131">
        <f t="shared" si="0"/>
        <v>0</v>
      </c>
    </row>
    <row r="36" spans="1:7" ht="12.75" customHeight="1">
      <c r="A36" s="65" t="s">
        <v>37</v>
      </c>
      <c r="B36" s="27">
        <v>6009</v>
      </c>
      <c r="C36" s="27">
        <v>2356</v>
      </c>
      <c r="D36" s="27">
        <v>390</v>
      </c>
      <c r="E36" s="27">
        <v>320</v>
      </c>
      <c r="F36" s="60">
        <v>0</v>
      </c>
      <c r="G36" s="131">
        <f t="shared" si="0"/>
        <v>0</v>
      </c>
    </row>
    <row r="37" spans="1:7" ht="12.75" customHeight="1">
      <c r="A37" s="65" t="s">
        <v>38</v>
      </c>
      <c r="B37" s="27">
        <v>12134</v>
      </c>
      <c r="C37" s="27">
        <v>7052</v>
      </c>
      <c r="D37" s="27">
        <v>289</v>
      </c>
      <c r="E37" s="27">
        <v>210</v>
      </c>
      <c r="F37" s="60">
        <v>16</v>
      </c>
      <c r="G37" s="131">
        <f t="shared" si="0"/>
        <v>0.0022688598979013048</v>
      </c>
    </row>
    <row r="38" spans="1:7" ht="7.5" customHeight="1">
      <c r="A38" s="67"/>
      <c r="B38" s="81"/>
      <c r="C38" s="81"/>
      <c r="D38" s="81"/>
      <c r="E38" s="81"/>
      <c r="F38" s="81"/>
      <c r="G38" s="68" t="s">
        <v>2</v>
      </c>
    </row>
    <row r="39" spans="1:7" ht="12.75" customHeight="1">
      <c r="A39" s="65" t="s">
        <v>39</v>
      </c>
      <c r="B39" s="27">
        <v>5924</v>
      </c>
      <c r="C39" s="27">
        <v>3999</v>
      </c>
      <c r="D39" s="27">
        <v>519</v>
      </c>
      <c r="E39" s="27">
        <v>506</v>
      </c>
      <c r="F39" s="27">
        <v>78</v>
      </c>
      <c r="G39" s="131">
        <f t="shared" si="0"/>
        <v>0.019504876219054765</v>
      </c>
    </row>
    <row r="40" spans="1:7" ht="12.75" customHeight="1">
      <c r="A40" s="65" t="s">
        <v>40</v>
      </c>
      <c r="B40" s="27">
        <v>28038</v>
      </c>
      <c r="C40" s="27">
        <v>16572</v>
      </c>
      <c r="D40" s="27">
        <v>3137</v>
      </c>
      <c r="E40" s="27">
        <v>2065</v>
      </c>
      <c r="F40" s="60">
        <v>0</v>
      </c>
      <c r="G40" s="131">
        <f t="shared" si="0"/>
        <v>0</v>
      </c>
    </row>
    <row r="41" spans="1:7" ht="12.75" customHeight="1">
      <c r="A41" s="65" t="s">
        <v>41</v>
      </c>
      <c r="B41" s="27">
        <v>13161</v>
      </c>
      <c r="C41" s="27">
        <v>6164</v>
      </c>
      <c r="D41" s="27">
        <v>1194</v>
      </c>
      <c r="E41" s="27">
        <v>306</v>
      </c>
      <c r="F41" s="60">
        <v>0</v>
      </c>
      <c r="G41" s="131">
        <f t="shared" si="0"/>
        <v>0</v>
      </c>
    </row>
    <row r="42" spans="1:7" ht="12.75" customHeight="1">
      <c r="A42" s="65" t="s">
        <v>42</v>
      </c>
      <c r="B42" s="27">
        <v>150461</v>
      </c>
      <c r="C42" s="27">
        <v>89561</v>
      </c>
      <c r="D42" s="27">
        <v>6760</v>
      </c>
      <c r="E42" s="27">
        <v>18995</v>
      </c>
      <c r="F42" s="27">
        <v>764</v>
      </c>
      <c r="G42" s="131">
        <f t="shared" si="0"/>
        <v>0.00853049876620404</v>
      </c>
    </row>
    <row r="43" spans="1:7" ht="12.75" customHeight="1">
      <c r="A43" s="65" t="s">
        <v>43</v>
      </c>
      <c r="B43" s="27">
        <v>17692</v>
      </c>
      <c r="C43" s="27">
        <v>4175</v>
      </c>
      <c r="D43" s="27">
        <v>1002</v>
      </c>
      <c r="E43" s="27">
        <v>580</v>
      </c>
      <c r="F43" s="27">
        <v>7</v>
      </c>
      <c r="G43" s="131">
        <f t="shared" si="0"/>
        <v>0.0016766467065868263</v>
      </c>
    </row>
    <row r="44" spans="1:7" ht="12.75" customHeight="1">
      <c r="A44" s="65" t="s">
        <v>44</v>
      </c>
      <c r="B44" s="27">
        <v>1304</v>
      </c>
      <c r="C44" s="27">
        <v>450</v>
      </c>
      <c r="D44" s="27">
        <v>327</v>
      </c>
      <c r="E44" s="27">
        <v>8</v>
      </c>
      <c r="F44" s="60">
        <v>0</v>
      </c>
      <c r="G44" s="131">
        <f t="shared" si="0"/>
        <v>0</v>
      </c>
    </row>
    <row r="45" spans="1:7" ht="12.75" customHeight="1">
      <c r="A45" s="65" t="s">
        <v>45</v>
      </c>
      <c r="B45" s="27">
        <v>76140</v>
      </c>
      <c r="C45" s="27">
        <v>27518</v>
      </c>
      <c r="D45" s="27">
        <v>2881</v>
      </c>
      <c r="E45" s="27">
        <v>818</v>
      </c>
      <c r="F45" s="60">
        <v>0</v>
      </c>
      <c r="G45" s="131">
        <f t="shared" si="0"/>
        <v>0</v>
      </c>
    </row>
    <row r="46" spans="1:7" ht="12.75" customHeight="1">
      <c r="A46" s="65" t="s">
        <v>46</v>
      </c>
      <c r="B46" s="27">
        <v>7139</v>
      </c>
      <c r="C46" s="27">
        <v>1865</v>
      </c>
      <c r="D46" s="27">
        <v>428</v>
      </c>
      <c r="E46" s="27">
        <v>33</v>
      </c>
      <c r="F46" s="60">
        <v>0</v>
      </c>
      <c r="G46" s="131">
        <f t="shared" si="0"/>
        <v>0</v>
      </c>
    </row>
    <row r="47" spans="1:7" ht="12.75" customHeight="1">
      <c r="A47" s="65" t="s">
        <v>47</v>
      </c>
      <c r="B47" s="27">
        <v>46922</v>
      </c>
      <c r="C47" s="27">
        <v>36912</v>
      </c>
      <c r="D47" s="27">
        <v>3345</v>
      </c>
      <c r="E47" s="27">
        <v>7960</v>
      </c>
      <c r="F47" s="27">
        <v>3802</v>
      </c>
      <c r="G47" s="131">
        <f t="shared" si="0"/>
        <v>0.10300173385348937</v>
      </c>
    </row>
    <row r="48" spans="1:7" ht="12.75" customHeight="1">
      <c r="A48" s="65" t="s">
        <v>48</v>
      </c>
      <c r="B48" s="27">
        <v>69295</v>
      </c>
      <c r="C48" s="27">
        <v>39012</v>
      </c>
      <c r="D48" s="27">
        <v>8612</v>
      </c>
      <c r="E48" s="27">
        <v>11496</v>
      </c>
      <c r="F48" s="27">
        <v>1255</v>
      </c>
      <c r="G48" s="131">
        <f t="shared" si="0"/>
        <v>0.032169588844458114</v>
      </c>
    </row>
    <row r="49" spans="1:7" ht="7.5" customHeight="1">
      <c r="A49" s="67"/>
      <c r="B49" s="81"/>
      <c r="C49" s="81"/>
      <c r="D49" s="81"/>
      <c r="E49" s="81"/>
      <c r="F49" s="81"/>
      <c r="G49" s="68" t="s">
        <v>2</v>
      </c>
    </row>
    <row r="50" spans="1:7" ht="12.75" customHeight="1">
      <c r="A50" s="65" t="s">
        <v>49</v>
      </c>
      <c r="B50" s="27">
        <v>12208</v>
      </c>
      <c r="C50" s="27">
        <v>10447</v>
      </c>
      <c r="D50" s="27">
        <v>614</v>
      </c>
      <c r="E50" s="27">
        <v>1856</v>
      </c>
      <c r="F50" s="60">
        <v>0</v>
      </c>
      <c r="G50" s="131">
        <f t="shared" si="0"/>
        <v>0</v>
      </c>
    </row>
    <row r="51" spans="1:7" ht="12.75" customHeight="1">
      <c r="A51" s="65" t="s">
        <v>50</v>
      </c>
      <c r="B51" s="27">
        <v>5597</v>
      </c>
      <c r="C51" s="27">
        <v>3309</v>
      </c>
      <c r="D51" s="27">
        <v>485</v>
      </c>
      <c r="E51" s="27">
        <v>328</v>
      </c>
      <c r="F51" s="27">
        <v>30</v>
      </c>
      <c r="G51" s="131">
        <f t="shared" si="0"/>
        <v>0.009066183136899365</v>
      </c>
    </row>
    <row r="52" spans="1:7" ht="12.75" customHeight="1">
      <c r="A52" s="65" t="s">
        <v>51</v>
      </c>
      <c r="B52" s="27">
        <v>11252</v>
      </c>
      <c r="C52" s="27">
        <v>3702</v>
      </c>
      <c r="D52" s="27">
        <v>1188</v>
      </c>
      <c r="E52" s="27">
        <v>16</v>
      </c>
      <c r="F52" s="60">
        <v>16</v>
      </c>
      <c r="G52" s="131">
        <f t="shared" si="0"/>
        <v>0.004321988114532685</v>
      </c>
    </row>
    <row r="53" spans="1:7" ht="12.75" customHeight="1">
      <c r="A53" s="65" t="s">
        <v>52</v>
      </c>
      <c r="B53" s="27">
        <v>3122</v>
      </c>
      <c r="C53" s="27">
        <v>587</v>
      </c>
      <c r="D53" s="27">
        <v>174</v>
      </c>
      <c r="E53" s="60">
        <v>0</v>
      </c>
      <c r="F53" s="60">
        <v>0</v>
      </c>
      <c r="G53" s="131">
        <f t="shared" si="0"/>
        <v>0</v>
      </c>
    </row>
    <row r="54" spans="1:7" ht="12.75" customHeight="1">
      <c r="A54" s="65" t="s">
        <v>53</v>
      </c>
      <c r="B54" s="27">
        <v>47692</v>
      </c>
      <c r="C54" s="27">
        <v>25320</v>
      </c>
      <c r="D54" s="27">
        <v>3381</v>
      </c>
      <c r="E54" s="27">
        <v>4117</v>
      </c>
      <c r="F54" s="60">
        <v>0</v>
      </c>
      <c r="G54" s="131">
        <f t="shared" si="0"/>
        <v>0</v>
      </c>
    </row>
    <row r="55" spans="1:7" ht="12.75" customHeight="1">
      <c r="A55" s="65" t="s">
        <v>54</v>
      </c>
      <c r="B55" s="27">
        <v>36524</v>
      </c>
      <c r="C55" s="27">
        <v>10164</v>
      </c>
      <c r="D55" s="27">
        <v>1085</v>
      </c>
      <c r="E55" s="27">
        <v>2877</v>
      </c>
      <c r="F55" s="60">
        <v>0</v>
      </c>
      <c r="G55" s="131">
        <f t="shared" si="0"/>
        <v>0</v>
      </c>
    </row>
    <row r="56" spans="1:7" ht="12.75" customHeight="1">
      <c r="A56" s="65" t="s">
        <v>55</v>
      </c>
      <c r="B56" s="27">
        <v>4321</v>
      </c>
      <c r="C56" s="27">
        <v>1725</v>
      </c>
      <c r="D56" s="60">
        <v>249</v>
      </c>
      <c r="E56" s="27">
        <v>290</v>
      </c>
      <c r="F56" s="60">
        <v>0</v>
      </c>
      <c r="G56" s="131">
        <f t="shared" si="0"/>
        <v>0</v>
      </c>
    </row>
    <row r="57" spans="1:7" ht="12.75" customHeight="1">
      <c r="A57" s="65" t="s">
        <v>56</v>
      </c>
      <c r="B57" s="27">
        <v>3557</v>
      </c>
      <c r="C57" s="27">
        <v>1717</v>
      </c>
      <c r="D57" s="27">
        <v>382</v>
      </c>
      <c r="E57" s="27">
        <v>33</v>
      </c>
      <c r="F57" s="60">
        <v>3</v>
      </c>
      <c r="G57" s="131">
        <f t="shared" si="0"/>
        <v>0.0017472335468841002</v>
      </c>
    </row>
    <row r="58" spans="1:7" ht="12.75" customHeight="1">
      <c r="A58" s="65" t="s">
        <v>57</v>
      </c>
      <c r="B58" s="27">
        <v>423</v>
      </c>
      <c r="C58" s="27">
        <v>375</v>
      </c>
      <c r="D58" s="60">
        <v>0</v>
      </c>
      <c r="E58" s="27">
        <v>19</v>
      </c>
      <c r="F58" s="60">
        <v>0</v>
      </c>
      <c r="G58" s="131">
        <f t="shared" si="0"/>
        <v>0</v>
      </c>
    </row>
    <row r="59" spans="1:7" ht="12.75" customHeight="1">
      <c r="A59" s="65" t="s">
        <v>58</v>
      </c>
      <c r="B59" s="27">
        <v>27777</v>
      </c>
      <c r="C59" s="27">
        <v>14541</v>
      </c>
      <c r="D59" s="27">
        <v>2143</v>
      </c>
      <c r="E59" s="27">
        <v>2123</v>
      </c>
      <c r="F59" s="60">
        <v>0</v>
      </c>
      <c r="G59" s="131">
        <f t="shared" si="0"/>
        <v>0</v>
      </c>
    </row>
    <row r="60" spans="1:7" ht="7.5" customHeight="1">
      <c r="A60" s="67"/>
      <c r="B60" s="81"/>
      <c r="C60" s="81"/>
      <c r="D60" s="81"/>
      <c r="E60" s="81"/>
      <c r="F60" s="81"/>
      <c r="G60" s="68" t="s">
        <v>2</v>
      </c>
    </row>
    <row r="61" spans="1:7" ht="12.75" customHeight="1">
      <c r="A61" s="65" t="s">
        <v>59</v>
      </c>
      <c r="B61" s="27">
        <v>41044</v>
      </c>
      <c r="C61" s="27">
        <v>20535</v>
      </c>
      <c r="D61" s="27">
        <v>4704</v>
      </c>
      <c r="E61" s="27">
        <v>1209</v>
      </c>
      <c r="F61" s="27">
        <v>747</v>
      </c>
      <c r="G61" s="131">
        <f t="shared" si="0"/>
        <v>0.03637691745799854</v>
      </c>
    </row>
    <row r="62" spans="1:7" ht="12.75" customHeight="1">
      <c r="A62" s="65" t="s">
        <v>60</v>
      </c>
      <c r="B62" s="27">
        <v>8591</v>
      </c>
      <c r="C62" s="27">
        <v>2988</v>
      </c>
      <c r="D62" s="27">
        <v>684</v>
      </c>
      <c r="E62" s="27">
        <v>318</v>
      </c>
      <c r="F62" s="27">
        <v>14</v>
      </c>
      <c r="G62" s="131">
        <f t="shared" si="0"/>
        <v>0.004685408299866131</v>
      </c>
    </row>
    <row r="63" spans="1:7" ht="12.75" customHeight="1">
      <c r="A63" s="65" t="s">
        <v>61</v>
      </c>
      <c r="B63" s="27">
        <v>27249</v>
      </c>
      <c r="C63" s="27">
        <v>11700</v>
      </c>
      <c r="D63" s="27">
        <v>3651</v>
      </c>
      <c r="E63" s="27">
        <v>2624</v>
      </c>
      <c r="F63" s="27">
        <v>58</v>
      </c>
      <c r="G63" s="131">
        <f t="shared" si="0"/>
        <v>0.004957264957264958</v>
      </c>
    </row>
    <row r="64" spans="1:7" ht="12.75" customHeight="1">
      <c r="A64" s="66" t="s">
        <v>62</v>
      </c>
      <c r="B64" s="28">
        <v>357</v>
      </c>
      <c r="C64" s="28">
        <v>119</v>
      </c>
      <c r="D64" s="28">
        <v>18</v>
      </c>
      <c r="E64" s="28">
        <v>1</v>
      </c>
      <c r="F64" s="61">
        <v>0</v>
      </c>
      <c r="G64" s="105">
        <f t="shared" si="0"/>
        <v>0</v>
      </c>
    </row>
    <row r="65" spans="1:7" ht="12.75" customHeight="1">
      <c r="A65" s="269" t="s">
        <v>83</v>
      </c>
      <c r="B65" s="269"/>
      <c r="C65" s="269"/>
      <c r="D65" s="269"/>
      <c r="E65" s="269"/>
      <c r="F65" s="269"/>
      <c r="G65" s="269"/>
    </row>
    <row r="66" ht="15" customHeight="1"/>
  </sheetData>
  <sheetProtection/>
  <mergeCells count="3">
    <mergeCell ref="A2:G2"/>
    <mergeCell ref="A1:G1"/>
    <mergeCell ref="A65:G65"/>
  </mergeCells>
  <printOptions/>
  <pageMargins left="0.25" right="0.25" top="0.25" bottom="0.25" header="0.3" footer="0.3"/>
  <pageSetup fitToHeight="1" fitToWidth="1" horizontalDpi="600" verticalDpi="600" orientation="portrait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37">
      <selection activeCell="B6" sqref="B6:K64"/>
    </sheetView>
  </sheetViews>
  <sheetFormatPr defaultColWidth="9.140625" defaultRowHeight="12.75"/>
  <cols>
    <col min="1" max="1" width="15.7109375" style="2" customWidth="1"/>
    <col min="2" max="3" width="10.7109375" style="2" customWidth="1"/>
    <col min="4" max="4" width="11.28125" style="2" bestFit="1" customWidth="1"/>
    <col min="5" max="5" width="7.7109375" style="2" bestFit="1" customWidth="1"/>
    <col min="6" max="6" width="12.421875" style="2" customWidth="1"/>
    <col min="7" max="7" width="12.00390625" style="2" customWidth="1"/>
    <col min="8" max="8" width="10.7109375" style="2" customWidth="1"/>
    <col min="9" max="9" width="12.28125" style="2" bestFit="1" customWidth="1"/>
    <col min="10" max="10" width="12.421875" style="2" customWidth="1"/>
    <col min="11" max="11" width="10.7109375" style="2" bestFit="1" customWidth="1"/>
    <col min="12" max="16384" width="9.140625" style="2" customWidth="1"/>
  </cols>
  <sheetData>
    <row r="1" spans="1:12" ht="55.5" customHeight="1">
      <c r="A1" s="300" t="s">
        <v>195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7"/>
    </row>
    <row r="2" spans="1:11" ht="12.75" customHeight="1">
      <c r="A2" s="293" t="str">
        <f>FINAL2!$A$2</f>
        <v>ACF/OFA: 05/12/2016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39" customHeight="1">
      <c r="A3" s="135" t="s">
        <v>0</v>
      </c>
      <c r="B3" s="136" t="s">
        <v>131</v>
      </c>
      <c r="C3" s="136" t="s">
        <v>132</v>
      </c>
      <c r="D3" s="136" t="s">
        <v>105</v>
      </c>
      <c r="E3" s="136" t="s">
        <v>100</v>
      </c>
      <c r="F3" s="136" t="s">
        <v>106</v>
      </c>
      <c r="G3" s="136" t="s">
        <v>107</v>
      </c>
      <c r="H3" s="136" t="s">
        <v>108</v>
      </c>
      <c r="I3" s="136" t="s">
        <v>109</v>
      </c>
      <c r="J3" s="136" t="s">
        <v>110</v>
      </c>
      <c r="K3" s="136" t="s">
        <v>111</v>
      </c>
    </row>
    <row r="4" spans="1:11" s="3" customFormat="1" ht="12.75" customHeight="1">
      <c r="A4" s="50" t="s">
        <v>3</v>
      </c>
      <c r="B4" s="137">
        <f>SUM(B6:B64)</f>
        <v>1081519</v>
      </c>
      <c r="C4" s="137">
        <f aca="true" t="shared" si="0" ref="C4:K4">SUM(C6:C64)</f>
        <v>30972</v>
      </c>
      <c r="D4" s="137">
        <f t="shared" si="0"/>
        <v>6408</v>
      </c>
      <c r="E4" s="137">
        <f t="shared" si="0"/>
        <v>11668</v>
      </c>
      <c r="F4" s="137">
        <f t="shared" si="0"/>
        <v>4570</v>
      </c>
      <c r="G4" s="137">
        <f t="shared" si="0"/>
        <v>5428</v>
      </c>
      <c r="H4" s="137">
        <f t="shared" si="0"/>
        <v>2612</v>
      </c>
      <c r="I4" s="137">
        <f t="shared" si="0"/>
        <v>1169</v>
      </c>
      <c r="J4" s="137">
        <f t="shared" si="0"/>
        <v>726</v>
      </c>
      <c r="K4" s="137">
        <f t="shared" si="0"/>
        <v>0</v>
      </c>
    </row>
    <row r="5" spans="1:11" ht="7.5" customHeight="1">
      <c r="A5" s="67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2.75" customHeight="1">
      <c r="A6" s="65" t="s">
        <v>10</v>
      </c>
      <c r="B6" s="139">
        <v>10364</v>
      </c>
      <c r="C6" s="140">
        <v>319</v>
      </c>
      <c r="D6" s="140">
        <v>152</v>
      </c>
      <c r="E6" s="140">
        <v>51</v>
      </c>
      <c r="F6" s="140">
        <v>0</v>
      </c>
      <c r="G6" s="140">
        <v>51</v>
      </c>
      <c r="H6" s="140">
        <v>73</v>
      </c>
      <c r="I6" s="140">
        <v>0</v>
      </c>
      <c r="J6" s="140">
        <v>17</v>
      </c>
      <c r="K6" s="140">
        <v>0</v>
      </c>
    </row>
    <row r="7" spans="1:11" ht="12.75" customHeight="1">
      <c r="A7" s="65" t="s">
        <v>11</v>
      </c>
      <c r="B7" s="139">
        <v>3023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</row>
    <row r="8" spans="1:11" ht="12.75" customHeight="1">
      <c r="A8" s="65" t="s">
        <v>12</v>
      </c>
      <c r="B8" s="139">
        <v>7849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</row>
    <row r="9" spans="1:11" ht="12.75" customHeight="1">
      <c r="A9" s="65" t="s">
        <v>13</v>
      </c>
      <c r="B9" s="139">
        <v>3712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</row>
    <row r="10" spans="1:11" ht="12.75" customHeight="1">
      <c r="A10" s="65" t="s">
        <v>14</v>
      </c>
      <c r="B10" s="139">
        <v>404942</v>
      </c>
      <c r="C10" s="140">
        <v>12519</v>
      </c>
      <c r="D10" s="140">
        <v>417</v>
      </c>
      <c r="E10" s="140">
        <v>7211</v>
      </c>
      <c r="F10" s="140">
        <v>1659</v>
      </c>
      <c r="G10" s="140">
        <v>2019</v>
      </c>
      <c r="H10" s="140">
        <v>552</v>
      </c>
      <c r="I10" s="140">
        <v>794</v>
      </c>
      <c r="J10" s="140">
        <v>282</v>
      </c>
      <c r="K10" s="140">
        <v>0</v>
      </c>
    </row>
    <row r="11" spans="1:11" ht="12.75" customHeight="1">
      <c r="A11" s="65" t="s">
        <v>15</v>
      </c>
      <c r="B11" s="139">
        <v>13082</v>
      </c>
      <c r="C11" s="140">
        <v>636</v>
      </c>
      <c r="D11" s="140">
        <v>208</v>
      </c>
      <c r="E11" s="140">
        <v>116</v>
      </c>
      <c r="F11" s="140">
        <v>144</v>
      </c>
      <c r="G11" s="140">
        <v>125</v>
      </c>
      <c r="H11" s="140">
        <v>8</v>
      </c>
      <c r="I11" s="140">
        <v>9</v>
      </c>
      <c r="J11" s="140">
        <v>36</v>
      </c>
      <c r="K11" s="140">
        <v>0</v>
      </c>
    </row>
    <row r="12" spans="1:11" ht="12.75" customHeight="1">
      <c r="A12" s="65" t="s">
        <v>16</v>
      </c>
      <c r="B12" s="139">
        <v>8429</v>
      </c>
      <c r="C12" s="140">
        <v>530</v>
      </c>
      <c r="D12" s="140">
        <v>0</v>
      </c>
      <c r="E12" s="140">
        <v>468</v>
      </c>
      <c r="F12" s="140">
        <v>0</v>
      </c>
      <c r="G12" s="140">
        <v>36</v>
      </c>
      <c r="H12" s="140">
        <v>0</v>
      </c>
      <c r="I12" s="140">
        <v>39</v>
      </c>
      <c r="J12" s="140">
        <v>3</v>
      </c>
      <c r="K12" s="140">
        <v>0</v>
      </c>
    </row>
    <row r="13" spans="1:11" ht="12.75" customHeight="1">
      <c r="A13" s="65" t="s">
        <v>17</v>
      </c>
      <c r="B13" s="139">
        <v>1685</v>
      </c>
      <c r="C13" s="140">
        <v>36</v>
      </c>
      <c r="D13" s="140">
        <v>19</v>
      </c>
      <c r="E13" s="140">
        <v>11</v>
      </c>
      <c r="F13" s="140">
        <v>0</v>
      </c>
      <c r="G13" s="140">
        <v>6</v>
      </c>
      <c r="H13" s="140">
        <v>0</v>
      </c>
      <c r="I13" s="140">
        <v>0</v>
      </c>
      <c r="J13" s="140">
        <v>1</v>
      </c>
      <c r="K13" s="140">
        <v>0</v>
      </c>
    </row>
    <row r="14" spans="1:11" ht="12.75" customHeight="1">
      <c r="A14" s="65" t="s">
        <v>84</v>
      </c>
      <c r="B14" s="139">
        <v>4661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</row>
    <row r="15" spans="1:11" ht="12.75" customHeight="1">
      <c r="A15" s="65" t="s">
        <v>18</v>
      </c>
      <c r="B15" s="139">
        <v>12156</v>
      </c>
      <c r="C15" s="140">
        <v>773</v>
      </c>
      <c r="D15" s="140">
        <v>76</v>
      </c>
      <c r="E15" s="140">
        <v>72</v>
      </c>
      <c r="F15" s="140">
        <v>261</v>
      </c>
      <c r="G15" s="140">
        <v>338</v>
      </c>
      <c r="H15" s="140">
        <v>73</v>
      </c>
      <c r="I15" s="140">
        <v>0</v>
      </c>
      <c r="J15" s="140">
        <v>0</v>
      </c>
      <c r="K15" s="140">
        <v>0</v>
      </c>
    </row>
    <row r="16" spans="1:11" ht="7.5" customHeight="1">
      <c r="A16" s="67"/>
      <c r="B16" s="138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 ht="12.75" customHeight="1">
      <c r="A17" s="65" t="s">
        <v>19</v>
      </c>
      <c r="B17" s="139">
        <v>3344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</row>
    <row r="18" spans="1:11" ht="12.75" customHeight="1">
      <c r="A18" s="65" t="s">
        <v>20</v>
      </c>
      <c r="B18" s="139">
        <v>662</v>
      </c>
      <c r="C18" s="140">
        <v>145</v>
      </c>
      <c r="D18" s="140">
        <v>139</v>
      </c>
      <c r="E18" s="140">
        <v>1</v>
      </c>
      <c r="F18" s="140">
        <v>0</v>
      </c>
      <c r="G18" s="140">
        <v>1</v>
      </c>
      <c r="H18" s="140">
        <v>0</v>
      </c>
      <c r="I18" s="140">
        <v>1</v>
      </c>
      <c r="J18" s="140">
        <v>3</v>
      </c>
      <c r="K18" s="140">
        <v>0</v>
      </c>
    </row>
    <row r="19" spans="1:11" ht="12.75" customHeight="1">
      <c r="A19" s="65" t="s">
        <v>21</v>
      </c>
      <c r="B19" s="139">
        <v>7923</v>
      </c>
      <c r="C19" s="140">
        <v>43</v>
      </c>
      <c r="D19" s="140">
        <v>30</v>
      </c>
      <c r="E19" s="140">
        <v>7</v>
      </c>
      <c r="F19" s="140">
        <v>2</v>
      </c>
      <c r="G19" s="140">
        <v>4</v>
      </c>
      <c r="H19" s="140">
        <v>0</v>
      </c>
      <c r="I19" s="140">
        <v>0</v>
      </c>
      <c r="J19" s="140">
        <v>0</v>
      </c>
      <c r="K19" s="140">
        <v>0</v>
      </c>
    </row>
    <row r="20" spans="1:11" ht="12.75" customHeight="1">
      <c r="A20" s="65" t="s">
        <v>22</v>
      </c>
      <c r="B20" s="139">
        <v>141</v>
      </c>
      <c r="C20" s="140">
        <v>1</v>
      </c>
      <c r="D20" s="140">
        <v>0</v>
      </c>
      <c r="E20" s="140">
        <v>1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</row>
    <row r="21" spans="1:11" ht="12.75" customHeight="1">
      <c r="A21" s="65" t="s">
        <v>23</v>
      </c>
      <c r="B21" s="139">
        <v>8057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</row>
    <row r="22" spans="1:11" ht="12.75" customHeight="1">
      <c r="A22" s="65" t="s">
        <v>24</v>
      </c>
      <c r="B22" s="139">
        <v>3057</v>
      </c>
      <c r="C22" s="140">
        <v>59</v>
      </c>
      <c r="D22" s="140">
        <v>17</v>
      </c>
      <c r="E22" s="140">
        <v>38</v>
      </c>
      <c r="F22" s="140">
        <v>0</v>
      </c>
      <c r="G22" s="140">
        <v>2</v>
      </c>
      <c r="H22" s="140">
        <v>3</v>
      </c>
      <c r="I22" s="140">
        <v>1</v>
      </c>
      <c r="J22" s="140">
        <v>0</v>
      </c>
      <c r="K22" s="140">
        <v>0</v>
      </c>
    </row>
    <row r="23" spans="1:11" ht="12.75" customHeight="1">
      <c r="A23" s="65" t="s">
        <v>25</v>
      </c>
      <c r="B23" s="139">
        <v>11447</v>
      </c>
      <c r="C23" s="140">
        <v>64</v>
      </c>
      <c r="D23" s="140">
        <v>3</v>
      </c>
      <c r="E23" s="140">
        <v>0</v>
      </c>
      <c r="F23" s="140">
        <v>0</v>
      </c>
      <c r="G23" s="140">
        <v>61</v>
      </c>
      <c r="H23" s="140">
        <v>0</v>
      </c>
      <c r="I23" s="140">
        <v>0</v>
      </c>
      <c r="J23" s="140">
        <v>0</v>
      </c>
      <c r="K23" s="140">
        <v>0</v>
      </c>
    </row>
    <row r="24" spans="1:11" ht="12.75" customHeight="1">
      <c r="A24" s="65" t="s">
        <v>26</v>
      </c>
      <c r="B24" s="139">
        <v>4777</v>
      </c>
      <c r="C24" s="140">
        <v>21</v>
      </c>
      <c r="D24" s="140">
        <v>6</v>
      </c>
      <c r="E24" s="140">
        <v>9</v>
      </c>
      <c r="F24" s="140">
        <v>0</v>
      </c>
      <c r="G24" s="140">
        <v>6</v>
      </c>
      <c r="H24" s="140">
        <v>0</v>
      </c>
      <c r="I24" s="140">
        <v>0</v>
      </c>
      <c r="J24" s="140">
        <v>1</v>
      </c>
      <c r="K24" s="140">
        <v>0</v>
      </c>
    </row>
    <row r="25" spans="1:11" ht="12.75" customHeight="1">
      <c r="A25" s="65" t="s">
        <v>27</v>
      </c>
      <c r="B25" s="139">
        <v>11327</v>
      </c>
      <c r="C25" s="140">
        <v>541</v>
      </c>
      <c r="D25" s="140">
        <v>123</v>
      </c>
      <c r="E25" s="140">
        <v>13</v>
      </c>
      <c r="F25" s="140">
        <v>306</v>
      </c>
      <c r="G25" s="140">
        <v>53</v>
      </c>
      <c r="H25" s="140">
        <v>28</v>
      </c>
      <c r="I25" s="140">
        <v>26</v>
      </c>
      <c r="J25" s="140">
        <v>0</v>
      </c>
      <c r="K25" s="140">
        <v>0</v>
      </c>
    </row>
    <row r="26" spans="1:11" ht="12.75" customHeight="1">
      <c r="A26" s="65" t="s">
        <v>28</v>
      </c>
      <c r="B26" s="139">
        <v>1538</v>
      </c>
      <c r="C26" s="140">
        <v>21</v>
      </c>
      <c r="D26" s="140">
        <v>9</v>
      </c>
      <c r="E26" s="140">
        <v>1</v>
      </c>
      <c r="F26" s="140">
        <v>3</v>
      </c>
      <c r="G26" s="140">
        <v>8</v>
      </c>
      <c r="H26" s="140">
        <v>0</v>
      </c>
      <c r="I26" s="140">
        <v>0</v>
      </c>
      <c r="J26" s="140">
        <v>1</v>
      </c>
      <c r="K26" s="140">
        <v>0</v>
      </c>
    </row>
    <row r="27" spans="1:11" ht="7.5" customHeight="1">
      <c r="A27" s="67"/>
      <c r="B27" s="138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1" ht="12.75" customHeight="1">
      <c r="A28" s="65" t="s">
        <v>29</v>
      </c>
      <c r="B28" s="139">
        <v>23798</v>
      </c>
      <c r="C28" s="140">
        <v>63</v>
      </c>
      <c r="D28" s="140">
        <v>4</v>
      </c>
      <c r="E28" s="140">
        <v>4</v>
      </c>
      <c r="F28" s="140">
        <v>16</v>
      </c>
      <c r="G28" s="140">
        <v>15</v>
      </c>
      <c r="H28" s="140">
        <v>17</v>
      </c>
      <c r="I28" s="140">
        <v>8</v>
      </c>
      <c r="J28" s="140">
        <v>1</v>
      </c>
      <c r="K28" s="140">
        <v>0</v>
      </c>
    </row>
    <row r="29" spans="1:11" ht="12.75" customHeight="1">
      <c r="A29" s="65" t="s">
        <v>30</v>
      </c>
      <c r="B29" s="139">
        <v>11272</v>
      </c>
      <c r="C29" s="140">
        <v>1540</v>
      </c>
      <c r="D29" s="140">
        <v>972</v>
      </c>
      <c r="E29" s="140">
        <v>189</v>
      </c>
      <c r="F29" s="140">
        <v>83</v>
      </c>
      <c r="G29" s="140">
        <v>264</v>
      </c>
      <c r="H29" s="140">
        <v>453</v>
      </c>
      <c r="I29" s="140">
        <v>0</v>
      </c>
      <c r="J29" s="140">
        <v>26</v>
      </c>
      <c r="K29" s="140">
        <v>0</v>
      </c>
    </row>
    <row r="30" spans="1:11" ht="12.75" customHeight="1">
      <c r="A30" s="65" t="s">
        <v>31</v>
      </c>
      <c r="B30" s="139">
        <v>53560</v>
      </c>
      <c r="C30" s="140">
        <v>325</v>
      </c>
      <c r="D30" s="140">
        <v>0</v>
      </c>
      <c r="E30" s="140">
        <v>74</v>
      </c>
      <c r="F30" s="140">
        <v>42</v>
      </c>
      <c r="G30" s="140">
        <v>154</v>
      </c>
      <c r="H30" s="140">
        <v>0</v>
      </c>
      <c r="I30" s="140">
        <v>4</v>
      </c>
      <c r="J30" s="140">
        <v>52</v>
      </c>
      <c r="K30" s="140">
        <v>0</v>
      </c>
    </row>
    <row r="31" spans="1:11" ht="12.75" customHeight="1">
      <c r="A31" s="65" t="s">
        <v>32</v>
      </c>
      <c r="B31" s="139">
        <v>13897</v>
      </c>
      <c r="C31" s="140">
        <v>945</v>
      </c>
      <c r="D31" s="140">
        <v>102</v>
      </c>
      <c r="E31" s="140">
        <v>598</v>
      </c>
      <c r="F31" s="140">
        <v>189</v>
      </c>
      <c r="G31" s="140">
        <v>122</v>
      </c>
      <c r="H31" s="140">
        <v>0</v>
      </c>
      <c r="I31" s="140">
        <v>0</v>
      </c>
      <c r="J31" s="140">
        <v>0</v>
      </c>
      <c r="K31" s="140">
        <v>0</v>
      </c>
    </row>
    <row r="32" spans="1:11" ht="12.75" customHeight="1">
      <c r="A32" s="65" t="s">
        <v>33</v>
      </c>
      <c r="B32" s="139">
        <v>11692</v>
      </c>
      <c r="C32" s="140">
        <v>141</v>
      </c>
      <c r="D32" s="140">
        <v>16</v>
      </c>
      <c r="E32" s="140">
        <v>16</v>
      </c>
      <c r="F32" s="140">
        <v>1</v>
      </c>
      <c r="G32" s="140">
        <v>34</v>
      </c>
      <c r="H32" s="140">
        <v>15</v>
      </c>
      <c r="I32" s="140">
        <v>0</v>
      </c>
      <c r="J32" s="140">
        <v>60</v>
      </c>
      <c r="K32" s="140">
        <v>0</v>
      </c>
    </row>
    <row r="33" spans="1:11" ht="12.75" customHeight="1">
      <c r="A33" s="65" t="s">
        <v>34</v>
      </c>
      <c r="B33" s="139">
        <v>4865</v>
      </c>
      <c r="C33" s="140">
        <v>395</v>
      </c>
      <c r="D33" s="140">
        <v>106</v>
      </c>
      <c r="E33" s="140">
        <v>7</v>
      </c>
      <c r="F33" s="140">
        <v>205</v>
      </c>
      <c r="G33" s="140">
        <v>87</v>
      </c>
      <c r="H33" s="140">
        <v>0</v>
      </c>
      <c r="I33" s="140">
        <v>13</v>
      </c>
      <c r="J33" s="140">
        <v>3</v>
      </c>
      <c r="K33" s="140">
        <v>0</v>
      </c>
    </row>
    <row r="34" spans="1:11" ht="12.75" customHeight="1">
      <c r="A34" s="65" t="s">
        <v>35</v>
      </c>
      <c r="B34" s="139">
        <v>23547</v>
      </c>
      <c r="C34" s="140">
        <v>253</v>
      </c>
      <c r="D34" s="140">
        <v>31</v>
      </c>
      <c r="E34" s="140">
        <v>22</v>
      </c>
      <c r="F34" s="140">
        <v>61</v>
      </c>
      <c r="G34" s="140">
        <v>101</v>
      </c>
      <c r="H34" s="140">
        <v>21</v>
      </c>
      <c r="I34" s="140">
        <v>0</v>
      </c>
      <c r="J34" s="140">
        <v>24</v>
      </c>
      <c r="K34" s="140">
        <v>0</v>
      </c>
    </row>
    <row r="35" spans="1:11" ht="12.75" customHeight="1">
      <c r="A35" s="65" t="s">
        <v>36</v>
      </c>
      <c r="B35" s="139">
        <v>2045</v>
      </c>
      <c r="C35" s="140">
        <v>377</v>
      </c>
      <c r="D35" s="140">
        <v>187</v>
      </c>
      <c r="E35" s="140">
        <v>117</v>
      </c>
      <c r="F35" s="140">
        <v>34</v>
      </c>
      <c r="G35" s="140">
        <v>47</v>
      </c>
      <c r="H35" s="140">
        <v>1</v>
      </c>
      <c r="I35" s="140">
        <v>0</v>
      </c>
      <c r="J35" s="140">
        <v>4</v>
      </c>
      <c r="K35" s="140">
        <v>0</v>
      </c>
    </row>
    <row r="36" spans="1:11" ht="12.75" customHeight="1">
      <c r="A36" s="65" t="s">
        <v>37</v>
      </c>
      <c r="B36" s="139">
        <v>2747</v>
      </c>
      <c r="C36" s="140">
        <v>94</v>
      </c>
      <c r="D36" s="140">
        <v>26</v>
      </c>
      <c r="E36" s="140">
        <v>11</v>
      </c>
      <c r="F36" s="140">
        <v>17</v>
      </c>
      <c r="G36" s="140">
        <v>24</v>
      </c>
      <c r="H36" s="140">
        <v>4</v>
      </c>
      <c r="I36" s="140">
        <v>16</v>
      </c>
      <c r="J36" s="140">
        <v>0</v>
      </c>
      <c r="K36" s="140">
        <v>0</v>
      </c>
    </row>
    <row r="37" spans="1:11" ht="12.75" customHeight="1">
      <c r="A37" s="65" t="s">
        <v>38</v>
      </c>
      <c r="B37" s="139">
        <v>8766</v>
      </c>
      <c r="C37" s="140">
        <v>42</v>
      </c>
      <c r="D37" s="140">
        <v>9</v>
      </c>
      <c r="E37" s="140">
        <v>5</v>
      </c>
      <c r="F37" s="140">
        <v>7</v>
      </c>
      <c r="G37" s="140">
        <v>16</v>
      </c>
      <c r="H37" s="140">
        <v>4</v>
      </c>
      <c r="I37" s="140">
        <v>1</v>
      </c>
      <c r="J37" s="140">
        <v>0</v>
      </c>
      <c r="K37" s="140">
        <v>0</v>
      </c>
    </row>
    <row r="38" spans="1:11" ht="7.5" customHeight="1">
      <c r="A38" s="67"/>
      <c r="B38" s="138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 ht="12.75" customHeight="1">
      <c r="A39" s="65" t="s">
        <v>39</v>
      </c>
      <c r="B39" s="139">
        <v>4592</v>
      </c>
      <c r="C39" s="140">
        <v>163</v>
      </c>
      <c r="D39" s="140">
        <v>15</v>
      </c>
      <c r="E39" s="140">
        <v>33</v>
      </c>
      <c r="F39" s="140">
        <v>88</v>
      </c>
      <c r="G39" s="140">
        <v>22</v>
      </c>
      <c r="H39" s="140">
        <v>7</v>
      </c>
      <c r="I39" s="140">
        <v>0</v>
      </c>
      <c r="J39" s="140">
        <v>5</v>
      </c>
      <c r="K39" s="140">
        <v>0</v>
      </c>
    </row>
    <row r="40" spans="1:11" ht="12.75" customHeight="1">
      <c r="A40" s="65" t="s">
        <v>40</v>
      </c>
      <c r="B40" s="139">
        <v>19762</v>
      </c>
      <c r="C40" s="140">
        <v>148</v>
      </c>
      <c r="D40" s="140">
        <v>79</v>
      </c>
      <c r="E40" s="140">
        <v>18</v>
      </c>
      <c r="F40" s="140">
        <v>1</v>
      </c>
      <c r="G40" s="140">
        <v>49</v>
      </c>
      <c r="H40" s="140">
        <v>1</v>
      </c>
      <c r="I40" s="140">
        <v>0</v>
      </c>
      <c r="J40" s="140">
        <v>0</v>
      </c>
      <c r="K40" s="140">
        <v>0</v>
      </c>
    </row>
    <row r="41" spans="1:11" ht="12.75" customHeight="1">
      <c r="A41" s="65" t="s">
        <v>41</v>
      </c>
      <c r="B41" s="139">
        <v>8479</v>
      </c>
      <c r="C41" s="140">
        <v>105</v>
      </c>
      <c r="D41" s="140">
        <v>67</v>
      </c>
      <c r="E41" s="140">
        <v>6</v>
      </c>
      <c r="F41" s="140">
        <v>1</v>
      </c>
      <c r="G41" s="140">
        <v>11</v>
      </c>
      <c r="H41" s="140">
        <v>0</v>
      </c>
      <c r="I41" s="140">
        <v>0</v>
      </c>
      <c r="J41" s="140">
        <v>20</v>
      </c>
      <c r="K41" s="140">
        <v>0</v>
      </c>
    </row>
    <row r="42" spans="1:11" ht="12.75" customHeight="1">
      <c r="A42" s="65" t="s">
        <v>42</v>
      </c>
      <c r="B42" s="139">
        <v>104788</v>
      </c>
      <c r="C42" s="140">
        <v>3151</v>
      </c>
      <c r="D42" s="140">
        <v>2033</v>
      </c>
      <c r="E42" s="140">
        <v>455</v>
      </c>
      <c r="F42" s="140">
        <v>42</v>
      </c>
      <c r="G42" s="140">
        <v>182</v>
      </c>
      <c r="H42" s="140">
        <v>403</v>
      </c>
      <c r="I42" s="140">
        <v>159</v>
      </c>
      <c r="J42" s="140">
        <v>0</v>
      </c>
      <c r="K42" s="140">
        <v>0</v>
      </c>
    </row>
    <row r="43" spans="1:11" ht="12.75" customHeight="1">
      <c r="A43" s="65" t="s">
        <v>43</v>
      </c>
      <c r="B43" s="139">
        <v>5337</v>
      </c>
      <c r="C43" s="140">
        <v>291</v>
      </c>
      <c r="D43" s="140">
        <v>102</v>
      </c>
      <c r="E43" s="140">
        <v>147</v>
      </c>
      <c r="F43" s="140">
        <v>14</v>
      </c>
      <c r="G43" s="140">
        <v>38</v>
      </c>
      <c r="H43" s="140">
        <v>0</v>
      </c>
      <c r="I43" s="140">
        <v>0</v>
      </c>
      <c r="J43" s="140">
        <v>0</v>
      </c>
      <c r="K43" s="140">
        <v>0</v>
      </c>
    </row>
    <row r="44" spans="1:11" ht="12.75" customHeight="1">
      <c r="A44" s="65" t="s">
        <v>44</v>
      </c>
      <c r="B44" s="139">
        <v>777</v>
      </c>
      <c r="C44" s="140">
        <v>67</v>
      </c>
      <c r="D44" s="140">
        <v>48</v>
      </c>
      <c r="E44" s="140">
        <v>3</v>
      </c>
      <c r="F44" s="140">
        <v>0</v>
      </c>
      <c r="G44" s="140">
        <v>12</v>
      </c>
      <c r="H44" s="140">
        <v>0</v>
      </c>
      <c r="I44" s="140">
        <v>3</v>
      </c>
      <c r="J44" s="140">
        <v>1</v>
      </c>
      <c r="K44" s="140">
        <v>0</v>
      </c>
    </row>
    <row r="45" spans="1:11" ht="12.75" customHeight="1">
      <c r="A45" s="65" t="s">
        <v>45</v>
      </c>
      <c r="B45" s="139">
        <v>33320</v>
      </c>
      <c r="C45" s="140">
        <v>1642</v>
      </c>
      <c r="D45" s="140">
        <v>847</v>
      </c>
      <c r="E45" s="140">
        <v>121</v>
      </c>
      <c r="F45" s="140">
        <v>277</v>
      </c>
      <c r="G45" s="140">
        <v>377</v>
      </c>
      <c r="H45" s="140">
        <v>24</v>
      </c>
      <c r="I45" s="140">
        <v>13</v>
      </c>
      <c r="J45" s="140">
        <v>8</v>
      </c>
      <c r="K45" s="140">
        <v>0</v>
      </c>
    </row>
    <row r="46" spans="1:11" ht="12.75" customHeight="1">
      <c r="A46" s="65" t="s">
        <v>46</v>
      </c>
      <c r="B46" s="139">
        <v>2293</v>
      </c>
      <c r="C46" s="140">
        <v>369</v>
      </c>
      <c r="D46" s="140">
        <v>54</v>
      </c>
      <c r="E46" s="140">
        <v>50</v>
      </c>
      <c r="F46" s="140">
        <v>45</v>
      </c>
      <c r="G46" s="140">
        <v>147</v>
      </c>
      <c r="H46" s="140">
        <v>0</v>
      </c>
      <c r="I46" s="140">
        <v>63</v>
      </c>
      <c r="J46" s="140">
        <v>13</v>
      </c>
      <c r="K46" s="140">
        <v>0</v>
      </c>
    </row>
    <row r="47" spans="1:11" ht="12.75" customHeight="1">
      <c r="A47" s="65" t="s">
        <v>47</v>
      </c>
      <c r="B47" s="139">
        <v>42442</v>
      </c>
      <c r="C47" s="140">
        <v>302</v>
      </c>
      <c r="D47" s="140">
        <v>143</v>
      </c>
      <c r="E47" s="140">
        <v>136</v>
      </c>
      <c r="F47" s="140">
        <v>0</v>
      </c>
      <c r="G47" s="140">
        <v>6</v>
      </c>
      <c r="H47" s="140">
        <v>0</v>
      </c>
      <c r="I47" s="140">
        <v>1</v>
      </c>
      <c r="J47" s="140">
        <v>20</v>
      </c>
      <c r="K47" s="140">
        <v>0</v>
      </c>
    </row>
    <row r="48" spans="1:11" ht="12.75" customHeight="1">
      <c r="A48" s="65" t="s">
        <v>48</v>
      </c>
      <c r="B48" s="139">
        <v>48823</v>
      </c>
      <c r="C48" s="140">
        <v>1694</v>
      </c>
      <c r="D48" s="140">
        <v>0</v>
      </c>
      <c r="E48" s="140">
        <v>624</v>
      </c>
      <c r="F48" s="140">
        <v>739</v>
      </c>
      <c r="G48" s="140">
        <v>358</v>
      </c>
      <c r="H48" s="140">
        <v>109</v>
      </c>
      <c r="I48" s="140">
        <v>5</v>
      </c>
      <c r="J48" s="140">
        <v>5</v>
      </c>
      <c r="K48" s="140">
        <v>0</v>
      </c>
    </row>
    <row r="49" spans="1:11" ht="7.5" customHeight="1">
      <c r="A49" s="67"/>
      <c r="B49" s="138"/>
      <c r="C49" s="141"/>
      <c r="D49" s="141"/>
      <c r="E49" s="141"/>
      <c r="F49" s="141"/>
      <c r="G49" s="141"/>
      <c r="H49" s="141"/>
      <c r="I49" s="141"/>
      <c r="J49" s="141"/>
      <c r="K49" s="141"/>
    </row>
    <row r="50" spans="1:11" ht="12.75" customHeight="1">
      <c r="A50" s="65" t="s">
        <v>49</v>
      </c>
      <c r="B50" s="139">
        <v>11397</v>
      </c>
      <c r="C50" s="140">
        <v>33</v>
      </c>
      <c r="D50" s="140">
        <v>23</v>
      </c>
      <c r="E50" s="140">
        <v>0</v>
      </c>
      <c r="F50" s="140">
        <v>5</v>
      </c>
      <c r="G50" s="140">
        <v>5</v>
      </c>
      <c r="H50" s="140">
        <v>0</v>
      </c>
      <c r="I50" s="140">
        <v>0</v>
      </c>
      <c r="J50" s="140">
        <v>0</v>
      </c>
      <c r="K50" s="140">
        <v>0</v>
      </c>
    </row>
    <row r="51" spans="1:11" ht="12.75" customHeight="1">
      <c r="A51" s="65" t="s">
        <v>50</v>
      </c>
      <c r="B51" s="139">
        <v>4200</v>
      </c>
      <c r="C51" s="140">
        <v>151</v>
      </c>
      <c r="D51" s="140">
        <v>28</v>
      </c>
      <c r="E51" s="140">
        <v>44</v>
      </c>
      <c r="F51" s="140">
        <v>0</v>
      </c>
      <c r="G51" s="140">
        <v>79</v>
      </c>
      <c r="H51" s="140">
        <v>0</v>
      </c>
      <c r="I51" s="140">
        <v>1</v>
      </c>
      <c r="J51" s="140">
        <v>1</v>
      </c>
      <c r="K51" s="140">
        <v>0</v>
      </c>
    </row>
    <row r="52" spans="1:11" ht="12.75" customHeight="1">
      <c r="A52" s="65" t="s">
        <v>51</v>
      </c>
      <c r="B52" s="139">
        <v>4883</v>
      </c>
      <c r="C52" s="140">
        <v>56</v>
      </c>
      <c r="D52" s="140">
        <v>23</v>
      </c>
      <c r="E52" s="140">
        <v>15</v>
      </c>
      <c r="F52" s="140">
        <v>4</v>
      </c>
      <c r="G52" s="140">
        <v>11</v>
      </c>
      <c r="H52" s="140">
        <v>0</v>
      </c>
      <c r="I52" s="140">
        <v>0</v>
      </c>
      <c r="J52" s="140">
        <v>3</v>
      </c>
      <c r="K52" s="140">
        <v>0</v>
      </c>
    </row>
    <row r="53" spans="1:11" ht="12.75" customHeight="1">
      <c r="A53" s="65" t="s">
        <v>52</v>
      </c>
      <c r="B53" s="139">
        <v>761</v>
      </c>
      <c r="C53" s="140">
        <v>98</v>
      </c>
      <c r="D53" s="140">
        <v>0</v>
      </c>
      <c r="E53" s="140">
        <v>1</v>
      </c>
      <c r="F53" s="140">
        <v>91</v>
      </c>
      <c r="G53" s="140">
        <v>1</v>
      </c>
      <c r="H53" s="140">
        <v>0</v>
      </c>
      <c r="I53" s="140">
        <v>3</v>
      </c>
      <c r="J53" s="140">
        <v>1</v>
      </c>
      <c r="K53" s="140">
        <v>0</v>
      </c>
    </row>
    <row r="54" spans="1:11" ht="12.75" customHeight="1">
      <c r="A54" s="65" t="s">
        <v>53</v>
      </c>
      <c r="B54" s="139">
        <v>29284</v>
      </c>
      <c r="C54" s="140">
        <v>669</v>
      </c>
      <c r="D54" s="140">
        <v>120</v>
      </c>
      <c r="E54" s="140">
        <v>0</v>
      </c>
      <c r="F54" s="140">
        <v>93</v>
      </c>
      <c r="G54" s="140">
        <v>193</v>
      </c>
      <c r="H54" s="140">
        <v>327</v>
      </c>
      <c r="I54" s="140">
        <v>0</v>
      </c>
      <c r="J54" s="140">
        <v>0</v>
      </c>
      <c r="K54" s="140">
        <v>0</v>
      </c>
    </row>
    <row r="55" spans="1:11" ht="12.75" customHeight="1">
      <c r="A55" s="65" t="s">
        <v>54</v>
      </c>
      <c r="B55" s="139">
        <v>11221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</row>
    <row r="56" spans="1:11" ht="12.75" customHeight="1">
      <c r="A56" s="65" t="s">
        <v>55</v>
      </c>
      <c r="B56" s="139">
        <v>1991</v>
      </c>
      <c r="C56" s="140">
        <v>44</v>
      </c>
      <c r="D56" s="140">
        <v>9</v>
      </c>
      <c r="E56" s="140">
        <v>16</v>
      </c>
      <c r="F56" s="140">
        <v>0</v>
      </c>
      <c r="G56" s="140">
        <v>7</v>
      </c>
      <c r="H56" s="140">
        <v>11</v>
      </c>
      <c r="I56" s="140">
        <v>5</v>
      </c>
      <c r="J56" s="140">
        <v>0</v>
      </c>
      <c r="K56" s="140">
        <v>0</v>
      </c>
    </row>
    <row r="57" spans="1:11" ht="12.75" customHeight="1">
      <c r="A57" s="65" t="s">
        <v>56</v>
      </c>
      <c r="B57" s="139">
        <v>2461</v>
      </c>
      <c r="C57" s="140">
        <v>53</v>
      </c>
      <c r="D57" s="140">
        <v>12</v>
      </c>
      <c r="E57" s="140">
        <v>3</v>
      </c>
      <c r="F57" s="140">
        <v>28</v>
      </c>
      <c r="G57" s="140">
        <v>2</v>
      </c>
      <c r="H57" s="140">
        <v>1</v>
      </c>
      <c r="I57" s="140">
        <v>0</v>
      </c>
      <c r="J57" s="140">
        <v>8</v>
      </c>
      <c r="K57" s="140">
        <v>0</v>
      </c>
    </row>
    <row r="58" spans="1:11" ht="12.75" customHeight="1">
      <c r="A58" s="65" t="s">
        <v>57</v>
      </c>
      <c r="B58" s="139">
        <v>377</v>
      </c>
      <c r="C58" s="140">
        <v>12</v>
      </c>
      <c r="D58" s="140">
        <v>9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40">
        <v>2</v>
      </c>
      <c r="K58" s="140">
        <v>0</v>
      </c>
    </row>
    <row r="59" spans="1:11" ht="12.75" customHeight="1">
      <c r="A59" s="65" t="s">
        <v>58</v>
      </c>
      <c r="B59" s="139">
        <v>16680</v>
      </c>
      <c r="C59" s="140">
        <v>6</v>
      </c>
      <c r="D59" s="140">
        <v>0</v>
      </c>
      <c r="E59" s="140">
        <v>0</v>
      </c>
      <c r="F59" s="140">
        <v>3</v>
      </c>
      <c r="G59" s="140">
        <v>2</v>
      </c>
      <c r="H59" s="140">
        <v>0</v>
      </c>
      <c r="I59" s="140">
        <v>0</v>
      </c>
      <c r="J59" s="140">
        <v>0</v>
      </c>
      <c r="K59" s="140">
        <v>0</v>
      </c>
    </row>
    <row r="60" spans="1:11" ht="7.5" customHeight="1">
      <c r="A60" s="67"/>
      <c r="B60" s="138"/>
      <c r="C60" s="141"/>
      <c r="D60" s="141"/>
      <c r="E60" s="141"/>
      <c r="F60" s="141"/>
      <c r="G60" s="141"/>
      <c r="H60" s="141"/>
      <c r="I60" s="141"/>
      <c r="J60" s="141"/>
      <c r="K60" s="141"/>
    </row>
    <row r="61" spans="1:11" ht="12.75" customHeight="1">
      <c r="A61" s="65" t="s">
        <v>59</v>
      </c>
      <c r="B61" s="139">
        <v>29121</v>
      </c>
      <c r="C61" s="140">
        <v>1714</v>
      </c>
      <c r="D61" s="140">
        <v>61</v>
      </c>
      <c r="E61" s="140">
        <v>850</v>
      </c>
      <c r="F61" s="140">
        <v>63</v>
      </c>
      <c r="G61" s="140">
        <v>265</v>
      </c>
      <c r="H61" s="140">
        <v>477</v>
      </c>
      <c r="I61" s="140">
        <v>2</v>
      </c>
      <c r="J61" s="140">
        <v>119</v>
      </c>
      <c r="K61" s="140">
        <v>0</v>
      </c>
    </row>
    <row r="62" spans="1:11" ht="12.75" customHeight="1">
      <c r="A62" s="65" t="s">
        <v>60</v>
      </c>
      <c r="B62" s="139">
        <v>3744</v>
      </c>
      <c r="C62" s="140">
        <v>229</v>
      </c>
      <c r="D62" s="140">
        <v>34</v>
      </c>
      <c r="E62" s="140">
        <v>60</v>
      </c>
      <c r="F62" s="140">
        <v>46</v>
      </c>
      <c r="G62" s="140">
        <v>85</v>
      </c>
      <c r="H62" s="140">
        <v>0</v>
      </c>
      <c r="I62" s="140">
        <v>2</v>
      </c>
      <c r="J62" s="140">
        <v>5</v>
      </c>
      <c r="K62" s="140">
        <v>0</v>
      </c>
    </row>
    <row r="63" spans="1:11" ht="12.75" customHeight="1">
      <c r="A63" s="65" t="s">
        <v>61</v>
      </c>
      <c r="B63" s="139">
        <v>16276</v>
      </c>
      <c r="C63" s="140">
        <v>92</v>
      </c>
      <c r="D63" s="140">
        <v>49</v>
      </c>
      <c r="E63" s="140">
        <v>44</v>
      </c>
      <c r="F63" s="140">
        <v>0</v>
      </c>
      <c r="G63" s="140">
        <v>2</v>
      </c>
      <c r="H63" s="140">
        <v>0</v>
      </c>
      <c r="I63" s="140">
        <v>0</v>
      </c>
      <c r="J63" s="140">
        <v>1</v>
      </c>
      <c r="K63" s="140">
        <v>0</v>
      </c>
    </row>
    <row r="64" spans="1:11" ht="12.75" customHeight="1">
      <c r="A64" s="66" t="s">
        <v>62</v>
      </c>
      <c r="B64" s="142">
        <v>145</v>
      </c>
      <c r="C64" s="143">
        <v>0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143">
        <v>0</v>
      </c>
      <c r="J64" s="143">
        <v>0</v>
      </c>
      <c r="K64" s="143">
        <v>0</v>
      </c>
    </row>
    <row r="65" spans="1:11" ht="12.7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</row>
    <row r="66" ht="15" customHeight="1"/>
    <row r="67" ht="15" customHeight="1"/>
  </sheetData>
  <sheetProtection/>
  <mergeCells count="2">
    <mergeCell ref="A2:K2"/>
    <mergeCell ref="A1:K1"/>
  </mergeCells>
  <printOptions/>
  <pageMargins left="0.25" right="0.25" top="0.25" bottom="0.2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SheetLayoutView="100" zoomScalePageLayoutView="0" workbookViewId="0" topLeftCell="A1">
      <selection activeCell="K46" sqref="K46"/>
    </sheetView>
  </sheetViews>
  <sheetFormatPr defaultColWidth="9.140625" defaultRowHeight="12.75" customHeight="1"/>
  <cols>
    <col min="1" max="1" width="15.7109375" style="2" customWidth="1"/>
    <col min="2" max="2" width="11.421875" style="2" customWidth="1"/>
    <col min="3" max="3" width="9.28125" style="2" customWidth="1"/>
    <col min="4" max="4" width="10.00390625" style="2" customWidth="1"/>
    <col min="5" max="5" width="1.8515625" style="10" customWidth="1"/>
    <col min="6" max="6" width="11.421875" style="2" customWidth="1"/>
    <col min="7" max="7" width="9.28125" style="2" customWidth="1"/>
    <col min="8" max="8" width="10.00390625" style="2" customWidth="1"/>
    <col min="9" max="16384" width="9.140625" style="2" customWidth="1"/>
  </cols>
  <sheetData>
    <row r="1" spans="1:17" ht="54" customHeight="1">
      <c r="A1" s="245" t="s">
        <v>178</v>
      </c>
      <c r="B1" s="246"/>
      <c r="C1" s="246"/>
      <c r="D1" s="246"/>
      <c r="E1" s="246"/>
      <c r="F1" s="246"/>
      <c r="G1" s="246"/>
      <c r="H1" s="246"/>
      <c r="I1" s="177"/>
      <c r="J1" s="6"/>
      <c r="K1" s="6"/>
      <c r="L1" s="6"/>
      <c r="Q1" s="7"/>
    </row>
    <row r="2" spans="1:8" ht="12.75" customHeight="1">
      <c r="A2" s="247" t="s">
        <v>201</v>
      </c>
      <c r="B2" s="247"/>
      <c r="C2" s="247"/>
      <c r="D2" s="247"/>
      <c r="E2" s="247"/>
      <c r="F2" s="247"/>
      <c r="G2" s="247"/>
      <c r="H2" s="247"/>
    </row>
    <row r="3" spans="1:8" ht="12.75" customHeight="1">
      <c r="A3" s="234" t="s">
        <v>0</v>
      </c>
      <c r="B3" s="241" t="s">
        <v>63</v>
      </c>
      <c r="C3" s="241"/>
      <c r="D3" s="241"/>
      <c r="E3" s="17"/>
      <c r="F3" s="242" t="s">
        <v>66</v>
      </c>
      <c r="G3" s="243"/>
      <c r="H3" s="244"/>
    </row>
    <row r="4" spans="1:8" ht="12.75" customHeight="1">
      <c r="A4" s="235"/>
      <c r="B4" s="234" t="s">
        <v>87</v>
      </c>
      <c r="C4" s="248" t="s">
        <v>145</v>
      </c>
      <c r="D4" s="248" t="s">
        <v>7</v>
      </c>
      <c r="E4" s="17"/>
      <c r="F4" s="234" t="s">
        <v>87</v>
      </c>
      <c r="G4" s="248" t="s">
        <v>145</v>
      </c>
      <c r="H4" s="248" t="s">
        <v>7</v>
      </c>
    </row>
    <row r="5" spans="1:8" ht="12.75" customHeight="1" thickBot="1">
      <c r="A5" s="235"/>
      <c r="B5" s="235"/>
      <c r="C5" s="249"/>
      <c r="D5" s="249"/>
      <c r="E5" s="17"/>
      <c r="F5" s="236"/>
      <c r="G5" s="250"/>
      <c r="H5" s="250"/>
    </row>
    <row r="6" spans="1:8" ht="12.75" customHeight="1">
      <c r="A6" s="213" t="s">
        <v>3</v>
      </c>
      <c r="B6" s="188">
        <f>'[2]all_rates'!J7</f>
        <v>0.366</v>
      </c>
      <c r="C6" s="188">
        <f>'[2]all_rates'!K7</f>
        <v>0.305</v>
      </c>
      <c r="D6" s="189">
        <f>'[2]all_rates'!L7</f>
        <v>0.73</v>
      </c>
      <c r="E6"/>
      <c r="F6" s="188">
        <f>'[2]all_rates'!N7</f>
        <v>0.308</v>
      </c>
      <c r="G6" s="188">
        <f>'[2]all_rates'!O7</f>
        <v>0.285</v>
      </c>
      <c r="H6" s="188">
        <f>'[2]all_rates'!P7</f>
        <v>0.763</v>
      </c>
    </row>
    <row r="7" spans="1:8" s="10" customFormat="1" ht="9" customHeight="1">
      <c r="A7" s="214"/>
      <c r="B7" s="203"/>
      <c r="C7" s="203"/>
      <c r="D7" s="204"/>
      <c r="E7"/>
      <c r="F7" s="203"/>
      <c r="G7" s="203"/>
      <c r="H7" s="203"/>
    </row>
    <row r="8" spans="1:9" ht="12.75" customHeight="1">
      <c r="A8" s="215" t="s">
        <v>10</v>
      </c>
      <c r="B8" s="190">
        <f>'[2]all_rates'!J9</f>
        <v>0.519</v>
      </c>
      <c r="C8" s="190">
        <f>'[2]all_rates'!K9</f>
        <v>0.519</v>
      </c>
      <c r="D8" s="190"/>
      <c r="E8" s="191"/>
      <c r="F8" s="190">
        <f>'[2]all_rates'!N9</f>
        <v>0.545</v>
      </c>
      <c r="G8" s="190">
        <f>'[2]all_rates'!O9</f>
        <v>0.545</v>
      </c>
      <c r="H8" s="187"/>
      <c r="I8" s="2" t="s">
        <v>2</v>
      </c>
    </row>
    <row r="9" spans="1:14" ht="12.75" customHeight="1">
      <c r="A9" s="215" t="s">
        <v>11</v>
      </c>
      <c r="B9" s="190">
        <f>'[2]all_rates'!J10</f>
        <v>0.415</v>
      </c>
      <c r="C9" s="190">
        <f>'[2]all_rates'!K10</f>
        <v>0.415</v>
      </c>
      <c r="D9" s="190"/>
      <c r="E9" s="191"/>
      <c r="F9" s="190">
        <f>'[2]all_rates'!N10</f>
        <v>0.46799999999999997</v>
      </c>
      <c r="G9" s="190">
        <f>'[2]all_rates'!O10</f>
        <v>0.46799999999999997</v>
      </c>
      <c r="H9" s="190"/>
      <c r="N9" s="9"/>
    </row>
    <row r="10" spans="1:8" ht="12.75" customHeight="1">
      <c r="A10" s="215" t="s">
        <v>12</v>
      </c>
      <c r="B10" s="190">
        <f>'[2]all_rates'!J11</f>
        <v>0.193</v>
      </c>
      <c r="C10" s="190">
        <f>'[2]all_rates'!K11</f>
        <v>0.193</v>
      </c>
      <c r="D10" s="190"/>
      <c r="E10" s="191"/>
      <c r="F10" s="190">
        <f>'[2]all_rates'!N11</f>
        <v>0.57</v>
      </c>
      <c r="G10" s="190">
        <f>'[2]all_rates'!O11</f>
        <v>0.57</v>
      </c>
      <c r="H10" s="190"/>
    </row>
    <row r="11" spans="1:8" ht="12.75" customHeight="1">
      <c r="A11" s="215" t="s">
        <v>13</v>
      </c>
      <c r="B11" s="190">
        <f>'[2]all_rates'!J12</f>
        <v>0.42200000000000004</v>
      </c>
      <c r="C11" s="190">
        <f>'[2]all_rates'!K12</f>
        <v>0.42200000000000004</v>
      </c>
      <c r="D11" s="190"/>
      <c r="E11" s="191"/>
      <c r="F11" s="190">
        <f>'[2]all_rates'!N12</f>
        <v>0.287</v>
      </c>
      <c r="G11" s="190">
        <f>'[2]all_rates'!O12</f>
        <v>0.287</v>
      </c>
      <c r="H11" s="190"/>
    </row>
    <row r="12" spans="1:9" ht="12.75" customHeight="1">
      <c r="A12" s="215" t="s">
        <v>14</v>
      </c>
      <c r="B12" s="190">
        <f>'[2]all_rates'!J13</f>
        <v>0.298</v>
      </c>
      <c r="C12" s="190">
        <f>'[2]all_rates'!K13</f>
        <v>0.298</v>
      </c>
      <c r="D12" s="190"/>
      <c r="E12" s="191"/>
      <c r="F12" s="190">
        <f>'[2]all_rates'!N13</f>
        <v>0.255</v>
      </c>
      <c r="G12" s="190">
        <f>'[2]all_rates'!O13</f>
        <v>0.255</v>
      </c>
      <c r="H12" s="190"/>
      <c r="I12" s="2" t="s">
        <v>2</v>
      </c>
    </row>
    <row r="13" spans="1:14" ht="12.75" customHeight="1">
      <c r="A13" s="215" t="s">
        <v>15</v>
      </c>
      <c r="B13" s="190">
        <f>'[2]all_rates'!J14</f>
        <v>0.225</v>
      </c>
      <c r="C13" s="190">
        <f>'[2]all_rates'!K14</f>
        <v>0.225</v>
      </c>
      <c r="D13" s="190"/>
      <c r="E13" s="191"/>
      <c r="F13" s="190">
        <f>'[2]all_rates'!N14</f>
        <v>0.183</v>
      </c>
      <c r="G13" s="190">
        <f>'[2]all_rates'!O14</f>
        <v>0.183</v>
      </c>
      <c r="H13" s="190"/>
      <c r="N13" s="2" t="s">
        <v>2</v>
      </c>
    </row>
    <row r="14" spans="1:9" ht="12.75" customHeight="1">
      <c r="A14" s="215" t="s">
        <v>16</v>
      </c>
      <c r="B14" s="190">
        <f>'[2]all_rates'!J15</f>
        <v>0.467</v>
      </c>
      <c r="C14" s="190">
        <f>'[2]all_rates'!K15</f>
        <v>0.467</v>
      </c>
      <c r="D14" s="190"/>
      <c r="E14" s="191"/>
      <c r="F14" s="206"/>
      <c r="G14" s="190"/>
      <c r="H14" s="190"/>
      <c r="I14" s="2" t="s">
        <v>2</v>
      </c>
    </row>
    <row r="15" spans="1:14" ht="12.75" customHeight="1">
      <c r="A15" s="215" t="s">
        <v>17</v>
      </c>
      <c r="B15" s="190">
        <f>'[2]all_rates'!J16</f>
        <v>0.34700000000000003</v>
      </c>
      <c r="C15" s="190">
        <f>'[2]all_rates'!K16</f>
        <v>0.34700000000000003</v>
      </c>
      <c r="D15" s="190"/>
      <c r="E15" s="191"/>
      <c r="F15" s="190"/>
      <c r="G15" s="190"/>
      <c r="H15" s="190"/>
      <c r="N15" s="9" t="s">
        <v>2</v>
      </c>
    </row>
    <row r="16" spans="1:8" ht="12.75" customHeight="1">
      <c r="A16" s="215" t="s">
        <v>84</v>
      </c>
      <c r="B16" s="190">
        <f>'[2]all_rates'!J17</f>
        <v>0.45</v>
      </c>
      <c r="C16" s="190">
        <f>'[2]all_rates'!K17</f>
        <v>0.45</v>
      </c>
      <c r="D16" s="190"/>
      <c r="E16" s="191"/>
      <c r="F16" s="190"/>
      <c r="G16" s="190"/>
      <c r="H16" s="190"/>
    </row>
    <row r="17" spans="1:9" ht="12.75" customHeight="1">
      <c r="A17" s="215" t="s">
        <v>18</v>
      </c>
      <c r="B17" s="190">
        <f>'[2]all_rates'!J18</f>
        <v>0.445</v>
      </c>
      <c r="C17" s="190">
        <f>'[2]all_rates'!K18</f>
        <v>0.445</v>
      </c>
      <c r="D17" s="190"/>
      <c r="E17" s="191"/>
      <c r="F17" s="190">
        <f>'[2]all_rates'!N18</f>
        <v>0.549</v>
      </c>
      <c r="G17" s="190">
        <f>'[2]all_rates'!O18</f>
        <v>0.549</v>
      </c>
      <c r="H17" s="190"/>
      <c r="I17" s="2" t="s">
        <v>2</v>
      </c>
    </row>
    <row r="18" spans="1:14" s="10" customFormat="1" ht="9" customHeight="1">
      <c r="A18" s="214"/>
      <c r="B18" s="202"/>
      <c r="C18" s="202"/>
      <c r="D18" s="202"/>
      <c r="E18" s="191"/>
      <c r="F18" s="202"/>
      <c r="G18" s="202"/>
      <c r="H18" s="202"/>
      <c r="N18" s="11" t="s">
        <v>2</v>
      </c>
    </row>
    <row r="19" spans="1:8" ht="12.75" customHeight="1">
      <c r="A19" s="215" t="s">
        <v>67</v>
      </c>
      <c r="B19" s="190">
        <f>'[2]all_rates'!J20</f>
        <v>0.5710000000000001</v>
      </c>
      <c r="C19" s="190">
        <f>'[2]all_rates'!K20</f>
        <v>0.5710000000000001</v>
      </c>
      <c r="D19" s="190"/>
      <c r="E19" s="191"/>
      <c r="F19" s="190"/>
      <c r="G19" s="190"/>
      <c r="H19" s="190"/>
    </row>
    <row r="20" spans="1:8" ht="12.75" customHeight="1">
      <c r="A20" s="215" t="s">
        <v>20</v>
      </c>
      <c r="B20" s="190">
        <f>'[2]all_rates'!J21</f>
        <v>0.365</v>
      </c>
      <c r="C20" s="190">
        <f>'[2]all_rates'!K21</f>
        <v>0.365</v>
      </c>
      <c r="D20" s="190"/>
      <c r="E20" s="191"/>
      <c r="F20" s="190">
        <f>'[2]all_rates'!N21</f>
        <v>0.6609999999999999</v>
      </c>
      <c r="G20" s="190">
        <f>'[2]all_rates'!O21</f>
        <v>0.6609999999999999</v>
      </c>
      <c r="H20" s="190"/>
    </row>
    <row r="21" spans="1:8" ht="12.75" customHeight="1">
      <c r="A21" s="215" t="s">
        <v>21</v>
      </c>
      <c r="B21" s="190">
        <f>'[2]all_rates'!J22</f>
        <v>0.478</v>
      </c>
      <c r="C21" s="190">
        <f>'[2]all_rates'!K22</f>
        <v>0.478</v>
      </c>
      <c r="D21" s="190"/>
      <c r="E21" s="191"/>
      <c r="F21" s="190">
        <f>'[2]all_rates'!N22</f>
        <v>0.6</v>
      </c>
      <c r="G21" s="190">
        <f>'[2]all_rates'!O22</f>
        <v>0.6</v>
      </c>
      <c r="H21" s="190"/>
    </row>
    <row r="22" spans="1:8" ht="12.75" customHeight="1">
      <c r="A22" s="215" t="s">
        <v>22</v>
      </c>
      <c r="B22" s="190">
        <f>'[2]all_rates'!J23</f>
        <v>0.495</v>
      </c>
      <c r="C22" s="190">
        <f>'[2]all_rates'!K23</f>
        <v>0.495</v>
      </c>
      <c r="D22" s="190"/>
      <c r="E22" s="191"/>
      <c r="F22" s="190"/>
      <c r="G22" s="190"/>
      <c r="H22" s="190"/>
    </row>
    <row r="23" spans="1:8" ht="12.75" customHeight="1">
      <c r="A23" s="215" t="s">
        <v>68</v>
      </c>
      <c r="B23" s="190">
        <f>'[2]all_rates'!J24</f>
        <v>0.687</v>
      </c>
      <c r="C23" s="190">
        <f>'[2]all_rates'!K24</f>
        <v>0.687</v>
      </c>
      <c r="D23" s="190"/>
      <c r="E23" s="191"/>
      <c r="F23" s="190"/>
      <c r="G23" s="190"/>
      <c r="H23" s="190"/>
    </row>
    <row r="24" spans="1:8" ht="12.75" customHeight="1">
      <c r="A24" s="215" t="s">
        <v>24</v>
      </c>
      <c r="B24" s="190">
        <f>'[2]all_rates'!J25</f>
        <v>0.303</v>
      </c>
      <c r="C24" s="190">
        <f>'[2]all_rates'!K25</f>
        <v>0.249</v>
      </c>
      <c r="D24" s="190">
        <f>'[2]all_rates'!L25</f>
        <v>0.7440000000000001</v>
      </c>
      <c r="E24" s="191"/>
      <c r="F24" s="190">
        <f>'[2]all_rates'!N25</f>
        <v>0.243</v>
      </c>
      <c r="G24" s="190">
        <f>'[2]all_rates'!O25</f>
        <v>0.22</v>
      </c>
      <c r="H24" s="190">
        <f>'[2]all_rates'!P25</f>
        <v>0.643</v>
      </c>
    </row>
    <row r="25" spans="1:8" ht="12.75" customHeight="1">
      <c r="A25" s="215" t="s">
        <v>25</v>
      </c>
      <c r="B25" s="190">
        <f>'[2]all_rates'!J26</f>
        <v>0.363</v>
      </c>
      <c r="C25" s="190">
        <f>'[2]all_rates'!K26</f>
        <v>0.363</v>
      </c>
      <c r="D25" s="190"/>
      <c r="E25" s="191"/>
      <c r="F25" s="190">
        <f>'[2]all_rates'!N26</f>
        <v>0.3</v>
      </c>
      <c r="G25" s="190">
        <f>'[2]all_rates'!O26</f>
        <v>0.3</v>
      </c>
      <c r="H25" s="190"/>
    </row>
    <row r="26" spans="1:8" ht="12.75" customHeight="1">
      <c r="A26" s="215" t="s">
        <v>26</v>
      </c>
      <c r="B26" s="190">
        <f>'[2]all_rates'!J27</f>
        <v>0.344</v>
      </c>
      <c r="C26" s="190">
        <f>'[2]all_rates'!K27</f>
        <v>0.344</v>
      </c>
      <c r="D26" s="190"/>
      <c r="E26" s="191"/>
      <c r="F26" s="190">
        <f>'[2]all_rates'!N27</f>
        <v>0.37</v>
      </c>
      <c r="G26" s="190">
        <f>'[2]all_rates'!O27</f>
        <v>0.37</v>
      </c>
      <c r="H26" s="190"/>
    </row>
    <row r="27" spans="1:8" ht="12.75" customHeight="1">
      <c r="A27" s="215" t="s">
        <v>27</v>
      </c>
      <c r="B27" s="190">
        <f>'[2]all_rates'!J28</f>
        <v>0.565</v>
      </c>
      <c r="C27" s="190">
        <f>'[2]all_rates'!K28</f>
        <v>0.565</v>
      </c>
      <c r="D27" s="190"/>
      <c r="E27" s="191"/>
      <c r="F27" s="190">
        <f>'[2]all_rates'!N28</f>
        <v>0.605</v>
      </c>
      <c r="G27" s="190">
        <f>'[2]all_rates'!O28</f>
        <v>0.605</v>
      </c>
      <c r="H27" s="190"/>
    </row>
    <row r="28" spans="1:8" ht="12.75" customHeight="1">
      <c r="A28" s="215" t="s">
        <v>69</v>
      </c>
      <c r="B28" s="190">
        <f>'[2]all_rates'!J29</f>
        <v>0.231</v>
      </c>
      <c r="C28" s="190">
        <f>'[2]all_rates'!K29</f>
        <v>0.231</v>
      </c>
      <c r="D28" s="190"/>
      <c r="E28" s="191"/>
      <c r="F28" s="190"/>
      <c r="G28" s="190"/>
      <c r="H28" s="190"/>
    </row>
    <row r="29" spans="1:8" s="10" customFormat="1" ht="9" customHeight="1">
      <c r="A29" s="214"/>
      <c r="B29" s="202"/>
      <c r="C29" s="202"/>
      <c r="D29" s="202"/>
      <c r="E29" s="191"/>
      <c r="F29" s="202"/>
      <c r="G29" s="202"/>
      <c r="H29" s="202"/>
    </row>
    <row r="30" spans="1:8" ht="12.75" customHeight="1">
      <c r="A30" s="215" t="s">
        <v>29</v>
      </c>
      <c r="B30" s="190">
        <f>'[2]all_rates'!J31</f>
        <v>0.691</v>
      </c>
      <c r="C30" s="190">
        <f>'[2]all_rates'!K31</f>
        <v>0.147</v>
      </c>
      <c r="D30" s="190">
        <f>'[2]all_rates'!L31</f>
        <v>0.794</v>
      </c>
      <c r="E30" s="191"/>
      <c r="F30" s="190">
        <f>'[2]all_rates'!N31</f>
        <v>0.159</v>
      </c>
      <c r="G30" s="190">
        <f>'[2]all_rates'!O31</f>
        <v>0.11699999999999999</v>
      </c>
      <c r="H30" s="190">
        <f>'[2]all_rates'!P31</f>
        <v>0.163</v>
      </c>
    </row>
    <row r="31" spans="1:14" ht="12.75" customHeight="1">
      <c r="A31" s="215" t="s">
        <v>70</v>
      </c>
      <c r="B31" s="190">
        <f>'[2]all_rates'!J32</f>
        <v>0.49700000000000005</v>
      </c>
      <c r="C31" s="190">
        <f>'[2]all_rates'!K32</f>
        <v>0.49700000000000005</v>
      </c>
      <c r="D31" s="190">
        <f>'[2]all_rates'!L32</f>
        <v>0.317</v>
      </c>
      <c r="E31" s="191"/>
      <c r="F31" s="190"/>
      <c r="G31" s="190"/>
      <c r="H31" s="190"/>
      <c r="N31" s="9"/>
    </row>
    <row r="32" spans="1:8" ht="12.75" customHeight="1">
      <c r="A32" s="215" t="s">
        <v>71</v>
      </c>
      <c r="B32" s="190">
        <f>'[2]all_rates'!J33</f>
        <v>0.578</v>
      </c>
      <c r="C32" s="190">
        <f>'[2]all_rates'!K33</f>
        <v>0.092</v>
      </c>
      <c r="D32" s="190">
        <f>'[2]all_rates'!L33</f>
        <v>0.972</v>
      </c>
      <c r="E32" s="191"/>
      <c r="F32" s="190">
        <f>'[2]all_rates'!N33</f>
        <v>0.935</v>
      </c>
      <c r="G32" s="190"/>
      <c r="H32" s="190">
        <f>'[2]all_rates'!P33</f>
        <v>0.935</v>
      </c>
    </row>
    <row r="33" spans="1:8" ht="12.75" customHeight="1">
      <c r="A33" s="215" t="s">
        <v>72</v>
      </c>
      <c r="B33" s="190">
        <f>'[2]all_rates'!J34</f>
        <v>0.621</v>
      </c>
      <c r="C33" s="190">
        <f>'[2]all_rates'!K34</f>
        <v>0.621</v>
      </c>
      <c r="D33" s="190"/>
      <c r="E33" s="191"/>
      <c r="F33" s="190"/>
      <c r="G33" s="190"/>
      <c r="H33" s="190"/>
    </row>
    <row r="34" spans="1:8" ht="12.75" customHeight="1">
      <c r="A34" s="215" t="s">
        <v>73</v>
      </c>
      <c r="B34" s="190">
        <f>'[2]all_rates'!J35</f>
        <v>0.462</v>
      </c>
      <c r="C34" s="190">
        <f>'[2]all_rates'!K35</f>
        <v>0.335</v>
      </c>
      <c r="D34" s="190">
        <f>'[2]all_rates'!L35</f>
        <v>0.9540000000000001</v>
      </c>
      <c r="E34" s="191"/>
      <c r="F34" s="190"/>
      <c r="G34" s="190"/>
      <c r="H34" s="190"/>
    </row>
    <row r="35" spans="1:8" ht="12.75" customHeight="1">
      <c r="A35" s="215" t="s">
        <v>74</v>
      </c>
      <c r="B35" s="190">
        <f>'[2]all_rates'!J36</f>
        <v>0.638</v>
      </c>
      <c r="C35" s="190">
        <f>'[2]all_rates'!K36</f>
        <v>0.638</v>
      </c>
      <c r="D35" s="190"/>
      <c r="E35" s="191"/>
      <c r="F35" s="190"/>
      <c r="G35" s="190"/>
      <c r="H35" s="190"/>
    </row>
    <row r="36" spans="1:8" ht="12.75" customHeight="1">
      <c r="A36" s="215" t="s">
        <v>75</v>
      </c>
      <c r="B36" s="190">
        <f>'[2]all_rates'!J37</f>
        <v>0.198</v>
      </c>
      <c r="C36" s="190">
        <f>'[2]all_rates'!K37</f>
        <v>0.141</v>
      </c>
      <c r="D36" s="190">
        <f>'[2]all_rates'!L37</f>
        <v>0.55</v>
      </c>
      <c r="E36" s="191"/>
      <c r="F36" s="190"/>
      <c r="G36" s="190"/>
      <c r="H36" s="190"/>
    </row>
    <row r="37" spans="1:8" ht="12.75" customHeight="1">
      <c r="A37" s="215" t="s">
        <v>36</v>
      </c>
      <c r="B37" s="190">
        <f>'[2]all_rates'!J38</f>
        <v>0.426</v>
      </c>
      <c r="C37" s="190">
        <f>'[2]all_rates'!K38</f>
        <v>0.426</v>
      </c>
      <c r="D37" s="190"/>
      <c r="E37" s="191"/>
      <c r="F37" s="190">
        <f>'[2]all_rates'!N38</f>
        <v>0.38799999999999996</v>
      </c>
      <c r="G37" s="190">
        <f>'[2]all_rates'!O38</f>
        <v>0.38799999999999996</v>
      </c>
      <c r="H37" s="190"/>
    </row>
    <row r="38" spans="1:8" ht="12.75" customHeight="1">
      <c r="A38" s="215" t="s">
        <v>76</v>
      </c>
      <c r="B38" s="190">
        <f>'[2]all_rates'!J39</f>
        <v>0.48200000000000004</v>
      </c>
      <c r="C38" s="190">
        <f>'[2]all_rates'!K39</f>
        <v>0.47100000000000003</v>
      </c>
      <c r="D38" s="190">
        <f>'[2]all_rates'!L39</f>
        <v>0.501</v>
      </c>
      <c r="E38" s="191"/>
      <c r="F38" s="190"/>
      <c r="G38" s="190"/>
      <c r="H38" s="190"/>
    </row>
    <row r="39" spans="1:8" ht="12.75" customHeight="1">
      <c r="A39" s="215" t="s">
        <v>38</v>
      </c>
      <c r="B39" s="190">
        <f>'[2]all_rates'!J40</f>
        <v>0.31</v>
      </c>
      <c r="C39" s="190">
        <f>'[2]all_rates'!K40</f>
        <v>0.309</v>
      </c>
      <c r="D39" s="190">
        <f>'[2]all_rates'!L40</f>
        <v>0.41700000000000004</v>
      </c>
      <c r="E39" s="191"/>
      <c r="F39" s="190">
        <f>'[2]all_rates'!N40</f>
        <v>0.424</v>
      </c>
      <c r="G39" s="190">
        <f>'[2]all_rates'!O40</f>
        <v>0.424</v>
      </c>
      <c r="H39" s="190"/>
    </row>
    <row r="40" spans="1:8" s="10" customFormat="1" ht="9" customHeight="1">
      <c r="A40" s="214"/>
      <c r="B40" s="202"/>
      <c r="C40" s="202"/>
      <c r="D40" s="202"/>
      <c r="E40" s="191"/>
      <c r="F40" s="202"/>
      <c r="G40" s="202"/>
      <c r="H40" s="202"/>
    </row>
    <row r="41" spans="1:8" ht="12.75" customHeight="1">
      <c r="A41" s="215" t="s">
        <v>77</v>
      </c>
      <c r="B41" s="190">
        <f>'[2]all_rates'!J42</f>
        <v>0.779</v>
      </c>
      <c r="C41" s="190">
        <f>'[2]all_rates'!K42</f>
        <v>0.5770000000000001</v>
      </c>
      <c r="D41" s="190">
        <f>'[2]all_rates'!L42</f>
        <v>0.8740000000000001</v>
      </c>
      <c r="E41" s="191"/>
      <c r="F41" s="190"/>
      <c r="G41" s="190"/>
      <c r="H41" s="190"/>
    </row>
    <row r="42" spans="1:8" ht="12.75" customHeight="1">
      <c r="A42" s="215" t="s">
        <v>78</v>
      </c>
      <c r="B42" s="190">
        <f>'[2]all_rates'!J43</f>
        <v>0.25</v>
      </c>
      <c r="C42" s="190">
        <f>'[2]all_rates'!K43</f>
        <v>0.25</v>
      </c>
      <c r="D42" s="190"/>
      <c r="E42" s="191"/>
      <c r="F42" s="190"/>
      <c r="G42" s="190"/>
      <c r="H42" s="190"/>
    </row>
    <row r="43" spans="1:8" ht="12.75" customHeight="1">
      <c r="A43" s="215" t="s">
        <v>41</v>
      </c>
      <c r="B43" s="190">
        <f>'[2]all_rates'!J44</f>
        <v>0.39299999999999996</v>
      </c>
      <c r="C43" s="190">
        <f>'[2]all_rates'!K44</f>
        <v>0.39299999999999996</v>
      </c>
      <c r="D43" s="190"/>
      <c r="E43" s="191"/>
      <c r="F43" s="190">
        <f>'[2]all_rates'!N44</f>
        <v>0.451</v>
      </c>
      <c r="G43" s="190">
        <f>'[2]all_rates'!O44</f>
        <v>0.451</v>
      </c>
      <c r="H43" s="190"/>
    </row>
    <row r="44" spans="1:8" ht="12.75" customHeight="1">
      <c r="A44" s="215" t="s">
        <v>79</v>
      </c>
      <c r="B44" s="190">
        <f>'[2]all_rates'!J45</f>
        <v>0.315</v>
      </c>
      <c r="C44" s="190">
        <f>'[2]all_rates'!K45</f>
        <v>0.299</v>
      </c>
      <c r="D44" s="190">
        <f>'[2]all_rates'!L45</f>
        <v>0.342</v>
      </c>
      <c r="E44" s="191"/>
      <c r="F44" s="190"/>
      <c r="G44" s="190"/>
      <c r="H44" s="190"/>
    </row>
    <row r="45" spans="1:8" ht="12.75" customHeight="1">
      <c r="A45" s="215" t="s">
        <v>43</v>
      </c>
      <c r="B45" s="190">
        <f>'[2]all_rates'!J46</f>
        <v>0.382</v>
      </c>
      <c r="C45" s="190">
        <f>'[2]all_rates'!K46</f>
        <v>0.382</v>
      </c>
      <c r="D45" s="190"/>
      <c r="E45" s="191"/>
      <c r="F45" s="190">
        <f>'[2]all_rates'!N46</f>
        <v>0.466</v>
      </c>
      <c r="G45" s="190">
        <f>'[2]all_rates'!O46</f>
        <v>0.466</v>
      </c>
      <c r="H45" s="190"/>
    </row>
    <row r="46" spans="1:8" ht="12.75" customHeight="1">
      <c r="A46" s="215" t="s">
        <v>44</v>
      </c>
      <c r="B46" s="190">
        <f>'[2]all_rates'!J47</f>
        <v>0.711</v>
      </c>
      <c r="C46" s="190">
        <f>'[2]all_rates'!K47</f>
        <v>0.711</v>
      </c>
      <c r="D46" s="190"/>
      <c r="E46" s="191"/>
      <c r="F46" s="190"/>
      <c r="G46" s="190"/>
      <c r="H46" s="190"/>
    </row>
    <row r="47" spans="1:8" ht="12.75" customHeight="1">
      <c r="A47" s="215" t="s">
        <v>45</v>
      </c>
      <c r="B47" s="190">
        <f>'[2]all_rates'!J48</f>
        <v>0.595</v>
      </c>
      <c r="C47" s="190">
        <f>'[2]all_rates'!K48</f>
        <v>0.5329999999999999</v>
      </c>
      <c r="D47" s="190">
        <f>'[2]all_rates'!L48</f>
        <v>0.996</v>
      </c>
      <c r="E47" s="191"/>
      <c r="F47" s="190">
        <f>'[2]all_rates'!N48</f>
        <v>0.636</v>
      </c>
      <c r="G47" s="190">
        <f>'[2]all_rates'!O48</f>
        <v>0.591</v>
      </c>
      <c r="H47" s="190">
        <f>'[2]all_rates'!P48</f>
        <v>0.968</v>
      </c>
    </row>
    <row r="48" spans="1:8" ht="12.75" customHeight="1">
      <c r="A48" s="215" t="s">
        <v>80</v>
      </c>
      <c r="B48" s="190">
        <f>'[2]all_rates'!J49</f>
        <v>0.251</v>
      </c>
      <c r="C48" s="190">
        <f>'[2]all_rates'!K49</f>
        <v>0.251</v>
      </c>
      <c r="D48" s="190"/>
      <c r="E48" s="191"/>
      <c r="F48" s="190"/>
      <c r="G48" s="190"/>
      <c r="H48" s="190"/>
    </row>
    <row r="49" spans="1:8" ht="12.75" customHeight="1">
      <c r="A49" s="215" t="s">
        <v>47</v>
      </c>
      <c r="B49" s="190">
        <f>'[2]all_rates'!J50</f>
        <v>0.517</v>
      </c>
      <c r="C49" s="190">
        <f>'[2]all_rates'!K50</f>
        <v>0.06</v>
      </c>
      <c r="D49" s="190">
        <f>'[2]all_rates'!L50</f>
        <v>0.85</v>
      </c>
      <c r="E49" s="191"/>
      <c r="F49" s="190">
        <f>'[2]all_rates'!N50</f>
        <v>0.9940000000000001</v>
      </c>
      <c r="G49" s="190"/>
      <c r="H49" s="190">
        <f>'[2]all_rates'!P50</f>
        <v>0.9940000000000001</v>
      </c>
    </row>
    <row r="50" spans="1:8" ht="12.75" customHeight="1">
      <c r="A50" s="215" t="s">
        <v>48</v>
      </c>
      <c r="B50" s="190">
        <f>'[2]all_rates'!J51</f>
        <v>0.23600000000000002</v>
      </c>
      <c r="C50" s="190">
        <f>'[2]all_rates'!K51</f>
        <v>0.23600000000000002</v>
      </c>
      <c r="D50" s="190"/>
      <c r="E50" s="191"/>
      <c r="F50" s="190">
        <f>'[2]all_rates'!N51</f>
        <v>0.474</v>
      </c>
      <c r="G50" s="190">
        <f>'[2]all_rates'!O51</f>
        <v>0.474</v>
      </c>
      <c r="H50" s="190"/>
    </row>
    <row r="51" spans="1:8" s="10" customFormat="1" ht="9" customHeight="1">
      <c r="A51" s="214"/>
      <c r="B51" s="202"/>
      <c r="C51" s="202"/>
      <c r="D51" s="202"/>
      <c r="E51" s="191"/>
      <c r="F51" s="202"/>
      <c r="G51" s="202"/>
      <c r="H51" s="202"/>
    </row>
    <row r="52" spans="1:8" ht="12.75" customHeight="1">
      <c r="A52" s="215" t="s">
        <v>49</v>
      </c>
      <c r="B52" s="190">
        <f>'[2]all_rates'!J53</f>
        <v>0.20600000000000002</v>
      </c>
      <c r="C52" s="190">
        <f>'[2]all_rates'!K53</f>
        <v>0.20600000000000002</v>
      </c>
      <c r="D52" s="190"/>
      <c r="E52" s="191"/>
      <c r="F52" s="190"/>
      <c r="G52" s="190"/>
      <c r="H52" s="190"/>
    </row>
    <row r="53" spans="1:8" ht="12.75" customHeight="1">
      <c r="A53" s="215" t="s">
        <v>50</v>
      </c>
      <c r="B53" s="190">
        <f>'[2]all_rates'!J54</f>
        <v>0.121</v>
      </c>
      <c r="C53" s="190">
        <f>'[2]all_rates'!K54</f>
        <v>0.121</v>
      </c>
      <c r="D53" s="190"/>
      <c r="E53" s="191"/>
      <c r="F53" s="190">
        <f>'[2]all_rates'!N54</f>
        <v>0.087</v>
      </c>
      <c r="G53" s="190">
        <f>'[2]all_rates'!O54</f>
        <v>0.087</v>
      </c>
      <c r="H53" s="190"/>
    </row>
    <row r="54" spans="1:8" ht="12.75" customHeight="1">
      <c r="A54" s="215" t="s">
        <v>51</v>
      </c>
      <c r="B54" s="190">
        <f>'[2]all_rates'!J55</f>
        <v>0.348</v>
      </c>
      <c r="C54" s="190">
        <f>'[2]all_rates'!K55</f>
        <v>0.348</v>
      </c>
      <c r="D54" s="190"/>
      <c r="E54" s="191"/>
      <c r="F54" s="190"/>
      <c r="G54" s="190"/>
      <c r="H54" s="190"/>
    </row>
    <row r="55" spans="1:10" ht="12.75" customHeight="1">
      <c r="A55" s="215" t="s">
        <v>52</v>
      </c>
      <c r="B55" s="190">
        <f>'[2]all_rates'!J56</f>
        <v>0.57</v>
      </c>
      <c r="C55" s="190">
        <f>'[2]all_rates'!K56</f>
        <v>0.57</v>
      </c>
      <c r="D55" s="190"/>
      <c r="E55" s="191"/>
      <c r="F55" s="190"/>
      <c r="G55" s="190"/>
      <c r="H55" s="190"/>
      <c r="J55" s="197"/>
    </row>
    <row r="56" spans="1:10" ht="12.75" customHeight="1">
      <c r="A56" s="215" t="s">
        <v>53</v>
      </c>
      <c r="B56" s="190">
        <f>'[2]all_rates'!J57</f>
        <v>0.26899999999999996</v>
      </c>
      <c r="C56" s="190">
        <f>'[2]all_rates'!K57</f>
        <v>0.271</v>
      </c>
      <c r="D56" s="190">
        <f>'[2]all_rates'!L57</f>
        <v>0.155</v>
      </c>
      <c r="E56" s="191"/>
      <c r="F56" s="190">
        <f>'[2]all_rates'!N57</f>
        <v>0.125</v>
      </c>
      <c r="G56" s="190">
        <f>'[2]all_rates'!O57</f>
        <v>0.125</v>
      </c>
      <c r="H56" s="190"/>
      <c r="I56" s="17" t="s">
        <v>2</v>
      </c>
      <c r="J56" s="5"/>
    </row>
    <row r="57" spans="1:14" ht="12.75" customHeight="1">
      <c r="A57" s="215" t="s">
        <v>54</v>
      </c>
      <c r="B57" s="190">
        <f>'[2]all_rates'!J58</f>
        <v>0.183</v>
      </c>
      <c r="C57" s="190">
        <f>'[2]all_rates'!K58</f>
        <v>0.183</v>
      </c>
      <c r="D57" s="190"/>
      <c r="E57" s="191"/>
      <c r="F57" s="190"/>
      <c r="G57" s="190"/>
      <c r="H57" s="190"/>
      <c r="I57" s="17" t="s">
        <v>2</v>
      </c>
      <c r="J57" s="5"/>
      <c r="N57" s="9"/>
    </row>
    <row r="58" spans="1:8" ht="12.75" customHeight="1">
      <c r="A58" s="215" t="s">
        <v>55</v>
      </c>
      <c r="B58" s="190">
        <f>'[2]all_rates'!J59</f>
        <v>0.207</v>
      </c>
      <c r="C58" s="190">
        <f>'[2]all_rates'!K59</f>
        <v>0.134</v>
      </c>
      <c r="D58" s="190">
        <f>'[2]all_rates'!L59</f>
        <v>0.725</v>
      </c>
      <c r="E58" s="191"/>
      <c r="F58" s="190"/>
      <c r="G58" s="190"/>
      <c r="H58" s="190"/>
    </row>
    <row r="59" spans="1:8" ht="12.75" customHeight="1">
      <c r="A59" s="215" t="s">
        <v>56</v>
      </c>
      <c r="B59" s="190">
        <f>'[2]all_rates'!J60</f>
        <v>0.41</v>
      </c>
      <c r="C59" s="190">
        <f>'[2]all_rates'!K60</f>
        <v>0.175</v>
      </c>
      <c r="D59" s="190">
        <f>'[2]all_rates'!L60</f>
        <v>0.932</v>
      </c>
      <c r="E59" s="191"/>
      <c r="F59" s="190">
        <f>'[2]all_rates'!N60</f>
        <v>0.469</v>
      </c>
      <c r="G59" s="190">
        <f>'[2]all_rates'!O60</f>
        <v>0.13699999999999998</v>
      </c>
      <c r="H59" s="190">
        <f>'[2]all_rates'!P60</f>
        <v>0.8690000000000001</v>
      </c>
    </row>
    <row r="60" spans="1:8" ht="12.75" customHeight="1">
      <c r="A60" s="215" t="s">
        <v>57</v>
      </c>
      <c r="B60" s="190">
        <f>'[2]all_rates'!J61</f>
        <v>0.152</v>
      </c>
      <c r="C60" s="190">
        <f>'[2]all_rates'!K61</f>
        <v>0.152</v>
      </c>
      <c r="D60" s="190"/>
      <c r="E60" s="191"/>
      <c r="F60" s="190"/>
      <c r="G60" s="190"/>
      <c r="H60" s="190"/>
    </row>
    <row r="61" spans="1:8" ht="12.75" customHeight="1">
      <c r="A61" s="215" t="s">
        <v>58</v>
      </c>
      <c r="B61" s="190">
        <f>'[2]all_rates'!J62</f>
        <v>0.439</v>
      </c>
      <c r="C61" s="190">
        <f>'[2]all_rates'!K62</f>
        <v>0.37799999999999995</v>
      </c>
      <c r="D61" s="190">
        <f>'[2]all_rates'!L62</f>
        <v>0.9329999999999999</v>
      </c>
      <c r="E61" s="191"/>
      <c r="F61" s="190"/>
      <c r="G61" s="190"/>
      <c r="H61" s="190"/>
    </row>
    <row r="62" spans="1:8" s="10" customFormat="1" ht="9" customHeight="1">
      <c r="A62" s="214"/>
      <c r="B62" s="202"/>
      <c r="C62" s="202"/>
      <c r="D62" s="202"/>
      <c r="E62" s="191"/>
      <c r="F62" s="202"/>
      <c r="G62" s="202"/>
      <c r="H62" s="202"/>
    </row>
    <row r="63" spans="1:8" ht="12.75" customHeight="1">
      <c r="A63" s="215" t="s">
        <v>59</v>
      </c>
      <c r="B63" s="190">
        <f>'[2]all_rates'!J64</f>
        <v>0.162</v>
      </c>
      <c r="C63" s="190">
        <f>'[2]all_rates'!K64</f>
        <v>0.162</v>
      </c>
      <c r="D63" s="190"/>
      <c r="E63" s="191"/>
      <c r="F63" s="190">
        <f>'[2]all_rates'!N64</f>
        <v>0.175</v>
      </c>
      <c r="G63" s="190">
        <f>'[2]all_rates'!O64</f>
        <v>0.175</v>
      </c>
      <c r="H63" s="190"/>
    </row>
    <row r="64" spans="1:8" ht="12.75" customHeight="1">
      <c r="A64" s="215" t="s">
        <v>81</v>
      </c>
      <c r="B64" s="190">
        <f>'[2]all_rates'!J65</f>
        <v>0.42200000000000004</v>
      </c>
      <c r="C64" s="190">
        <f>'[2]all_rates'!K65</f>
        <v>0.42200000000000004</v>
      </c>
      <c r="D64" s="190"/>
      <c r="E64" s="191"/>
      <c r="F64" s="190"/>
      <c r="G64" s="190"/>
      <c r="H64" s="190"/>
    </row>
    <row r="65" spans="1:8" ht="12.75" customHeight="1">
      <c r="A65" s="215" t="s">
        <v>61</v>
      </c>
      <c r="B65" s="190">
        <f>'[2]all_rates'!J66</f>
        <v>0.36</v>
      </c>
      <c r="C65" s="190">
        <f>'[2]all_rates'!K66</f>
        <v>0.361</v>
      </c>
      <c r="D65" s="190">
        <f>'[2]all_rates'!L66</f>
        <v>0.316</v>
      </c>
      <c r="E65" s="191"/>
      <c r="F65" s="190">
        <f>'[2]all_rates'!N66</f>
        <v>0.317</v>
      </c>
      <c r="G65" s="190">
        <f>'[2]all_rates'!O66</f>
        <v>0.32799999999999996</v>
      </c>
      <c r="H65" s="190">
        <f>'[2]all_rates'!P66</f>
        <v>0.268</v>
      </c>
    </row>
    <row r="66" spans="1:8" ht="12.75" customHeight="1" thickBot="1">
      <c r="A66" s="216" t="s">
        <v>62</v>
      </c>
      <c r="B66" s="192">
        <f>'[2]all_rates'!J67</f>
        <v>0.722</v>
      </c>
      <c r="C66" s="192">
        <f>'[2]all_rates'!K67</f>
        <v>0.722</v>
      </c>
      <c r="D66" s="192"/>
      <c r="E66" s="191"/>
      <c r="F66" s="192">
        <f>'[2]all_rates'!N67</f>
        <v>0.763</v>
      </c>
      <c r="G66" s="192">
        <f>'[2]all_rates'!O67</f>
        <v>0.763</v>
      </c>
      <c r="H66" s="192"/>
    </row>
    <row r="67" spans="1:8" ht="12.75" customHeight="1">
      <c r="A67" s="233" t="s">
        <v>88</v>
      </c>
      <c r="B67" s="233"/>
      <c r="C67" s="233"/>
      <c r="D67" s="233"/>
      <c r="E67" s="233"/>
      <c r="F67" s="233"/>
      <c r="G67" s="233"/>
      <c r="H67" s="233"/>
    </row>
  </sheetData>
  <sheetProtection/>
  <mergeCells count="12">
    <mergeCell ref="G4:G5"/>
    <mergeCell ref="H4:H5"/>
    <mergeCell ref="B3:D3"/>
    <mergeCell ref="F3:H3"/>
    <mergeCell ref="A67:H67"/>
    <mergeCell ref="A1:H1"/>
    <mergeCell ref="A2:H2"/>
    <mergeCell ref="A3:A5"/>
    <mergeCell ref="B4:B5"/>
    <mergeCell ref="C4:C5"/>
    <mergeCell ref="D4:D5"/>
    <mergeCell ref="F4:F5"/>
  </mergeCells>
  <printOptions horizontalCentered="1"/>
  <pageMargins left="0.25" right="0.25" top="0.25" bottom="0.25" header="0.5" footer="0.5"/>
  <pageSetup fitToHeight="1" fitToWidth="1" horizontalDpi="600" verticalDpi="600" orientation="portrait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K62" sqref="K62"/>
    </sheetView>
  </sheetViews>
  <sheetFormatPr defaultColWidth="9.140625" defaultRowHeight="12.75"/>
  <cols>
    <col min="1" max="1" width="15.7109375" style="2" customWidth="1"/>
    <col min="2" max="2" width="11.28125" style="2" bestFit="1" customWidth="1"/>
    <col min="3" max="3" width="9.140625" style="2" customWidth="1"/>
    <col min="4" max="4" width="11.28125" style="2" bestFit="1" customWidth="1"/>
    <col min="5" max="5" width="11.7109375" style="2" bestFit="1" customWidth="1"/>
    <col min="6" max="6" width="9.7109375" style="2" bestFit="1" customWidth="1"/>
    <col min="7" max="7" width="12.28125" style="2" bestFit="1" customWidth="1"/>
    <col min="8" max="8" width="11.57421875" style="2" bestFit="1" customWidth="1"/>
    <col min="9" max="9" width="10.57421875" style="2" bestFit="1" customWidth="1"/>
    <col min="10" max="10" width="10.7109375" style="2" bestFit="1" customWidth="1"/>
    <col min="11" max="16384" width="9.140625" style="2" customWidth="1"/>
  </cols>
  <sheetData>
    <row r="1" spans="1:11" ht="54.75" customHeight="1">
      <c r="A1" s="300" t="s">
        <v>196</v>
      </c>
      <c r="B1" s="300"/>
      <c r="C1" s="300"/>
      <c r="D1" s="300"/>
      <c r="E1" s="300"/>
      <c r="F1" s="300"/>
      <c r="G1" s="300"/>
      <c r="H1" s="300"/>
      <c r="I1" s="300"/>
      <c r="J1" s="300"/>
      <c r="K1" s="7"/>
    </row>
    <row r="2" spans="1:10" ht="12.75" customHeight="1">
      <c r="A2" s="293" t="str">
        <f>FINAL2!$A$2</f>
        <v>ACF/OFA: 05/12/2016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s="3" customFormat="1" ht="39" customHeight="1">
      <c r="A3" s="135" t="s">
        <v>0</v>
      </c>
      <c r="B3" s="136" t="s">
        <v>105</v>
      </c>
      <c r="C3" s="136" t="s">
        <v>100</v>
      </c>
      <c r="D3" s="136" t="s">
        <v>106</v>
      </c>
      <c r="E3" s="136" t="s">
        <v>107</v>
      </c>
      <c r="F3" s="136" t="s">
        <v>108</v>
      </c>
      <c r="G3" s="136" t="s">
        <v>109</v>
      </c>
      <c r="H3" s="136" t="s">
        <v>110</v>
      </c>
      <c r="I3" s="136" t="s">
        <v>111</v>
      </c>
      <c r="J3" s="144" t="s">
        <v>97</v>
      </c>
    </row>
    <row r="4" spans="1:10" ht="12.75" customHeight="1">
      <c r="A4" s="50" t="s">
        <v>3</v>
      </c>
      <c r="B4" s="145">
        <f>SUM(B6:B64)</f>
        <v>16310</v>
      </c>
      <c r="C4" s="145">
        <f aca="true" t="shared" si="0" ref="C4:J4">SUM(C6:C64)</f>
        <v>23735</v>
      </c>
      <c r="D4" s="145">
        <f t="shared" si="0"/>
        <v>9142</v>
      </c>
      <c r="E4" s="145">
        <f t="shared" si="0"/>
        <v>15313</v>
      </c>
      <c r="F4" s="145">
        <f t="shared" si="0"/>
        <v>4674</v>
      </c>
      <c r="G4" s="145">
        <f t="shared" si="0"/>
        <v>1555</v>
      </c>
      <c r="H4" s="145">
        <f t="shared" si="0"/>
        <v>1274</v>
      </c>
      <c r="I4" s="145">
        <f t="shared" si="0"/>
        <v>0</v>
      </c>
      <c r="J4" s="146">
        <f t="shared" si="0"/>
        <v>71996.93696466302</v>
      </c>
    </row>
    <row r="5" spans="1:10" ht="7.5" customHeight="1">
      <c r="A5" s="67"/>
      <c r="B5" s="147"/>
      <c r="C5" s="147"/>
      <c r="D5" s="147"/>
      <c r="E5" s="147"/>
      <c r="F5" s="147"/>
      <c r="G5" s="147"/>
      <c r="H5" s="147"/>
      <c r="I5" s="147"/>
      <c r="J5" s="148"/>
    </row>
    <row r="6" spans="1:10" ht="12.75" customHeight="1">
      <c r="A6" s="65" t="s">
        <v>10</v>
      </c>
      <c r="B6" s="145">
        <v>307</v>
      </c>
      <c r="C6" s="145">
        <v>113</v>
      </c>
      <c r="D6" s="145">
        <v>0</v>
      </c>
      <c r="E6" s="145">
        <v>132</v>
      </c>
      <c r="F6" s="145">
        <v>166</v>
      </c>
      <c r="G6" s="145">
        <v>0</v>
      </c>
      <c r="H6" s="145">
        <v>47</v>
      </c>
      <c r="I6" s="145">
        <v>0</v>
      </c>
      <c r="J6" s="62">
        <v>765.08333333</v>
      </c>
    </row>
    <row r="7" spans="1:10" ht="12.75" customHeight="1">
      <c r="A7" s="65" t="s">
        <v>11</v>
      </c>
      <c r="B7" s="145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83">
        <v>0</v>
      </c>
    </row>
    <row r="8" spans="1:10" ht="12.75" customHeight="1">
      <c r="A8" s="65" t="s">
        <v>12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83">
        <v>0</v>
      </c>
    </row>
    <row r="9" spans="1:10" ht="12.75" customHeight="1">
      <c r="A9" s="65" t="s">
        <v>13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83">
        <v>0</v>
      </c>
    </row>
    <row r="10" spans="1:10" ht="12.75" customHeight="1">
      <c r="A10" s="65" t="s">
        <v>14</v>
      </c>
      <c r="B10" s="145">
        <v>3955</v>
      </c>
      <c r="C10" s="145">
        <v>15213</v>
      </c>
      <c r="D10" s="145">
        <v>2167</v>
      </c>
      <c r="E10" s="145">
        <v>7698</v>
      </c>
      <c r="F10" s="145">
        <v>1545</v>
      </c>
      <c r="G10" s="145">
        <v>861</v>
      </c>
      <c r="H10" s="145">
        <v>416</v>
      </c>
      <c r="I10" s="145">
        <v>0</v>
      </c>
      <c r="J10" s="62">
        <v>31854.699589</v>
      </c>
    </row>
    <row r="11" spans="1:10" ht="12.75" customHeight="1">
      <c r="A11" s="65" t="s">
        <v>15</v>
      </c>
      <c r="B11" s="145">
        <v>525</v>
      </c>
      <c r="C11" s="145">
        <v>275</v>
      </c>
      <c r="D11" s="145">
        <v>391</v>
      </c>
      <c r="E11" s="145">
        <v>279</v>
      </c>
      <c r="F11" s="145">
        <v>16</v>
      </c>
      <c r="G11" s="145">
        <v>20</v>
      </c>
      <c r="H11" s="145">
        <v>104</v>
      </c>
      <c r="I11" s="145">
        <v>0</v>
      </c>
      <c r="J11" s="62">
        <v>1608.9654748</v>
      </c>
    </row>
    <row r="12" spans="1:10" ht="12.75" customHeight="1">
      <c r="A12" s="65" t="s">
        <v>16</v>
      </c>
      <c r="B12" s="145">
        <v>0</v>
      </c>
      <c r="C12" s="145">
        <v>741</v>
      </c>
      <c r="D12" s="145">
        <v>0</v>
      </c>
      <c r="E12" s="145">
        <v>56</v>
      </c>
      <c r="F12" s="145">
        <v>0</v>
      </c>
      <c r="G12" s="145">
        <v>52</v>
      </c>
      <c r="H12" s="145">
        <v>3</v>
      </c>
      <c r="I12" s="145">
        <v>0</v>
      </c>
      <c r="J12" s="62">
        <v>851.18356924</v>
      </c>
    </row>
    <row r="13" spans="1:10" ht="12.75" customHeight="1">
      <c r="A13" s="65" t="s">
        <v>17</v>
      </c>
      <c r="B13" s="145">
        <v>25</v>
      </c>
      <c r="C13" s="145">
        <v>17</v>
      </c>
      <c r="D13" s="145">
        <v>0</v>
      </c>
      <c r="E13" s="145">
        <v>8</v>
      </c>
      <c r="F13" s="145">
        <v>0</v>
      </c>
      <c r="G13" s="145">
        <v>0</v>
      </c>
      <c r="H13" s="145">
        <v>1</v>
      </c>
      <c r="I13" s="145">
        <v>0</v>
      </c>
      <c r="J13" s="62">
        <v>51.011141285</v>
      </c>
    </row>
    <row r="14" spans="1:10" ht="12.75" customHeight="1">
      <c r="A14" s="65" t="s">
        <v>84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83">
        <v>0</v>
      </c>
    </row>
    <row r="15" spans="1:10" ht="12.75" customHeight="1">
      <c r="A15" s="65" t="s">
        <v>18</v>
      </c>
      <c r="B15" s="145">
        <v>132</v>
      </c>
      <c r="C15" s="145">
        <v>157</v>
      </c>
      <c r="D15" s="145">
        <v>622</v>
      </c>
      <c r="E15" s="145">
        <v>676</v>
      </c>
      <c r="F15" s="145">
        <v>171</v>
      </c>
      <c r="G15" s="145">
        <v>0</v>
      </c>
      <c r="H15" s="145">
        <v>1</v>
      </c>
      <c r="I15" s="145">
        <v>0</v>
      </c>
      <c r="J15" s="62">
        <v>1760.2752525</v>
      </c>
    </row>
    <row r="16" spans="1:10" ht="7.5" customHeight="1">
      <c r="A16" s="67"/>
      <c r="B16" s="147"/>
      <c r="C16" s="147"/>
      <c r="D16" s="147"/>
      <c r="E16" s="147"/>
      <c r="F16" s="147"/>
      <c r="G16" s="147"/>
      <c r="H16" s="147"/>
      <c r="I16" s="147"/>
      <c r="J16" s="82"/>
    </row>
    <row r="17" spans="1:10" ht="12.75" customHeight="1">
      <c r="A17" s="65" t="s">
        <v>19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83">
        <v>0</v>
      </c>
    </row>
    <row r="18" spans="1:10" ht="12.75" customHeight="1">
      <c r="A18" s="65" t="s">
        <v>20</v>
      </c>
      <c r="B18" s="145">
        <v>314</v>
      </c>
      <c r="C18" s="145">
        <v>2</v>
      </c>
      <c r="D18" s="145">
        <v>0</v>
      </c>
      <c r="E18" s="145">
        <v>1</v>
      </c>
      <c r="F18" s="145">
        <v>0</v>
      </c>
      <c r="G18" s="145">
        <v>7</v>
      </c>
      <c r="H18" s="145">
        <v>5</v>
      </c>
      <c r="I18" s="145">
        <v>0</v>
      </c>
      <c r="J18" s="62">
        <v>328.25</v>
      </c>
    </row>
    <row r="19" spans="1:10" ht="12.75" customHeight="1">
      <c r="A19" s="65" t="s">
        <v>21</v>
      </c>
      <c r="B19" s="145">
        <v>53</v>
      </c>
      <c r="C19" s="145">
        <v>14</v>
      </c>
      <c r="D19" s="145">
        <v>4</v>
      </c>
      <c r="E19" s="145">
        <v>7</v>
      </c>
      <c r="F19" s="145">
        <v>1</v>
      </c>
      <c r="G19" s="145">
        <v>0</v>
      </c>
      <c r="H19" s="145">
        <v>0</v>
      </c>
      <c r="I19" s="145">
        <v>0</v>
      </c>
      <c r="J19" s="62">
        <v>77.916666667</v>
      </c>
    </row>
    <row r="20" spans="1:10" ht="12.75" customHeight="1">
      <c r="A20" s="65" t="s">
        <v>22</v>
      </c>
      <c r="B20" s="145">
        <v>0</v>
      </c>
      <c r="C20" s="145">
        <v>2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62">
        <v>2.25</v>
      </c>
    </row>
    <row r="21" spans="1:10" ht="12.75" customHeight="1">
      <c r="A21" s="65" t="s">
        <v>23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83">
        <v>0</v>
      </c>
    </row>
    <row r="22" spans="1:10" ht="12.75" customHeight="1">
      <c r="A22" s="65" t="s">
        <v>24</v>
      </c>
      <c r="B22" s="145">
        <v>25</v>
      </c>
      <c r="C22" s="145">
        <v>52</v>
      </c>
      <c r="D22" s="145">
        <v>0</v>
      </c>
      <c r="E22" s="145">
        <v>3</v>
      </c>
      <c r="F22" s="145">
        <v>3</v>
      </c>
      <c r="G22" s="145">
        <v>2</v>
      </c>
      <c r="H22" s="145">
        <v>0</v>
      </c>
      <c r="I22" s="145">
        <v>0</v>
      </c>
      <c r="J22" s="62">
        <v>85.75</v>
      </c>
    </row>
    <row r="23" spans="1:10" ht="12.75" customHeight="1">
      <c r="A23" s="65" t="s">
        <v>25</v>
      </c>
      <c r="B23" s="145">
        <v>5</v>
      </c>
      <c r="C23" s="145">
        <v>0</v>
      </c>
      <c r="D23" s="145">
        <v>0</v>
      </c>
      <c r="E23" s="145">
        <v>128</v>
      </c>
      <c r="F23" s="145">
        <v>0</v>
      </c>
      <c r="G23" s="145">
        <v>0</v>
      </c>
      <c r="H23" s="145">
        <v>0</v>
      </c>
      <c r="I23" s="145">
        <v>0</v>
      </c>
      <c r="J23" s="62">
        <v>133.25</v>
      </c>
    </row>
    <row r="24" spans="1:10" ht="12.75" customHeight="1">
      <c r="A24" s="65" t="s">
        <v>26</v>
      </c>
      <c r="B24" s="145">
        <v>9</v>
      </c>
      <c r="C24" s="145">
        <v>23</v>
      </c>
      <c r="D24" s="145">
        <v>0</v>
      </c>
      <c r="E24" s="145">
        <v>7</v>
      </c>
      <c r="F24" s="145">
        <v>0</v>
      </c>
      <c r="G24" s="145">
        <v>0</v>
      </c>
      <c r="H24" s="145">
        <v>3</v>
      </c>
      <c r="I24" s="145">
        <v>0</v>
      </c>
      <c r="J24" s="62">
        <v>42.369544689</v>
      </c>
    </row>
    <row r="25" spans="1:10" ht="12.75" customHeight="1">
      <c r="A25" s="65" t="s">
        <v>27</v>
      </c>
      <c r="B25" s="145">
        <v>309</v>
      </c>
      <c r="C25" s="145">
        <v>35</v>
      </c>
      <c r="D25" s="145">
        <v>800</v>
      </c>
      <c r="E25" s="145">
        <v>128</v>
      </c>
      <c r="F25" s="145">
        <v>59</v>
      </c>
      <c r="G25" s="145">
        <v>52</v>
      </c>
      <c r="H25" s="145">
        <v>0</v>
      </c>
      <c r="I25" s="145">
        <v>0</v>
      </c>
      <c r="J25" s="62">
        <v>1382.0833333</v>
      </c>
    </row>
    <row r="26" spans="1:10" ht="12.75" customHeight="1">
      <c r="A26" s="65" t="s">
        <v>28</v>
      </c>
      <c r="B26" s="145">
        <v>14</v>
      </c>
      <c r="C26" s="145">
        <v>1</v>
      </c>
      <c r="D26" s="145">
        <v>6</v>
      </c>
      <c r="E26" s="145">
        <v>17</v>
      </c>
      <c r="F26" s="145">
        <v>0</v>
      </c>
      <c r="G26" s="145">
        <v>0</v>
      </c>
      <c r="H26" s="145">
        <v>1</v>
      </c>
      <c r="I26" s="145">
        <v>0</v>
      </c>
      <c r="J26" s="62">
        <v>38.25</v>
      </c>
    </row>
    <row r="27" spans="1:10" ht="7.5" customHeight="1">
      <c r="A27" s="67"/>
      <c r="B27" s="147"/>
      <c r="C27" s="147"/>
      <c r="D27" s="147"/>
      <c r="E27" s="147"/>
      <c r="F27" s="147"/>
      <c r="G27" s="147"/>
      <c r="H27" s="147"/>
      <c r="I27" s="147"/>
      <c r="J27" s="82"/>
    </row>
    <row r="28" spans="1:10" ht="12.75" customHeight="1">
      <c r="A28" s="65" t="s">
        <v>29</v>
      </c>
      <c r="B28" s="145">
        <v>9</v>
      </c>
      <c r="C28" s="145">
        <v>9</v>
      </c>
      <c r="D28" s="145">
        <v>33</v>
      </c>
      <c r="E28" s="145">
        <v>35</v>
      </c>
      <c r="F28" s="145">
        <v>36</v>
      </c>
      <c r="G28" s="145">
        <v>11</v>
      </c>
      <c r="H28" s="145">
        <v>2</v>
      </c>
      <c r="I28" s="145">
        <v>0</v>
      </c>
      <c r="J28" s="62">
        <v>135.66683814</v>
      </c>
    </row>
    <row r="29" spans="1:10" ht="12.75" customHeight="1">
      <c r="A29" s="65" t="s">
        <v>30</v>
      </c>
      <c r="B29" s="145">
        <v>1554</v>
      </c>
      <c r="C29" s="145">
        <v>311</v>
      </c>
      <c r="D29" s="145">
        <v>147</v>
      </c>
      <c r="E29" s="145">
        <v>552</v>
      </c>
      <c r="F29" s="145">
        <v>488</v>
      </c>
      <c r="G29" s="145">
        <v>0</v>
      </c>
      <c r="H29" s="145">
        <v>26</v>
      </c>
      <c r="I29" s="145">
        <v>0</v>
      </c>
      <c r="J29" s="62">
        <v>3078.2238711</v>
      </c>
    </row>
    <row r="30" spans="1:10" ht="12.75" customHeight="1">
      <c r="A30" s="65" t="s">
        <v>31</v>
      </c>
      <c r="B30" s="145">
        <v>0</v>
      </c>
      <c r="C30" s="145">
        <v>102</v>
      </c>
      <c r="D30" s="145">
        <v>84</v>
      </c>
      <c r="E30" s="145">
        <v>314</v>
      </c>
      <c r="F30" s="145">
        <v>0</v>
      </c>
      <c r="G30" s="145">
        <v>8</v>
      </c>
      <c r="H30" s="145">
        <v>80</v>
      </c>
      <c r="I30" s="145">
        <v>0</v>
      </c>
      <c r="J30" s="62">
        <v>587.27640872</v>
      </c>
    </row>
    <row r="31" spans="1:10" ht="12.75" customHeight="1">
      <c r="A31" s="65" t="s">
        <v>32</v>
      </c>
      <c r="B31" s="145">
        <v>279</v>
      </c>
      <c r="C31" s="145">
        <v>1470</v>
      </c>
      <c r="D31" s="145">
        <v>423</v>
      </c>
      <c r="E31" s="145">
        <v>278</v>
      </c>
      <c r="F31" s="145">
        <v>0</v>
      </c>
      <c r="G31" s="145">
        <v>0</v>
      </c>
      <c r="H31" s="145">
        <v>0</v>
      </c>
      <c r="I31" s="145">
        <v>0</v>
      </c>
      <c r="J31" s="62">
        <v>2449.5656869</v>
      </c>
    </row>
    <row r="32" spans="1:10" ht="12.75" customHeight="1">
      <c r="A32" s="65" t="s">
        <v>33</v>
      </c>
      <c r="B32" s="145">
        <v>28</v>
      </c>
      <c r="C32" s="145">
        <v>28</v>
      </c>
      <c r="D32" s="145">
        <v>2</v>
      </c>
      <c r="E32" s="145">
        <v>64</v>
      </c>
      <c r="F32" s="145">
        <v>28</v>
      </c>
      <c r="G32" s="145">
        <v>0</v>
      </c>
      <c r="H32" s="145">
        <v>122</v>
      </c>
      <c r="I32" s="145">
        <v>0</v>
      </c>
      <c r="J32" s="62">
        <v>272.66666667</v>
      </c>
    </row>
    <row r="33" spans="1:10" ht="12.75" customHeight="1">
      <c r="A33" s="65" t="s">
        <v>34</v>
      </c>
      <c r="B33" s="145">
        <v>837</v>
      </c>
      <c r="C33" s="145">
        <v>64</v>
      </c>
      <c r="D33" s="145">
        <v>1923</v>
      </c>
      <c r="E33" s="145">
        <v>864</v>
      </c>
      <c r="F33" s="145">
        <v>0</v>
      </c>
      <c r="G33" s="145">
        <v>73</v>
      </c>
      <c r="H33" s="145">
        <v>21</v>
      </c>
      <c r="I33" s="145">
        <v>0</v>
      </c>
      <c r="J33" s="62">
        <v>3781.6971242</v>
      </c>
    </row>
    <row r="34" spans="1:10" ht="12.75" customHeight="1">
      <c r="A34" s="65" t="s">
        <v>35</v>
      </c>
      <c r="B34" s="145">
        <v>47</v>
      </c>
      <c r="C34" s="145">
        <v>36</v>
      </c>
      <c r="D34" s="145">
        <v>84</v>
      </c>
      <c r="E34" s="145">
        <v>157</v>
      </c>
      <c r="F34" s="145">
        <v>29</v>
      </c>
      <c r="G34" s="145">
        <v>0</v>
      </c>
      <c r="H34" s="145">
        <v>40</v>
      </c>
      <c r="I34" s="145">
        <v>0</v>
      </c>
      <c r="J34" s="62">
        <v>392.5</v>
      </c>
    </row>
    <row r="35" spans="1:10" ht="12.75" customHeight="1">
      <c r="A35" s="65" t="s">
        <v>36</v>
      </c>
      <c r="B35" s="145">
        <v>443</v>
      </c>
      <c r="C35" s="145">
        <v>260</v>
      </c>
      <c r="D35" s="145">
        <v>87</v>
      </c>
      <c r="E35" s="145">
        <v>122</v>
      </c>
      <c r="F35" s="145">
        <v>3</v>
      </c>
      <c r="G35" s="145">
        <v>1</v>
      </c>
      <c r="H35" s="145">
        <v>11</v>
      </c>
      <c r="I35" s="145">
        <v>0</v>
      </c>
      <c r="J35" s="62">
        <v>926.58333333</v>
      </c>
    </row>
    <row r="36" spans="1:10" ht="12.75" customHeight="1">
      <c r="A36" s="65" t="s">
        <v>37</v>
      </c>
      <c r="B36" s="145">
        <v>34</v>
      </c>
      <c r="C36" s="145">
        <v>12</v>
      </c>
      <c r="D36" s="145">
        <v>23</v>
      </c>
      <c r="E36" s="145">
        <v>33</v>
      </c>
      <c r="F36" s="145">
        <v>4</v>
      </c>
      <c r="G36" s="145">
        <v>17</v>
      </c>
      <c r="H36" s="145">
        <v>0</v>
      </c>
      <c r="I36" s="145">
        <v>0</v>
      </c>
      <c r="J36" s="62">
        <v>122.68270066</v>
      </c>
    </row>
    <row r="37" spans="1:10" ht="12.75" customHeight="1">
      <c r="A37" s="65" t="s">
        <v>38</v>
      </c>
      <c r="B37" s="145">
        <v>15</v>
      </c>
      <c r="C37" s="145">
        <v>15</v>
      </c>
      <c r="D37" s="145">
        <v>14</v>
      </c>
      <c r="E37" s="145">
        <v>28</v>
      </c>
      <c r="F37" s="145">
        <v>7</v>
      </c>
      <c r="G37" s="145">
        <v>4</v>
      </c>
      <c r="H37" s="145">
        <v>0</v>
      </c>
      <c r="I37" s="145">
        <v>0</v>
      </c>
      <c r="J37" s="62">
        <v>82.435382053</v>
      </c>
    </row>
    <row r="38" spans="1:10" ht="7.5" customHeight="1">
      <c r="A38" s="67"/>
      <c r="B38" s="147"/>
      <c r="C38" s="147"/>
      <c r="D38" s="147"/>
      <c r="E38" s="147"/>
      <c r="F38" s="147"/>
      <c r="G38" s="147"/>
      <c r="H38" s="147"/>
      <c r="I38" s="147"/>
      <c r="J38" s="82"/>
    </row>
    <row r="39" spans="1:10" ht="12.75" customHeight="1">
      <c r="A39" s="65" t="s">
        <v>39</v>
      </c>
      <c r="B39" s="145">
        <v>28</v>
      </c>
      <c r="C39" s="145">
        <v>52</v>
      </c>
      <c r="D39" s="145">
        <v>157</v>
      </c>
      <c r="E39" s="145">
        <v>39</v>
      </c>
      <c r="F39" s="145">
        <v>10</v>
      </c>
      <c r="G39" s="145">
        <v>0</v>
      </c>
      <c r="H39" s="145">
        <v>7</v>
      </c>
      <c r="I39" s="145">
        <v>0</v>
      </c>
      <c r="J39" s="62">
        <v>291.16666667</v>
      </c>
    </row>
    <row r="40" spans="1:10" ht="12.75" customHeight="1">
      <c r="A40" s="65" t="s">
        <v>40</v>
      </c>
      <c r="B40" s="145">
        <v>79</v>
      </c>
      <c r="C40" s="145">
        <v>18</v>
      </c>
      <c r="D40" s="145">
        <v>1</v>
      </c>
      <c r="E40" s="145">
        <v>49</v>
      </c>
      <c r="F40" s="145">
        <v>1</v>
      </c>
      <c r="G40" s="145">
        <v>0</v>
      </c>
      <c r="H40" s="145">
        <v>0</v>
      </c>
      <c r="I40" s="145">
        <v>0</v>
      </c>
      <c r="J40" s="62">
        <v>148.25</v>
      </c>
    </row>
    <row r="41" spans="1:10" ht="12.75" customHeight="1">
      <c r="A41" s="65" t="s">
        <v>41</v>
      </c>
      <c r="B41" s="145">
        <v>98</v>
      </c>
      <c r="C41" s="145">
        <v>8</v>
      </c>
      <c r="D41" s="145">
        <v>2</v>
      </c>
      <c r="E41" s="145">
        <v>31</v>
      </c>
      <c r="F41" s="145">
        <v>0</v>
      </c>
      <c r="G41" s="145">
        <v>0</v>
      </c>
      <c r="H41" s="145">
        <v>27</v>
      </c>
      <c r="I41" s="145">
        <v>0</v>
      </c>
      <c r="J41" s="62">
        <v>166.75175438</v>
      </c>
    </row>
    <row r="42" spans="1:10" ht="12.75" customHeight="1">
      <c r="A42" s="65" t="s">
        <v>42</v>
      </c>
      <c r="B42" s="145">
        <v>4439</v>
      </c>
      <c r="C42" s="145">
        <v>936</v>
      </c>
      <c r="D42" s="145">
        <v>84</v>
      </c>
      <c r="E42" s="145">
        <v>323</v>
      </c>
      <c r="F42" s="145">
        <v>828</v>
      </c>
      <c r="G42" s="145">
        <v>215</v>
      </c>
      <c r="H42" s="145">
        <v>0</v>
      </c>
      <c r="I42" s="145">
        <v>0</v>
      </c>
      <c r="J42" s="62">
        <v>6826.0007413</v>
      </c>
    </row>
    <row r="43" spans="1:10" ht="12.75" customHeight="1">
      <c r="A43" s="65" t="s">
        <v>43</v>
      </c>
      <c r="B43" s="145">
        <v>227</v>
      </c>
      <c r="C43" s="145">
        <v>281</v>
      </c>
      <c r="D43" s="145">
        <v>15</v>
      </c>
      <c r="E43" s="145">
        <v>65</v>
      </c>
      <c r="F43" s="145">
        <v>0</v>
      </c>
      <c r="G43" s="145">
        <v>0</v>
      </c>
      <c r="H43" s="145">
        <v>0</v>
      </c>
      <c r="I43" s="145">
        <v>0</v>
      </c>
      <c r="J43" s="62">
        <v>587.07103232</v>
      </c>
    </row>
    <row r="44" spans="1:10" ht="12.75" customHeight="1">
      <c r="A44" s="65" t="s">
        <v>44</v>
      </c>
      <c r="B44" s="145">
        <v>109</v>
      </c>
      <c r="C44" s="145">
        <v>8</v>
      </c>
      <c r="D44" s="145">
        <v>0</v>
      </c>
      <c r="E44" s="145">
        <v>27</v>
      </c>
      <c r="F44" s="145">
        <v>0</v>
      </c>
      <c r="G44" s="145">
        <v>6</v>
      </c>
      <c r="H44" s="145">
        <v>3</v>
      </c>
      <c r="I44" s="145">
        <v>0</v>
      </c>
      <c r="J44" s="62">
        <v>152.66666667</v>
      </c>
    </row>
    <row r="45" spans="1:10" ht="12.75" customHeight="1">
      <c r="A45" s="65" t="s">
        <v>45</v>
      </c>
      <c r="B45" s="145">
        <v>1358</v>
      </c>
      <c r="C45" s="145">
        <v>166</v>
      </c>
      <c r="D45" s="145">
        <v>350</v>
      </c>
      <c r="E45" s="145">
        <v>743</v>
      </c>
      <c r="F45" s="145">
        <v>47</v>
      </c>
      <c r="G45" s="145">
        <v>20</v>
      </c>
      <c r="H45" s="145">
        <v>13</v>
      </c>
      <c r="I45" s="145">
        <v>0</v>
      </c>
      <c r="J45" s="62">
        <v>2696.5804167</v>
      </c>
    </row>
    <row r="46" spans="1:10" ht="12.75" customHeight="1">
      <c r="A46" s="65" t="s">
        <v>46</v>
      </c>
      <c r="B46" s="145">
        <v>150</v>
      </c>
      <c r="C46" s="145">
        <v>137</v>
      </c>
      <c r="D46" s="145">
        <v>125</v>
      </c>
      <c r="E46" s="145">
        <v>418</v>
      </c>
      <c r="F46" s="145">
        <v>0</v>
      </c>
      <c r="G46" s="145">
        <v>179</v>
      </c>
      <c r="H46" s="145">
        <v>36</v>
      </c>
      <c r="I46" s="145">
        <v>0</v>
      </c>
      <c r="J46" s="62">
        <v>1043.5</v>
      </c>
    </row>
    <row r="47" spans="1:10" ht="12.75" customHeight="1">
      <c r="A47" s="65" t="s">
        <v>47</v>
      </c>
      <c r="B47" s="145">
        <v>225</v>
      </c>
      <c r="C47" s="145">
        <v>222</v>
      </c>
      <c r="D47" s="145">
        <v>0</v>
      </c>
      <c r="E47" s="145">
        <v>18</v>
      </c>
      <c r="F47" s="145">
        <v>0</v>
      </c>
      <c r="G47" s="145">
        <v>2</v>
      </c>
      <c r="H47" s="145">
        <v>79</v>
      </c>
      <c r="I47" s="145">
        <v>0</v>
      </c>
      <c r="J47" s="62">
        <v>546.08333333</v>
      </c>
    </row>
    <row r="48" spans="1:10" ht="12.75" customHeight="1">
      <c r="A48" s="65" t="s">
        <v>48</v>
      </c>
      <c r="B48" s="145">
        <v>0</v>
      </c>
      <c r="C48" s="145">
        <v>890</v>
      </c>
      <c r="D48" s="145">
        <v>1006</v>
      </c>
      <c r="E48" s="145">
        <v>586</v>
      </c>
      <c r="F48" s="145">
        <v>146</v>
      </c>
      <c r="G48" s="145">
        <v>5</v>
      </c>
      <c r="H48" s="145">
        <v>10</v>
      </c>
      <c r="I48" s="145">
        <v>0</v>
      </c>
      <c r="J48" s="62">
        <v>2642.9532328</v>
      </c>
    </row>
    <row r="49" spans="1:10" ht="7.5" customHeight="1">
      <c r="A49" s="67"/>
      <c r="B49" s="147"/>
      <c r="C49" s="147"/>
      <c r="D49" s="147"/>
      <c r="E49" s="147"/>
      <c r="F49" s="147"/>
      <c r="G49" s="147"/>
      <c r="H49" s="147"/>
      <c r="I49" s="147"/>
      <c r="J49" s="82"/>
    </row>
    <row r="50" spans="1:10" ht="12.75" customHeight="1">
      <c r="A50" s="65" t="s">
        <v>49</v>
      </c>
      <c r="B50" s="145">
        <v>113</v>
      </c>
      <c r="C50" s="145">
        <v>0</v>
      </c>
      <c r="D50" s="145">
        <v>5</v>
      </c>
      <c r="E50" s="145">
        <v>47</v>
      </c>
      <c r="F50" s="145">
        <v>0</v>
      </c>
      <c r="G50" s="145">
        <v>0</v>
      </c>
      <c r="H50" s="145">
        <v>0</v>
      </c>
      <c r="I50" s="145">
        <v>0</v>
      </c>
      <c r="J50" s="62">
        <v>164.91553505</v>
      </c>
    </row>
    <row r="51" spans="1:10" ht="12.75" customHeight="1">
      <c r="A51" s="65" t="s">
        <v>50</v>
      </c>
      <c r="B51" s="145">
        <v>41</v>
      </c>
      <c r="C51" s="145">
        <v>73</v>
      </c>
      <c r="D51" s="145">
        <v>0</v>
      </c>
      <c r="E51" s="145">
        <v>127</v>
      </c>
      <c r="F51" s="145">
        <v>0</v>
      </c>
      <c r="G51" s="145">
        <v>2</v>
      </c>
      <c r="H51" s="145">
        <v>1</v>
      </c>
      <c r="I51" s="145">
        <v>0</v>
      </c>
      <c r="J51" s="62">
        <v>244.25748259</v>
      </c>
    </row>
    <row r="52" spans="1:10" ht="12.75" customHeight="1">
      <c r="A52" s="65" t="s">
        <v>51</v>
      </c>
      <c r="B52" s="145">
        <v>47</v>
      </c>
      <c r="C52" s="145">
        <v>29</v>
      </c>
      <c r="D52" s="145">
        <v>8</v>
      </c>
      <c r="E52" s="145">
        <v>23</v>
      </c>
      <c r="F52" s="145">
        <v>0</v>
      </c>
      <c r="G52" s="145">
        <v>0</v>
      </c>
      <c r="H52" s="145">
        <v>3</v>
      </c>
      <c r="I52" s="145">
        <v>0</v>
      </c>
      <c r="J52" s="62">
        <v>110.05205028</v>
      </c>
    </row>
    <row r="53" spans="1:10" ht="12.75" customHeight="1">
      <c r="A53" s="65" t="s">
        <v>52</v>
      </c>
      <c r="B53" s="145">
        <v>0</v>
      </c>
      <c r="C53" s="145">
        <v>1</v>
      </c>
      <c r="D53" s="145">
        <v>165</v>
      </c>
      <c r="E53" s="145">
        <v>1</v>
      </c>
      <c r="F53" s="145">
        <v>0</v>
      </c>
      <c r="G53" s="145">
        <v>6</v>
      </c>
      <c r="H53" s="145">
        <v>3</v>
      </c>
      <c r="I53" s="145">
        <v>0</v>
      </c>
      <c r="J53" s="62">
        <v>176.57072482</v>
      </c>
    </row>
    <row r="54" spans="1:10" ht="12.75" customHeight="1">
      <c r="A54" s="65" t="s">
        <v>53</v>
      </c>
      <c r="B54" s="145">
        <v>183</v>
      </c>
      <c r="C54" s="145">
        <v>0</v>
      </c>
      <c r="D54" s="145">
        <v>159</v>
      </c>
      <c r="E54" s="145">
        <v>360</v>
      </c>
      <c r="F54" s="145">
        <v>376</v>
      </c>
      <c r="G54" s="145">
        <v>0</v>
      </c>
      <c r="H54" s="145">
        <v>0</v>
      </c>
      <c r="I54" s="145">
        <v>0</v>
      </c>
      <c r="J54" s="62">
        <v>1077.7390422</v>
      </c>
    </row>
    <row r="55" spans="1:10" ht="12.75" customHeight="1">
      <c r="A55" s="65" t="s">
        <v>54</v>
      </c>
      <c r="B55" s="145">
        <v>0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83">
        <v>0</v>
      </c>
    </row>
    <row r="56" spans="1:10" ht="12.75" customHeight="1">
      <c r="A56" s="65" t="s">
        <v>55</v>
      </c>
      <c r="B56" s="145">
        <v>16</v>
      </c>
      <c r="C56" s="145">
        <v>38</v>
      </c>
      <c r="D56" s="145">
        <v>0</v>
      </c>
      <c r="E56" s="145">
        <v>12</v>
      </c>
      <c r="F56" s="145">
        <v>14</v>
      </c>
      <c r="G56" s="145">
        <v>6</v>
      </c>
      <c r="H56" s="145">
        <v>0</v>
      </c>
      <c r="I56" s="145">
        <v>0</v>
      </c>
      <c r="J56" s="62">
        <v>85.416666667</v>
      </c>
    </row>
    <row r="57" spans="1:10" ht="12.75" customHeight="1">
      <c r="A57" s="65" t="s">
        <v>56</v>
      </c>
      <c r="B57" s="145">
        <v>18</v>
      </c>
      <c r="C57" s="145">
        <v>4</v>
      </c>
      <c r="D57" s="145">
        <v>42</v>
      </c>
      <c r="E57" s="145">
        <v>5</v>
      </c>
      <c r="F57" s="145">
        <v>1</v>
      </c>
      <c r="G57" s="145">
        <v>0</v>
      </c>
      <c r="H57" s="145">
        <v>14</v>
      </c>
      <c r="I57" s="145">
        <v>0</v>
      </c>
      <c r="J57" s="62">
        <v>82.923190985</v>
      </c>
    </row>
    <row r="58" spans="1:10" ht="12.75" customHeight="1">
      <c r="A58" s="65" t="s">
        <v>57</v>
      </c>
      <c r="B58" s="145">
        <v>22</v>
      </c>
      <c r="C58" s="145">
        <v>0</v>
      </c>
      <c r="D58" s="145">
        <v>0</v>
      </c>
      <c r="E58" s="145">
        <v>1</v>
      </c>
      <c r="F58" s="145">
        <v>1</v>
      </c>
      <c r="G58" s="145">
        <v>0</v>
      </c>
      <c r="H58" s="145">
        <v>2</v>
      </c>
      <c r="I58" s="145">
        <v>0</v>
      </c>
      <c r="J58" s="62">
        <v>26</v>
      </c>
    </row>
    <row r="59" spans="1:10" ht="12.75" customHeight="1">
      <c r="A59" s="65" t="s">
        <v>58</v>
      </c>
      <c r="B59" s="145">
        <v>0</v>
      </c>
      <c r="C59" s="145">
        <v>1</v>
      </c>
      <c r="D59" s="145">
        <v>8</v>
      </c>
      <c r="E59" s="145">
        <v>6</v>
      </c>
      <c r="F59" s="145">
        <v>0</v>
      </c>
      <c r="G59" s="145">
        <v>0</v>
      </c>
      <c r="H59" s="145">
        <v>0</v>
      </c>
      <c r="I59" s="145">
        <v>0</v>
      </c>
      <c r="J59" s="83">
        <v>15.916666667</v>
      </c>
    </row>
    <row r="60" spans="1:10" ht="7.5" customHeight="1">
      <c r="A60" s="67"/>
      <c r="B60" s="147"/>
      <c r="C60" s="147"/>
      <c r="D60" s="147"/>
      <c r="E60" s="147"/>
      <c r="F60" s="147"/>
      <c r="G60" s="147"/>
      <c r="H60" s="147"/>
      <c r="I60" s="147"/>
      <c r="J60" s="82"/>
    </row>
    <row r="61" spans="1:10" ht="12.75" customHeight="1">
      <c r="A61" s="65" t="s">
        <v>59</v>
      </c>
      <c r="B61" s="145">
        <v>99</v>
      </c>
      <c r="C61" s="145">
        <v>1741</v>
      </c>
      <c r="D61" s="145">
        <v>102</v>
      </c>
      <c r="E61" s="145">
        <v>664</v>
      </c>
      <c r="F61" s="145">
        <v>694</v>
      </c>
      <c r="G61" s="145">
        <v>3</v>
      </c>
      <c r="H61" s="145">
        <v>177</v>
      </c>
      <c r="I61" s="145">
        <v>0</v>
      </c>
      <c r="J61" s="62">
        <v>3479.6523538</v>
      </c>
    </row>
    <row r="62" spans="1:10" ht="12.75" customHeight="1">
      <c r="A62" s="65" t="s">
        <v>60</v>
      </c>
      <c r="B62" s="145">
        <v>82</v>
      </c>
      <c r="C62" s="145">
        <v>118</v>
      </c>
      <c r="D62" s="145">
        <v>103</v>
      </c>
      <c r="E62" s="145">
        <v>179</v>
      </c>
      <c r="F62" s="145">
        <v>0</v>
      </c>
      <c r="G62" s="145">
        <v>3</v>
      </c>
      <c r="H62" s="145">
        <v>15</v>
      </c>
      <c r="I62" s="145">
        <v>0</v>
      </c>
      <c r="J62" s="62">
        <v>501</v>
      </c>
    </row>
    <row r="63" spans="1:10" ht="12.75" customHeight="1">
      <c r="A63" s="65" t="s">
        <v>61</v>
      </c>
      <c r="B63" s="145">
        <v>57</v>
      </c>
      <c r="C63" s="145">
        <v>60</v>
      </c>
      <c r="D63" s="145">
        <v>0</v>
      </c>
      <c r="E63" s="145">
        <v>2</v>
      </c>
      <c r="F63" s="145">
        <v>0</v>
      </c>
      <c r="G63" s="145">
        <v>0</v>
      </c>
      <c r="H63" s="145">
        <v>1</v>
      </c>
      <c r="I63" s="145">
        <v>0</v>
      </c>
      <c r="J63" s="62">
        <v>120.83349085</v>
      </c>
    </row>
    <row r="64" spans="1:10" ht="12.75" customHeight="1">
      <c r="A64" s="66" t="s">
        <v>62</v>
      </c>
      <c r="B64" s="149">
        <v>0</v>
      </c>
      <c r="C64" s="149">
        <v>0</v>
      </c>
      <c r="D64" s="149">
        <v>0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J64" s="86">
        <v>0</v>
      </c>
    </row>
    <row r="65" spans="1:9" ht="15" customHeight="1">
      <c r="A65" s="134"/>
      <c r="B65" s="134"/>
      <c r="C65" s="134"/>
      <c r="D65" s="134"/>
      <c r="E65" s="134"/>
      <c r="F65" s="134"/>
      <c r="G65" s="134"/>
      <c r="H65" s="134"/>
      <c r="I65" s="134"/>
    </row>
    <row r="66" ht="15" customHeight="1"/>
  </sheetData>
  <sheetProtection/>
  <mergeCells count="2">
    <mergeCell ref="A2:J2"/>
    <mergeCell ref="A1:J1"/>
  </mergeCells>
  <printOptions/>
  <pageMargins left="0.25" right="0.25" top="0.25" bottom="0.25" header="0.3" footer="0.3"/>
  <pageSetup fitToHeight="1" fitToWidth="1" horizontalDpi="600" verticalDpi="600" orientation="portrait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B6" sqref="B6:K64"/>
    </sheetView>
  </sheetViews>
  <sheetFormatPr defaultColWidth="9.140625" defaultRowHeight="12.75"/>
  <cols>
    <col min="1" max="1" width="15.7109375" style="2" customWidth="1"/>
    <col min="2" max="2" width="9.7109375" style="2" bestFit="1" customWidth="1"/>
    <col min="3" max="3" width="9.8515625" style="2" customWidth="1"/>
    <col min="4" max="4" width="11.7109375" style="2" customWidth="1"/>
    <col min="5" max="5" width="10.421875" style="2" customWidth="1"/>
    <col min="6" max="6" width="11.140625" style="2" customWidth="1"/>
    <col min="7" max="7" width="12.8515625" style="2" customWidth="1"/>
    <col min="8" max="8" width="8.8515625" style="2" customWidth="1"/>
    <col min="9" max="10" width="12.140625" style="2" customWidth="1"/>
    <col min="11" max="11" width="10.28125" style="2" customWidth="1"/>
    <col min="12" max="16384" width="9.140625" style="2" customWidth="1"/>
  </cols>
  <sheetData>
    <row r="1" spans="1:12" ht="51" customHeight="1">
      <c r="A1" s="300" t="s">
        <v>197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7"/>
    </row>
    <row r="2" spans="1:11" ht="12.75" customHeight="1">
      <c r="A2" s="272" t="str">
        <f>FINAL2!$A$2</f>
        <v>ACF/OFA: 05/12/2016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s="3" customFormat="1" ht="52.5" customHeight="1">
      <c r="A3" s="135" t="s">
        <v>0</v>
      </c>
      <c r="B3" s="136" t="s">
        <v>131</v>
      </c>
      <c r="C3" s="136" t="s">
        <v>140</v>
      </c>
      <c r="D3" s="136" t="s">
        <v>105</v>
      </c>
      <c r="E3" s="136" t="s">
        <v>100</v>
      </c>
      <c r="F3" s="136" t="s">
        <v>106</v>
      </c>
      <c r="G3" s="136" t="s">
        <v>107</v>
      </c>
      <c r="H3" s="136" t="s">
        <v>108</v>
      </c>
      <c r="I3" s="136" t="s">
        <v>109</v>
      </c>
      <c r="J3" s="136" t="s">
        <v>110</v>
      </c>
      <c r="K3" s="136" t="s">
        <v>111</v>
      </c>
    </row>
    <row r="4" spans="1:11" ht="12.75" customHeight="1">
      <c r="A4" s="50" t="s">
        <v>3</v>
      </c>
      <c r="B4" s="150">
        <f>SUM(B6:B64)</f>
        <v>1081519</v>
      </c>
      <c r="C4" s="150">
        <f aca="true" t="shared" si="0" ref="C4:K4">SUM(C6:C64)</f>
        <v>17647</v>
      </c>
      <c r="D4" s="150">
        <f t="shared" si="0"/>
        <v>4781</v>
      </c>
      <c r="E4" s="150">
        <f t="shared" si="0"/>
        <v>6034</v>
      </c>
      <c r="F4" s="150">
        <f t="shared" si="0"/>
        <v>2077</v>
      </c>
      <c r="G4" s="150">
        <f t="shared" si="0"/>
        <v>3259</v>
      </c>
      <c r="H4" s="150">
        <f t="shared" si="0"/>
        <v>865</v>
      </c>
      <c r="I4" s="150">
        <f t="shared" si="0"/>
        <v>876</v>
      </c>
      <c r="J4" s="150">
        <f t="shared" si="0"/>
        <v>498</v>
      </c>
      <c r="K4" s="150">
        <f t="shared" si="0"/>
        <v>0</v>
      </c>
    </row>
    <row r="5" spans="1:11" ht="6.75" customHeight="1">
      <c r="A5" s="67"/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2.75" customHeight="1">
      <c r="A6" s="65" t="s">
        <v>10</v>
      </c>
      <c r="B6" s="150">
        <v>10364</v>
      </c>
      <c r="C6" s="150">
        <v>176</v>
      </c>
      <c r="D6" s="150">
        <v>93</v>
      </c>
      <c r="E6" s="150">
        <v>31</v>
      </c>
      <c r="F6" s="150">
        <v>0</v>
      </c>
      <c r="G6" s="150">
        <v>25</v>
      </c>
      <c r="H6" s="150">
        <v>33</v>
      </c>
      <c r="I6" s="150">
        <v>0</v>
      </c>
      <c r="J6" s="150">
        <v>5</v>
      </c>
      <c r="K6" s="150">
        <v>0</v>
      </c>
    </row>
    <row r="7" spans="1:11" ht="12.75" customHeight="1">
      <c r="A7" s="65" t="s">
        <v>11</v>
      </c>
      <c r="B7" s="150">
        <v>3023</v>
      </c>
      <c r="C7" s="150">
        <v>0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</row>
    <row r="8" spans="1:11" ht="12.75" customHeight="1">
      <c r="A8" s="65" t="s">
        <v>12</v>
      </c>
      <c r="B8" s="150">
        <v>7849</v>
      </c>
      <c r="C8" s="150">
        <v>0</v>
      </c>
      <c r="D8" s="150">
        <v>0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</row>
    <row r="9" spans="1:11" ht="12.75" customHeight="1">
      <c r="A9" s="65" t="s">
        <v>13</v>
      </c>
      <c r="B9" s="150">
        <v>3712</v>
      </c>
      <c r="C9" s="150">
        <v>0</v>
      </c>
      <c r="D9" s="150">
        <v>0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</row>
    <row r="10" spans="1:11" ht="12.75" customHeight="1">
      <c r="A10" s="65" t="s">
        <v>14</v>
      </c>
      <c r="B10" s="150">
        <v>404942</v>
      </c>
      <c r="C10" s="150">
        <v>5760</v>
      </c>
      <c r="D10" s="150">
        <v>527</v>
      </c>
      <c r="E10" s="150">
        <v>2841</v>
      </c>
      <c r="F10" s="150">
        <v>79</v>
      </c>
      <c r="G10" s="150">
        <v>1514</v>
      </c>
      <c r="H10" s="150">
        <v>67</v>
      </c>
      <c r="I10" s="150">
        <v>518</v>
      </c>
      <c r="J10" s="150">
        <v>215</v>
      </c>
      <c r="K10" s="150">
        <v>0</v>
      </c>
    </row>
    <row r="11" spans="1:11" ht="12.75" customHeight="1">
      <c r="A11" s="65" t="s">
        <v>15</v>
      </c>
      <c r="B11" s="150">
        <v>13082</v>
      </c>
      <c r="C11" s="150">
        <v>449</v>
      </c>
      <c r="D11" s="150">
        <v>158</v>
      </c>
      <c r="E11" s="150">
        <v>86</v>
      </c>
      <c r="F11" s="150">
        <v>64</v>
      </c>
      <c r="G11" s="150">
        <v>107</v>
      </c>
      <c r="H11" s="150">
        <v>0</v>
      </c>
      <c r="I11" s="150">
        <v>11</v>
      </c>
      <c r="J11" s="150">
        <v>22</v>
      </c>
      <c r="K11" s="150">
        <v>0</v>
      </c>
    </row>
    <row r="12" spans="1:11" ht="12.75" customHeight="1">
      <c r="A12" s="65" t="s">
        <v>16</v>
      </c>
      <c r="B12" s="150">
        <v>8429</v>
      </c>
      <c r="C12" s="150">
        <v>240</v>
      </c>
      <c r="D12" s="150">
        <v>0</v>
      </c>
      <c r="E12" s="150">
        <v>175</v>
      </c>
      <c r="F12" s="150">
        <v>0</v>
      </c>
      <c r="G12" s="150">
        <v>49</v>
      </c>
      <c r="H12" s="150">
        <v>0</v>
      </c>
      <c r="I12" s="150">
        <v>27</v>
      </c>
      <c r="J12" s="150">
        <v>0</v>
      </c>
      <c r="K12" s="150">
        <v>0</v>
      </c>
    </row>
    <row r="13" spans="1:11" ht="12.75" customHeight="1">
      <c r="A13" s="65" t="s">
        <v>17</v>
      </c>
      <c r="B13" s="150">
        <v>1685</v>
      </c>
      <c r="C13" s="150">
        <v>16</v>
      </c>
      <c r="D13" s="150">
        <v>7</v>
      </c>
      <c r="E13" s="150">
        <v>7</v>
      </c>
      <c r="F13" s="150">
        <v>0</v>
      </c>
      <c r="G13" s="150">
        <v>2</v>
      </c>
      <c r="H13" s="150">
        <v>0</v>
      </c>
      <c r="I13" s="150">
        <v>0</v>
      </c>
      <c r="J13" s="150">
        <v>0</v>
      </c>
      <c r="K13" s="150">
        <v>0</v>
      </c>
    </row>
    <row r="14" spans="1:11" ht="12.75" customHeight="1">
      <c r="A14" s="65" t="s">
        <v>84</v>
      </c>
      <c r="B14" s="150">
        <v>4661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</row>
    <row r="15" spans="1:11" ht="12.75" customHeight="1">
      <c r="A15" s="65" t="s">
        <v>18</v>
      </c>
      <c r="B15" s="150">
        <v>12156</v>
      </c>
      <c r="C15" s="150">
        <v>536</v>
      </c>
      <c r="D15" s="150">
        <v>82</v>
      </c>
      <c r="E15" s="150">
        <v>73</v>
      </c>
      <c r="F15" s="150">
        <v>255</v>
      </c>
      <c r="G15" s="150">
        <v>103</v>
      </c>
      <c r="H15" s="150">
        <v>24</v>
      </c>
      <c r="I15" s="150">
        <v>0</v>
      </c>
      <c r="J15" s="150">
        <v>1</v>
      </c>
      <c r="K15" s="150">
        <v>0</v>
      </c>
    </row>
    <row r="16" spans="1:11" ht="6.75" customHeight="1">
      <c r="A16" s="67"/>
      <c r="B16" s="151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ht="12.75" customHeight="1">
      <c r="A17" s="65" t="s">
        <v>19</v>
      </c>
      <c r="B17" s="150">
        <v>3344</v>
      </c>
      <c r="C17" s="150">
        <v>0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</row>
    <row r="18" spans="1:11" ht="12.75" customHeight="1">
      <c r="A18" s="65" t="s">
        <v>20</v>
      </c>
      <c r="B18" s="150">
        <v>662</v>
      </c>
      <c r="C18" s="150">
        <v>46</v>
      </c>
      <c r="D18" s="150">
        <v>45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1</v>
      </c>
      <c r="K18" s="150">
        <v>0</v>
      </c>
    </row>
    <row r="19" spans="1:11" ht="12.75" customHeight="1">
      <c r="A19" s="65" t="s">
        <v>21</v>
      </c>
      <c r="B19" s="150">
        <v>7923</v>
      </c>
      <c r="C19" s="150">
        <v>36</v>
      </c>
      <c r="D19" s="150">
        <v>25</v>
      </c>
      <c r="E19" s="150">
        <v>7</v>
      </c>
      <c r="F19" s="150">
        <v>1</v>
      </c>
      <c r="G19" s="150">
        <v>2</v>
      </c>
      <c r="H19" s="150">
        <v>0</v>
      </c>
      <c r="I19" s="150">
        <v>0</v>
      </c>
      <c r="J19" s="150">
        <v>0</v>
      </c>
      <c r="K19" s="150">
        <v>0</v>
      </c>
    </row>
    <row r="20" spans="1:11" ht="12.75" customHeight="1">
      <c r="A20" s="65" t="s">
        <v>22</v>
      </c>
      <c r="B20" s="150">
        <v>141</v>
      </c>
      <c r="C20" s="150">
        <v>2</v>
      </c>
      <c r="D20" s="150">
        <v>0</v>
      </c>
      <c r="E20" s="150">
        <v>2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</row>
    <row r="21" spans="1:11" ht="12.75" customHeight="1">
      <c r="A21" s="65" t="s">
        <v>23</v>
      </c>
      <c r="B21" s="150">
        <v>8057</v>
      </c>
      <c r="C21" s="150">
        <v>150</v>
      </c>
      <c r="D21" s="150">
        <v>147</v>
      </c>
      <c r="E21" s="150">
        <v>1</v>
      </c>
      <c r="F21" s="150">
        <v>2</v>
      </c>
      <c r="G21" s="150">
        <v>1</v>
      </c>
      <c r="H21" s="150">
        <v>0</v>
      </c>
      <c r="I21" s="150">
        <v>0</v>
      </c>
      <c r="J21" s="150">
        <v>0</v>
      </c>
      <c r="K21" s="150">
        <v>0</v>
      </c>
    </row>
    <row r="22" spans="1:11" ht="12.75" customHeight="1">
      <c r="A22" s="65" t="s">
        <v>24</v>
      </c>
      <c r="B22" s="150">
        <v>3057</v>
      </c>
      <c r="C22" s="150">
        <v>108</v>
      </c>
      <c r="D22" s="150">
        <v>39</v>
      </c>
      <c r="E22" s="150">
        <v>63</v>
      </c>
      <c r="F22" s="150">
        <v>0</v>
      </c>
      <c r="G22" s="150">
        <v>4</v>
      </c>
      <c r="H22" s="150">
        <v>5</v>
      </c>
      <c r="I22" s="150">
        <v>3</v>
      </c>
      <c r="J22" s="150">
        <v>0</v>
      </c>
      <c r="K22" s="150">
        <v>0</v>
      </c>
    </row>
    <row r="23" spans="1:11" ht="12.75" customHeight="1">
      <c r="A23" s="65" t="s">
        <v>25</v>
      </c>
      <c r="B23" s="150">
        <v>11447</v>
      </c>
      <c r="C23" s="150">
        <v>14</v>
      </c>
      <c r="D23" s="150">
        <v>1</v>
      </c>
      <c r="E23" s="150">
        <v>0</v>
      </c>
      <c r="F23" s="150">
        <v>0</v>
      </c>
      <c r="G23" s="150">
        <v>13</v>
      </c>
      <c r="H23" s="150">
        <v>0</v>
      </c>
      <c r="I23" s="150">
        <v>0</v>
      </c>
      <c r="J23" s="150">
        <v>0</v>
      </c>
      <c r="K23" s="150">
        <v>0</v>
      </c>
    </row>
    <row r="24" spans="1:11" ht="12.75" customHeight="1">
      <c r="A24" s="65" t="s">
        <v>26</v>
      </c>
      <c r="B24" s="150">
        <v>4777</v>
      </c>
      <c r="C24" s="150">
        <v>17</v>
      </c>
      <c r="D24" s="150">
        <v>4</v>
      </c>
      <c r="E24" s="150">
        <v>10</v>
      </c>
      <c r="F24" s="150">
        <v>0</v>
      </c>
      <c r="G24" s="150">
        <v>2</v>
      </c>
      <c r="H24" s="150">
        <v>0</v>
      </c>
      <c r="I24" s="150">
        <v>1</v>
      </c>
      <c r="J24" s="150">
        <v>0</v>
      </c>
      <c r="K24" s="150">
        <v>0</v>
      </c>
    </row>
    <row r="25" spans="1:11" ht="12.75" customHeight="1">
      <c r="A25" s="65" t="s">
        <v>27</v>
      </c>
      <c r="B25" s="150">
        <v>11327</v>
      </c>
      <c r="C25" s="150">
        <v>453</v>
      </c>
      <c r="D25" s="150">
        <v>126</v>
      </c>
      <c r="E25" s="150">
        <v>13</v>
      </c>
      <c r="F25" s="150">
        <v>248</v>
      </c>
      <c r="G25" s="150">
        <v>32</v>
      </c>
      <c r="H25" s="150">
        <v>20</v>
      </c>
      <c r="I25" s="150">
        <v>19</v>
      </c>
      <c r="J25" s="150">
        <v>0</v>
      </c>
      <c r="K25" s="150">
        <v>0</v>
      </c>
    </row>
    <row r="26" spans="1:11" ht="13.5" customHeight="1">
      <c r="A26" s="65" t="s">
        <v>28</v>
      </c>
      <c r="B26" s="150">
        <v>1538</v>
      </c>
      <c r="C26" s="150">
        <v>23</v>
      </c>
      <c r="D26" s="150">
        <v>10</v>
      </c>
      <c r="E26" s="150">
        <v>1</v>
      </c>
      <c r="F26" s="150">
        <v>2</v>
      </c>
      <c r="G26" s="150">
        <v>9</v>
      </c>
      <c r="H26" s="150">
        <v>0</v>
      </c>
      <c r="I26" s="150">
        <v>0</v>
      </c>
      <c r="J26" s="150">
        <v>1</v>
      </c>
      <c r="K26" s="150">
        <v>0</v>
      </c>
    </row>
    <row r="27" spans="1:11" ht="6.75" customHeight="1">
      <c r="A27" s="67"/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  <row r="28" spans="1:11" ht="12.75" customHeight="1">
      <c r="A28" s="65" t="s">
        <v>29</v>
      </c>
      <c r="B28" s="150">
        <v>23798</v>
      </c>
      <c r="C28" s="150">
        <v>68</v>
      </c>
      <c r="D28" s="150">
        <v>4</v>
      </c>
      <c r="E28" s="150">
        <v>10</v>
      </c>
      <c r="F28" s="150">
        <v>16</v>
      </c>
      <c r="G28" s="150">
        <v>12</v>
      </c>
      <c r="H28" s="150">
        <v>14</v>
      </c>
      <c r="I28" s="150">
        <v>13</v>
      </c>
      <c r="J28" s="150">
        <v>1</v>
      </c>
      <c r="K28" s="150">
        <v>0</v>
      </c>
    </row>
    <row r="29" spans="1:11" ht="12.75" customHeight="1">
      <c r="A29" s="65" t="s">
        <v>30</v>
      </c>
      <c r="B29" s="150">
        <v>11272</v>
      </c>
      <c r="C29" s="150">
        <v>263</v>
      </c>
      <c r="D29" s="150">
        <v>135</v>
      </c>
      <c r="E29" s="150">
        <v>97</v>
      </c>
      <c r="F29" s="150">
        <v>19</v>
      </c>
      <c r="G29" s="150">
        <v>26</v>
      </c>
      <c r="H29" s="150">
        <v>3</v>
      </c>
      <c r="I29" s="150">
        <v>0</v>
      </c>
      <c r="J29" s="150">
        <v>0</v>
      </c>
      <c r="K29" s="150">
        <v>0</v>
      </c>
    </row>
    <row r="30" spans="1:11" ht="12.75" customHeight="1">
      <c r="A30" s="65" t="s">
        <v>31</v>
      </c>
      <c r="B30" s="150">
        <v>53560</v>
      </c>
      <c r="C30" s="150">
        <v>171</v>
      </c>
      <c r="D30" s="150">
        <v>0</v>
      </c>
      <c r="E30" s="150">
        <v>0</v>
      </c>
      <c r="F30" s="150">
        <v>21</v>
      </c>
      <c r="G30" s="150">
        <v>108</v>
      </c>
      <c r="H30" s="150">
        <v>0</v>
      </c>
      <c r="I30" s="150">
        <v>21</v>
      </c>
      <c r="J30" s="150">
        <v>21</v>
      </c>
      <c r="K30" s="150">
        <v>0</v>
      </c>
    </row>
    <row r="31" spans="1:11" ht="12.75" customHeight="1">
      <c r="A31" s="65" t="s">
        <v>32</v>
      </c>
      <c r="B31" s="150">
        <v>13897</v>
      </c>
      <c r="C31" s="150">
        <v>882</v>
      </c>
      <c r="D31" s="150">
        <v>108</v>
      </c>
      <c r="E31" s="150">
        <v>472</v>
      </c>
      <c r="F31" s="150">
        <v>176</v>
      </c>
      <c r="G31" s="150">
        <v>136</v>
      </c>
      <c r="H31" s="150">
        <v>0</v>
      </c>
      <c r="I31" s="150">
        <v>0</v>
      </c>
      <c r="J31" s="150">
        <v>0</v>
      </c>
      <c r="K31" s="150">
        <v>0</v>
      </c>
    </row>
    <row r="32" spans="1:11" ht="12.75" customHeight="1">
      <c r="A32" s="65" t="s">
        <v>33</v>
      </c>
      <c r="B32" s="150">
        <v>11692</v>
      </c>
      <c r="C32" s="150">
        <v>113</v>
      </c>
      <c r="D32" s="150">
        <v>8</v>
      </c>
      <c r="E32" s="150">
        <v>12</v>
      </c>
      <c r="F32" s="150">
        <v>1</v>
      </c>
      <c r="G32" s="150">
        <v>14</v>
      </c>
      <c r="H32" s="150">
        <v>10</v>
      </c>
      <c r="I32" s="150">
        <v>0</v>
      </c>
      <c r="J32" s="150">
        <v>68</v>
      </c>
      <c r="K32" s="150">
        <v>0</v>
      </c>
    </row>
    <row r="33" spans="1:11" ht="12.75" customHeight="1">
      <c r="A33" s="65" t="s">
        <v>34</v>
      </c>
      <c r="B33" s="150">
        <v>4865</v>
      </c>
      <c r="C33" s="150">
        <v>229</v>
      </c>
      <c r="D33" s="150">
        <v>64</v>
      </c>
      <c r="E33" s="150">
        <v>7</v>
      </c>
      <c r="F33" s="150">
        <v>122</v>
      </c>
      <c r="G33" s="150">
        <v>36</v>
      </c>
      <c r="H33" s="150">
        <v>0</v>
      </c>
      <c r="I33" s="150">
        <v>6</v>
      </c>
      <c r="J33" s="150">
        <v>0</v>
      </c>
      <c r="K33" s="150">
        <v>0</v>
      </c>
    </row>
    <row r="34" spans="1:11" ht="12.75" customHeight="1">
      <c r="A34" s="65" t="s">
        <v>35</v>
      </c>
      <c r="B34" s="150">
        <v>23547</v>
      </c>
      <c r="C34" s="150">
        <v>234</v>
      </c>
      <c r="D34" s="150">
        <v>40</v>
      </c>
      <c r="E34" s="150">
        <v>53</v>
      </c>
      <c r="F34" s="150">
        <v>28</v>
      </c>
      <c r="G34" s="150">
        <v>83</v>
      </c>
      <c r="H34" s="150">
        <v>16</v>
      </c>
      <c r="I34" s="150">
        <v>0</v>
      </c>
      <c r="J34" s="150">
        <v>19</v>
      </c>
      <c r="K34" s="150">
        <v>0</v>
      </c>
    </row>
    <row r="35" spans="1:11" ht="12.75" customHeight="1">
      <c r="A35" s="65" t="s">
        <v>36</v>
      </c>
      <c r="B35" s="150">
        <v>2045</v>
      </c>
      <c r="C35" s="150">
        <v>199</v>
      </c>
      <c r="D35" s="150">
        <v>106</v>
      </c>
      <c r="E35" s="150">
        <v>70</v>
      </c>
      <c r="F35" s="150">
        <v>15</v>
      </c>
      <c r="G35" s="150">
        <v>11</v>
      </c>
      <c r="H35" s="150">
        <v>0</v>
      </c>
      <c r="I35" s="150">
        <v>0</v>
      </c>
      <c r="J35" s="150">
        <v>1</v>
      </c>
      <c r="K35" s="150">
        <v>0</v>
      </c>
    </row>
    <row r="36" spans="1:11" ht="12.75" customHeight="1">
      <c r="A36" s="65" t="s">
        <v>37</v>
      </c>
      <c r="B36" s="150">
        <v>2747</v>
      </c>
      <c r="C36" s="150">
        <v>58</v>
      </c>
      <c r="D36" s="150">
        <v>19</v>
      </c>
      <c r="E36" s="150">
        <v>12</v>
      </c>
      <c r="F36" s="150">
        <v>10</v>
      </c>
      <c r="G36" s="150">
        <v>5</v>
      </c>
      <c r="H36" s="150">
        <v>1</v>
      </c>
      <c r="I36" s="150">
        <v>12</v>
      </c>
      <c r="J36" s="150">
        <v>0</v>
      </c>
      <c r="K36" s="150">
        <v>0</v>
      </c>
    </row>
    <row r="37" spans="1:11" ht="12.75" customHeight="1">
      <c r="A37" s="65" t="s">
        <v>38</v>
      </c>
      <c r="B37" s="150">
        <v>8766</v>
      </c>
      <c r="C37" s="150">
        <v>29</v>
      </c>
      <c r="D37" s="150">
        <v>11</v>
      </c>
      <c r="E37" s="150">
        <v>4</v>
      </c>
      <c r="F37" s="150">
        <v>7</v>
      </c>
      <c r="G37" s="150">
        <v>4</v>
      </c>
      <c r="H37" s="150">
        <v>0</v>
      </c>
      <c r="I37" s="150">
        <v>4</v>
      </c>
      <c r="J37" s="150">
        <v>0</v>
      </c>
      <c r="K37" s="150">
        <v>0</v>
      </c>
    </row>
    <row r="38" spans="1:11" ht="6.75" customHeight="1">
      <c r="A38" s="67"/>
      <c r="B38" s="151"/>
      <c r="C38" s="151"/>
      <c r="D38" s="151"/>
      <c r="E38" s="151"/>
      <c r="F38" s="151"/>
      <c r="G38" s="151"/>
      <c r="H38" s="151"/>
      <c r="I38" s="151"/>
      <c r="J38" s="151"/>
      <c r="K38" s="151"/>
    </row>
    <row r="39" spans="1:11" ht="12.75" customHeight="1">
      <c r="A39" s="65" t="s">
        <v>39</v>
      </c>
      <c r="B39" s="150">
        <v>4592</v>
      </c>
      <c r="C39" s="150">
        <v>129</v>
      </c>
      <c r="D39" s="150">
        <v>11</v>
      </c>
      <c r="E39" s="150">
        <v>41</v>
      </c>
      <c r="F39" s="150">
        <v>70</v>
      </c>
      <c r="G39" s="150">
        <v>11</v>
      </c>
      <c r="H39" s="150">
        <v>2</v>
      </c>
      <c r="I39" s="150">
        <v>0</v>
      </c>
      <c r="J39" s="150">
        <v>3</v>
      </c>
      <c r="K39" s="150">
        <v>0</v>
      </c>
    </row>
    <row r="40" spans="1:11" ht="12.75" customHeight="1">
      <c r="A40" s="65" t="s">
        <v>40</v>
      </c>
      <c r="B40" s="150">
        <v>19762</v>
      </c>
      <c r="C40" s="150">
        <v>1637</v>
      </c>
      <c r="D40" s="150">
        <v>1169</v>
      </c>
      <c r="E40" s="150">
        <v>112</v>
      </c>
      <c r="F40" s="150">
        <v>24</v>
      </c>
      <c r="G40" s="150">
        <v>260</v>
      </c>
      <c r="H40" s="150">
        <v>386</v>
      </c>
      <c r="I40" s="150">
        <v>100</v>
      </c>
      <c r="J40" s="150">
        <v>0</v>
      </c>
      <c r="K40" s="150">
        <v>0</v>
      </c>
    </row>
    <row r="41" spans="1:11" ht="12.75" customHeight="1">
      <c r="A41" s="65" t="s">
        <v>41</v>
      </c>
      <c r="B41" s="150">
        <v>8479</v>
      </c>
      <c r="C41" s="150">
        <v>153</v>
      </c>
      <c r="D41" s="150">
        <v>57</v>
      </c>
      <c r="E41" s="150">
        <v>48</v>
      </c>
      <c r="F41" s="150">
        <v>24</v>
      </c>
      <c r="G41" s="150">
        <v>23</v>
      </c>
      <c r="H41" s="150">
        <v>1</v>
      </c>
      <c r="I41" s="150">
        <v>5</v>
      </c>
      <c r="J41" s="150">
        <v>1</v>
      </c>
      <c r="K41" s="150">
        <v>0</v>
      </c>
    </row>
    <row r="42" spans="1:11" ht="12.75" customHeight="1">
      <c r="A42" s="65" t="s">
        <v>42</v>
      </c>
      <c r="B42" s="150">
        <v>104788</v>
      </c>
      <c r="C42" s="150">
        <v>1111</v>
      </c>
      <c r="D42" s="150">
        <v>685</v>
      </c>
      <c r="E42" s="150">
        <v>286</v>
      </c>
      <c r="F42" s="150">
        <v>56</v>
      </c>
      <c r="G42" s="150">
        <v>56</v>
      </c>
      <c r="H42" s="150">
        <v>15</v>
      </c>
      <c r="I42" s="150">
        <v>14</v>
      </c>
      <c r="J42" s="150">
        <v>0</v>
      </c>
      <c r="K42" s="150">
        <v>0</v>
      </c>
    </row>
    <row r="43" spans="1:11" ht="12.75" customHeight="1">
      <c r="A43" s="65" t="s">
        <v>43</v>
      </c>
      <c r="B43" s="150">
        <v>5337</v>
      </c>
      <c r="C43" s="150">
        <v>151</v>
      </c>
      <c r="D43" s="150">
        <v>73</v>
      </c>
      <c r="E43" s="150">
        <v>63</v>
      </c>
      <c r="F43" s="150">
        <v>6</v>
      </c>
      <c r="G43" s="150">
        <v>23</v>
      </c>
      <c r="H43" s="150">
        <v>0</v>
      </c>
      <c r="I43" s="150">
        <v>0</v>
      </c>
      <c r="J43" s="150">
        <v>1</v>
      </c>
      <c r="K43" s="150">
        <v>0</v>
      </c>
    </row>
    <row r="44" spans="1:11" ht="12.75" customHeight="1">
      <c r="A44" s="65" t="s">
        <v>44</v>
      </c>
      <c r="B44" s="150">
        <v>777</v>
      </c>
      <c r="C44" s="150">
        <v>26</v>
      </c>
      <c r="D44" s="150">
        <v>22</v>
      </c>
      <c r="E44" s="150">
        <v>2</v>
      </c>
      <c r="F44" s="150">
        <v>0</v>
      </c>
      <c r="G44" s="150">
        <v>0</v>
      </c>
      <c r="H44" s="150">
        <v>0</v>
      </c>
      <c r="I44" s="150">
        <v>2</v>
      </c>
      <c r="J44" s="150">
        <v>0</v>
      </c>
      <c r="K44" s="150">
        <v>0</v>
      </c>
    </row>
    <row r="45" spans="1:11" ht="12.75" customHeight="1">
      <c r="A45" s="65" t="s">
        <v>45</v>
      </c>
      <c r="B45" s="150">
        <v>33320</v>
      </c>
      <c r="C45" s="150">
        <v>161</v>
      </c>
      <c r="D45" s="150">
        <v>131</v>
      </c>
      <c r="E45" s="150">
        <v>14</v>
      </c>
      <c r="F45" s="150">
        <v>3</v>
      </c>
      <c r="G45" s="150">
        <v>9</v>
      </c>
      <c r="H45" s="150">
        <v>8</v>
      </c>
      <c r="I45" s="150">
        <v>0</v>
      </c>
      <c r="J45" s="150">
        <v>0</v>
      </c>
      <c r="K45" s="150">
        <v>0</v>
      </c>
    </row>
    <row r="46" spans="1:11" ht="12.75" customHeight="1">
      <c r="A46" s="65" t="s">
        <v>46</v>
      </c>
      <c r="B46" s="150">
        <v>2293</v>
      </c>
      <c r="C46" s="150">
        <v>344</v>
      </c>
      <c r="D46" s="150">
        <v>51</v>
      </c>
      <c r="E46" s="150">
        <v>47</v>
      </c>
      <c r="F46" s="150">
        <v>37</v>
      </c>
      <c r="G46" s="150">
        <v>140</v>
      </c>
      <c r="H46" s="150">
        <v>0</v>
      </c>
      <c r="I46" s="150">
        <v>68</v>
      </c>
      <c r="J46" s="150">
        <v>9</v>
      </c>
      <c r="K46" s="150">
        <v>0</v>
      </c>
    </row>
    <row r="47" spans="1:11" ht="12.75" customHeight="1">
      <c r="A47" s="65" t="s">
        <v>47</v>
      </c>
      <c r="B47" s="150">
        <v>42442</v>
      </c>
      <c r="C47" s="150">
        <v>868</v>
      </c>
      <c r="D47" s="150">
        <v>363</v>
      </c>
      <c r="E47" s="150">
        <v>432</v>
      </c>
      <c r="F47" s="150">
        <v>2</v>
      </c>
      <c r="G47" s="150">
        <v>33</v>
      </c>
      <c r="H47" s="150">
        <v>0</v>
      </c>
      <c r="I47" s="150">
        <v>6</v>
      </c>
      <c r="J47" s="150">
        <v>54</v>
      </c>
      <c r="K47" s="150">
        <v>0</v>
      </c>
    </row>
    <row r="48" spans="1:11" ht="12.75" customHeight="1">
      <c r="A48" s="65" t="s">
        <v>48</v>
      </c>
      <c r="B48" s="150">
        <v>48823</v>
      </c>
      <c r="C48" s="150">
        <v>1584</v>
      </c>
      <c r="D48" s="150">
        <v>0</v>
      </c>
      <c r="E48" s="150">
        <v>649</v>
      </c>
      <c r="F48" s="150">
        <v>680</v>
      </c>
      <c r="G48" s="150">
        <v>170</v>
      </c>
      <c r="H48" s="150">
        <v>163</v>
      </c>
      <c r="I48" s="150">
        <v>42</v>
      </c>
      <c r="J48" s="150">
        <v>42</v>
      </c>
      <c r="K48" s="150">
        <v>0</v>
      </c>
    </row>
    <row r="49" spans="1:11" ht="6.75" customHeight="1">
      <c r="A49" s="67"/>
      <c r="B49" s="151"/>
      <c r="C49" s="151"/>
      <c r="D49" s="151"/>
      <c r="E49" s="151"/>
      <c r="F49" s="151"/>
      <c r="G49" s="151"/>
      <c r="H49" s="151"/>
      <c r="I49" s="151"/>
      <c r="J49" s="151"/>
      <c r="K49" s="151"/>
    </row>
    <row r="50" spans="1:11" ht="12.75" customHeight="1">
      <c r="A50" s="65" t="s">
        <v>49</v>
      </c>
      <c r="B50" s="150">
        <v>11397</v>
      </c>
      <c r="C50" s="150">
        <v>20</v>
      </c>
      <c r="D50" s="150">
        <v>5</v>
      </c>
      <c r="E50" s="150">
        <v>0</v>
      </c>
      <c r="F50" s="150">
        <v>5</v>
      </c>
      <c r="G50" s="150">
        <v>10</v>
      </c>
      <c r="H50" s="150">
        <v>0</v>
      </c>
      <c r="I50" s="150">
        <v>0</v>
      </c>
      <c r="J50" s="150">
        <v>0</v>
      </c>
      <c r="K50" s="150">
        <v>0</v>
      </c>
    </row>
    <row r="51" spans="1:11" ht="12.75" customHeight="1">
      <c r="A51" s="65" t="s">
        <v>50</v>
      </c>
      <c r="B51" s="150">
        <v>4200</v>
      </c>
      <c r="C51" s="150">
        <v>22</v>
      </c>
      <c r="D51" s="150">
        <v>4</v>
      </c>
      <c r="E51" s="150">
        <v>10</v>
      </c>
      <c r="F51" s="150">
        <v>0</v>
      </c>
      <c r="G51" s="150">
        <v>8</v>
      </c>
      <c r="H51" s="150">
        <v>0</v>
      </c>
      <c r="I51" s="150">
        <v>0</v>
      </c>
      <c r="J51" s="150">
        <v>0</v>
      </c>
      <c r="K51" s="150">
        <v>0</v>
      </c>
    </row>
    <row r="52" spans="1:11" ht="12.75" customHeight="1">
      <c r="A52" s="65" t="s">
        <v>51</v>
      </c>
      <c r="B52" s="150">
        <v>4883</v>
      </c>
      <c r="C52" s="150">
        <v>39</v>
      </c>
      <c r="D52" s="150">
        <v>19</v>
      </c>
      <c r="E52" s="150">
        <v>13</v>
      </c>
      <c r="F52" s="150">
        <v>4</v>
      </c>
      <c r="G52" s="150">
        <v>3</v>
      </c>
      <c r="H52" s="150">
        <v>0</v>
      </c>
      <c r="I52" s="150">
        <v>0</v>
      </c>
      <c r="J52" s="150">
        <v>0</v>
      </c>
      <c r="K52" s="150">
        <v>0</v>
      </c>
    </row>
    <row r="53" spans="1:11" ht="12.75" customHeight="1">
      <c r="A53" s="65" t="s">
        <v>52</v>
      </c>
      <c r="B53" s="150">
        <v>761</v>
      </c>
      <c r="C53" s="150">
        <v>43</v>
      </c>
      <c r="D53" s="150">
        <v>0</v>
      </c>
      <c r="E53" s="150">
        <v>3</v>
      </c>
      <c r="F53" s="150">
        <v>37</v>
      </c>
      <c r="G53" s="150">
        <v>3</v>
      </c>
      <c r="H53" s="150">
        <v>0</v>
      </c>
      <c r="I53" s="150">
        <v>0</v>
      </c>
      <c r="J53" s="150">
        <v>1</v>
      </c>
      <c r="K53" s="150">
        <v>0</v>
      </c>
    </row>
    <row r="54" spans="1:11" ht="12.75" customHeight="1">
      <c r="A54" s="65" t="s">
        <v>53</v>
      </c>
      <c r="B54" s="150">
        <v>29284</v>
      </c>
      <c r="C54" s="150">
        <v>508</v>
      </c>
      <c r="D54" s="150">
        <v>269</v>
      </c>
      <c r="E54" s="150">
        <v>2</v>
      </c>
      <c r="F54" s="150">
        <v>2</v>
      </c>
      <c r="G54" s="150">
        <v>147</v>
      </c>
      <c r="H54" s="150">
        <v>91</v>
      </c>
      <c r="I54" s="150">
        <v>0</v>
      </c>
      <c r="J54" s="150">
        <v>0</v>
      </c>
      <c r="K54" s="150">
        <v>0</v>
      </c>
    </row>
    <row r="55" spans="1:11" ht="12.75" customHeight="1">
      <c r="A55" s="65" t="s">
        <v>54</v>
      </c>
      <c r="B55" s="150">
        <v>11221</v>
      </c>
      <c r="C55" s="150">
        <v>15</v>
      </c>
      <c r="D55" s="150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15</v>
      </c>
      <c r="K55" s="150">
        <v>0</v>
      </c>
    </row>
    <row r="56" spans="1:11" ht="12.75" customHeight="1">
      <c r="A56" s="65" t="s">
        <v>55</v>
      </c>
      <c r="B56" s="150">
        <v>1991</v>
      </c>
      <c r="C56" s="150">
        <v>22</v>
      </c>
      <c r="D56" s="150">
        <v>2</v>
      </c>
      <c r="E56" s="150">
        <v>17</v>
      </c>
      <c r="F56" s="150">
        <v>0</v>
      </c>
      <c r="G56" s="150">
        <v>4</v>
      </c>
      <c r="H56" s="150">
        <v>0</v>
      </c>
      <c r="I56" s="150">
        <v>0</v>
      </c>
      <c r="J56" s="150">
        <v>0</v>
      </c>
      <c r="K56" s="150">
        <v>0</v>
      </c>
    </row>
    <row r="57" spans="1:11" ht="12.75" customHeight="1">
      <c r="A57" s="65" t="s">
        <v>56</v>
      </c>
      <c r="B57" s="150">
        <v>2461</v>
      </c>
      <c r="C57" s="150">
        <v>66</v>
      </c>
      <c r="D57" s="150">
        <v>13</v>
      </c>
      <c r="E57" s="150">
        <v>8</v>
      </c>
      <c r="F57" s="150">
        <v>34</v>
      </c>
      <c r="G57" s="150">
        <v>2</v>
      </c>
      <c r="H57" s="150">
        <v>0</v>
      </c>
      <c r="I57" s="150">
        <v>1</v>
      </c>
      <c r="J57" s="150">
        <v>9</v>
      </c>
      <c r="K57" s="150">
        <v>0</v>
      </c>
    </row>
    <row r="58" spans="1:11" ht="12.75" customHeight="1">
      <c r="A58" s="65" t="s">
        <v>57</v>
      </c>
      <c r="B58" s="150">
        <v>377</v>
      </c>
      <c r="C58" s="150">
        <v>11</v>
      </c>
      <c r="D58" s="150">
        <v>9</v>
      </c>
      <c r="E58" s="150">
        <v>0</v>
      </c>
      <c r="F58" s="150">
        <v>0</v>
      </c>
      <c r="G58" s="150">
        <v>1</v>
      </c>
      <c r="H58" s="150">
        <v>0</v>
      </c>
      <c r="I58" s="150">
        <v>0</v>
      </c>
      <c r="J58" s="150">
        <v>1</v>
      </c>
      <c r="K58" s="150">
        <v>0</v>
      </c>
    </row>
    <row r="59" spans="1:11" ht="12.75" customHeight="1">
      <c r="A59" s="65" t="s">
        <v>58</v>
      </c>
      <c r="B59" s="150">
        <v>16680</v>
      </c>
      <c r="C59" s="150">
        <v>2</v>
      </c>
      <c r="D59" s="150">
        <v>0</v>
      </c>
      <c r="E59" s="150">
        <v>0</v>
      </c>
      <c r="F59" s="150">
        <v>1</v>
      </c>
      <c r="G59" s="150">
        <v>1</v>
      </c>
      <c r="H59" s="150">
        <v>0</v>
      </c>
      <c r="I59" s="150">
        <v>0</v>
      </c>
      <c r="J59" s="150">
        <v>0</v>
      </c>
      <c r="K59" s="150">
        <v>0</v>
      </c>
    </row>
    <row r="60" spans="1:11" ht="6.75" customHeight="1">
      <c r="A60" s="67"/>
      <c r="B60" s="151"/>
      <c r="C60" s="151"/>
      <c r="D60" s="151"/>
      <c r="E60" s="151"/>
      <c r="F60" s="151"/>
      <c r="G60" s="151"/>
      <c r="H60" s="151"/>
      <c r="I60" s="151"/>
      <c r="J60" s="151"/>
      <c r="K60" s="151"/>
    </row>
    <row r="61" spans="1:11" ht="12.75" customHeight="1">
      <c r="A61" s="65" t="s">
        <v>59</v>
      </c>
      <c r="B61" s="150">
        <v>29121</v>
      </c>
      <c r="C61" s="150">
        <v>48</v>
      </c>
      <c r="D61" s="150">
        <v>4</v>
      </c>
      <c r="E61" s="150">
        <v>29</v>
      </c>
      <c r="F61" s="150">
        <v>0</v>
      </c>
      <c r="G61" s="150">
        <v>10</v>
      </c>
      <c r="H61" s="150">
        <v>6</v>
      </c>
      <c r="I61" s="150">
        <v>0</v>
      </c>
      <c r="J61" s="150">
        <v>1</v>
      </c>
      <c r="K61" s="150">
        <v>0</v>
      </c>
    </row>
    <row r="62" spans="1:11" ht="12.75" customHeight="1">
      <c r="A62" s="65" t="s">
        <v>60</v>
      </c>
      <c r="B62" s="150">
        <v>3744</v>
      </c>
      <c r="C62" s="150">
        <v>128</v>
      </c>
      <c r="D62" s="150">
        <v>14</v>
      </c>
      <c r="E62" s="150">
        <v>43</v>
      </c>
      <c r="F62" s="150">
        <v>26</v>
      </c>
      <c r="G62" s="150">
        <v>40</v>
      </c>
      <c r="H62" s="150">
        <v>0</v>
      </c>
      <c r="I62" s="150">
        <v>3</v>
      </c>
      <c r="J62" s="150">
        <v>3</v>
      </c>
      <c r="K62" s="150">
        <v>0</v>
      </c>
    </row>
    <row r="63" spans="1:11" ht="12.75" customHeight="1">
      <c r="A63" s="65" t="s">
        <v>61</v>
      </c>
      <c r="B63" s="150">
        <v>16276</v>
      </c>
      <c r="C63" s="150">
        <v>287</v>
      </c>
      <c r="D63" s="150">
        <v>121</v>
      </c>
      <c r="E63" s="150">
        <v>168</v>
      </c>
      <c r="F63" s="150">
        <v>0</v>
      </c>
      <c r="G63" s="150">
        <v>7</v>
      </c>
      <c r="H63" s="150">
        <v>0</v>
      </c>
      <c r="I63" s="150">
        <v>0</v>
      </c>
      <c r="J63" s="150">
        <v>3</v>
      </c>
      <c r="K63" s="150">
        <v>0</v>
      </c>
    </row>
    <row r="64" spans="1:11" ht="12.75" customHeight="1">
      <c r="A64" s="66" t="s">
        <v>62</v>
      </c>
      <c r="B64" s="152">
        <v>145</v>
      </c>
      <c r="C64" s="152">
        <v>0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0</v>
      </c>
      <c r="K64" s="152">
        <v>0</v>
      </c>
    </row>
    <row r="65" spans="1:11" ht="1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</row>
    <row r="66" ht="15" customHeight="1"/>
  </sheetData>
  <sheetProtection/>
  <mergeCells count="2">
    <mergeCell ref="A2:K2"/>
    <mergeCell ref="A1:K1"/>
  </mergeCells>
  <printOptions/>
  <pageMargins left="0.25" right="0.25" top="0.25" bottom="0.25" header="0.3" footer="0.3"/>
  <pageSetup fitToHeight="1" fitToWidth="1" horizontalDpi="600" verticalDpi="600" orientation="portrait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5.7109375" style="2" customWidth="1"/>
    <col min="2" max="2" width="11.28125" style="2" bestFit="1" customWidth="1"/>
    <col min="3" max="3" width="7.421875" style="2" bestFit="1" customWidth="1"/>
    <col min="4" max="4" width="11.7109375" style="2" customWidth="1"/>
    <col min="5" max="5" width="12.7109375" style="2" customWidth="1"/>
    <col min="6" max="6" width="10.28125" style="2" customWidth="1"/>
    <col min="7" max="7" width="13.421875" style="2" customWidth="1"/>
    <col min="8" max="8" width="13.00390625" style="2" customWidth="1"/>
    <col min="9" max="10" width="10.28125" style="2" customWidth="1"/>
    <col min="11" max="16384" width="9.140625" style="2" customWidth="1"/>
  </cols>
  <sheetData>
    <row r="1" spans="1:10" ht="54" customHeight="1">
      <c r="A1" s="300" t="s">
        <v>198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2.75" customHeight="1">
      <c r="A2" s="293" t="str">
        <f>FINAL2!$A$2</f>
        <v>ACF/OFA: 05/12/2016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s="3" customFormat="1" ht="39.75" customHeight="1">
      <c r="A3" s="135" t="s">
        <v>0</v>
      </c>
      <c r="B3" s="136" t="s">
        <v>139</v>
      </c>
      <c r="C3" s="136" t="s">
        <v>100</v>
      </c>
      <c r="D3" s="136" t="s">
        <v>106</v>
      </c>
      <c r="E3" s="136" t="s">
        <v>107</v>
      </c>
      <c r="F3" s="136" t="s">
        <v>108</v>
      </c>
      <c r="G3" s="136" t="s">
        <v>109</v>
      </c>
      <c r="H3" s="136" t="s">
        <v>110</v>
      </c>
      <c r="I3" s="136" t="s">
        <v>111</v>
      </c>
      <c r="J3" s="144" t="s">
        <v>97</v>
      </c>
    </row>
    <row r="4" spans="1:10" ht="12.75" customHeight="1">
      <c r="A4" s="50" t="s">
        <v>3</v>
      </c>
      <c r="B4" s="140">
        <f>SUM(B6:B64)</f>
        <v>13209</v>
      </c>
      <c r="C4" s="140">
        <f aca="true" t="shared" si="0" ref="C4:J4">SUM(C6:C64)</f>
        <v>30025</v>
      </c>
      <c r="D4" s="140">
        <f t="shared" si="0"/>
        <v>5808</v>
      </c>
      <c r="E4" s="140">
        <f t="shared" si="0"/>
        <v>13619</v>
      </c>
      <c r="F4" s="140">
        <f t="shared" si="0"/>
        <v>2086</v>
      </c>
      <c r="G4" s="140">
        <f t="shared" si="0"/>
        <v>4516</v>
      </c>
      <c r="H4" s="140">
        <f t="shared" si="0"/>
        <v>971</v>
      </c>
      <c r="I4" s="140">
        <f t="shared" si="0"/>
        <v>0</v>
      </c>
      <c r="J4" s="83">
        <f t="shared" si="0"/>
        <v>70231</v>
      </c>
    </row>
    <row r="5" spans="1:10" ht="6.75" customHeight="1">
      <c r="A5" s="67"/>
      <c r="B5" s="141"/>
      <c r="C5" s="141"/>
      <c r="D5" s="141"/>
      <c r="E5" s="141"/>
      <c r="F5" s="141"/>
      <c r="G5" s="141"/>
      <c r="H5" s="141"/>
      <c r="I5" s="141"/>
      <c r="J5" s="153"/>
    </row>
    <row r="6" spans="1:10" ht="12.75" customHeight="1">
      <c r="A6" s="65" t="s">
        <v>10</v>
      </c>
      <c r="B6" s="140">
        <v>251</v>
      </c>
      <c r="C6" s="140">
        <v>92</v>
      </c>
      <c r="D6" s="140">
        <v>0</v>
      </c>
      <c r="E6" s="140">
        <v>69</v>
      </c>
      <c r="F6" s="140">
        <v>92</v>
      </c>
      <c r="G6" s="140">
        <v>0</v>
      </c>
      <c r="H6" s="140">
        <v>14</v>
      </c>
      <c r="I6" s="140">
        <v>0</v>
      </c>
      <c r="J6" s="83">
        <v>518</v>
      </c>
    </row>
    <row r="7" spans="1:10" ht="12.75" customHeight="1">
      <c r="A7" s="65" t="s">
        <v>11</v>
      </c>
      <c r="B7" s="140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83">
        <v>0</v>
      </c>
    </row>
    <row r="8" spans="1:10" ht="12.75" customHeight="1">
      <c r="A8" s="65" t="s">
        <v>12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83">
        <v>0</v>
      </c>
    </row>
    <row r="9" spans="1:10" ht="12.75" customHeight="1">
      <c r="A9" s="65" t="s">
        <v>13</v>
      </c>
      <c r="B9" s="140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3">
        <v>0</v>
      </c>
    </row>
    <row r="10" spans="1:10" ht="12.75" customHeight="1">
      <c r="A10" s="65" t="s">
        <v>14</v>
      </c>
      <c r="B10" s="140">
        <v>1908</v>
      </c>
      <c r="C10" s="140">
        <v>22151</v>
      </c>
      <c r="D10" s="140">
        <v>314</v>
      </c>
      <c r="E10" s="140">
        <v>8833</v>
      </c>
      <c r="F10" s="140">
        <v>603</v>
      </c>
      <c r="G10" s="140">
        <v>3715</v>
      </c>
      <c r="H10" s="140">
        <v>215</v>
      </c>
      <c r="I10" s="140">
        <v>0</v>
      </c>
      <c r="J10" s="83">
        <v>37738</v>
      </c>
    </row>
    <row r="11" spans="1:10" ht="12.75" customHeight="1">
      <c r="A11" s="65" t="s">
        <v>15</v>
      </c>
      <c r="B11" s="140">
        <v>486</v>
      </c>
      <c r="C11" s="140">
        <v>259</v>
      </c>
      <c r="D11" s="140">
        <v>172</v>
      </c>
      <c r="E11" s="140">
        <v>364</v>
      </c>
      <c r="F11" s="140">
        <v>0</v>
      </c>
      <c r="G11" s="140">
        <v>34</v>
      </c>
      <c r="H11" s="140">
        <v>51</v>
      </c>
      <c r="I11" s="140">
        <v>0</v>
      </c>
      <c r="J11" s="83">
        <v>1365</v>
      </c>
    </row>
    <row r="12" spans="1:10" ht="12.75" customHeight="1">
      <c r="A12" s="65" t="s">
        <v>16</v>
      </c>
      <c r="B12" s="140">
        <v>0</v>
      </c>
      <c r="C12" s="140">
        <v>397</v>
      </c>
      <c r="D12" s="140">
        <v>0</v>
      </c>
      <c r="E12" s="140">
        <v>104</v>
      </c>
      <c r="F12" s="140">
        <v>0</v>
      </c>
      <c r="G12" s="140">
        <v>37</v>
      </c>
      <c r="H12" s="140">
        <v>0</v>
      </c>
      <c r="I12" s="140">
        <v>0</v>
      </c>
      <c r="J12" s="83">
        <v>538</v>
      </c>
    </row>
    <row r="13" spans="1:10" ht="12.75" customHeight="1">
      <c r="A13" s="65" t="s">
        <v>17</v>
      </c>
      <c r="B13" s="140">
        <v>11</v>
      </c>
      <c r="C13" s="140">
        <v>11</v>
      </c>
      <c r="D13" s="140">
        <v>0</v>
      </c>
      <c r="E13" s="140">
        <v>3</v>
      </c>
      <c r="F13" s="140">
        <v>0</v>
      </c>
      <c r="G13" s="140">
        <v>0</v>
      </c>
      <c r="H13" s="140">
        <v>0</v>
      </c>
      <c r="I13" s="140">
        <v>0</v>
      </c>
      <c r="J13" s="83">
        <v>25</v>
      </c>
    </row>
    <row r="14" spans="1:10" ht="12.75" customHeight="1">
      <c r="A14" s="65" t="s">
        <v>84</v>
      </c>
      <c r="B14" s="140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83">
        <v>0</v>
      </c>
    </row>
    <row r="15" spans="1:10" ht="12.75" customHeight="1">
      <c r="A15" s="65" t="s">
        <v>18</v>
      </c>
      <c r="B15" s="140">
        <v>200</v>
      </c>
      <c r="C15" s="140">
        <v>150</v>
      </c>
      <c r="D15" s="140">
        <v>637</v>
      </c>
      <c r="E15" s="140">
        <v>287</v>
      </c>
      <c r="F15" s="140">
        <v>90</v>
      </c>
      <c r="G15" s="140">
        <v>0</v>
      </c>
      <c r="H15" s="140">
        <v>1</v>
      </c>
      <c r="I15" s="140">
        <v>0</v>
      </c>
      <c r="J15" s="83">
        <v>1366</v>
      </c>
    </row>
    <row r="16" spans="1:10" ht="6.75" customHeight="1">
      <c r="A16" s="67"/>
      <c r="B16" s="141"/>
      <c r="C16" s="141"/>
      <c r="D16" s="141"/>
      <c r="E16" s="141"/>
      <c r="F16" s="141"/>
      <c r="G16" s="141"/>
      <c r="H16" s="141"/>
      <c r="I16" s="141"/>
      <c r="J16" s="153"/>
    </row>
    <row r="17" spans="1:10" ht="12.75" customHeight="1">
      <c r="A17" s="65" t="s">
        <v>19</v>
      </c>
      <c r="B17" s="140">
        <v>0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83">
        <v>0</v>
      </c>
    </row>
    <row r="18" spans="1:10" ht="12.75" customHeight="1">
      <c r="A18" s="65" t="s">
        <v>20</v>
      </c>
      <c r="B18" s="140">
        <v>109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4</v>
      </c>
      <c r="I18" s="140">
        <v>0</v>
      </c>
      <c r="J18" s="83">
        <v>113</v>
      </c>
    </row>
    <row r="19" spans="1:10" ht="12.75" customHeight="1">
      <c r="A19" s="65" t="s">
        <v>21</v>
      </c>
      <c r="B19" s="140">
        <v>64</v>
      </c>
      <c r="C19" s="140">
        <v>20</v>
      </c>
      <c r="D19" s="140">
        <v>3</v>
      </c>
      <c r="E19" s="140">
        <v>6</v>
      </c>
      <c r="F19" s="140">
        <v>1</v>
      </c>
      <c r="G19" s="140">
        <v>0</v>
      </c>
      <c r="H19" s="140">
        <v>0</v>
      </c>
      <c r="I19" s="140">
        <v>0</v>
      </c>
      <c r="J19" s="83">
        <v>94</v>
      </c>
    </row>
    <row r="20" spans="1:10" ht="12.75" customHeight="1">
      <c r="A20" s="65" t="s">
        <v>22</v>
      </c>
      <c r="B20" s="140">
        <v>1</v>
      </c>
      <c r="C20" s="140">
        <v>7</v>
      </c>
      <c r="D20" s="140">
        <v>0</v>
      </c>
      <c r="E20" s="140">
        <v>1</v>
      </c>
      <c r="F20" s="140">
        <v>0</v>
      </c>
      <c r="G20" s="140">
        <v>0</v>
      </c>
      <c r="H20" s="140">
        <v>0</v>
      </c>
      <c r="I20" s="140">
        <v>0</v>
      </c>
      <c r="J20" s="83">
        <v>8</v>
      </c>
    </row>
    <row r="21" spans="1:10" ht="12.75" customHeight="1">
      <c r="A21" s="65" t="s">
        <v>23</v>
      </c>
      <c r="B21" s="140">
        <v>291</v>
      </c>
      <c r="C21" s="140">
        <v>1</v>
      </c>
      <c r="D21" s="140">
        <v>4</v>
      </c>
      <c r="E21" s="140">
        <v>1</v>
      </c>
      <c r="F21" s="140">
        <v>0</v>
      </c>
      <c r="G21" s="140">
        <v>0</v>
      </c>
      <c r="H21" s="140">
        <v>0</v>
      </c>
      <c r="I21" s="140">
        <v>0</v>
      </c>
      <c r="J21" s="83">
        <v>298</v>
      </c>
    </row>
    <row r="22" spans="1:10" ht="12.75" customHeight="1">
      <c r="A22" s="65" t="s">
        <v>24</v>
      </c>
      <c r="B22" s="140">
        <v>77</v>
      </c>
      <c r="C22" s="140">
        <v>118</v>
      </c>
      <c r="D22" s="140">
        <v>0</v>
      </c>
      <c r="E22" s="140">
        <v>8</v>
      </c>
      <c r="F22" s="140">
        <v>8</v>
      </c>
      <c r="G22" s="140">
        <v>6</v>
      </c>
      <c r="H22" s="140">
        <v>0</v>
      </c>
      <c r="I22" s="140">
        <v>0</v>
      </c>
      <c r="J22" s="83">
        <v>216</v>
      </c>
    </row>
    <row r="23" spans="1:10" ht="12.75" customHeight="1">
      <c r="A23" s="65" t="s">
        <v>25</v>
      </c>
      <c r="B23" s="140">
        <v>2</v>
      </c>
      <c r="C23" s="140">
        <v>0</v>
      </c>
      <c r="D23" s="140">
        <v>0</v>
      </c>
      <c r="E23" s="140">
        <v>27</v>
      </c>
      <c r="F23" s="140">
        <v>0</v>
      </c>
      <c r="G23" s="140">
        <v>0</v>
      </c>
      <c r="H23" s="140">
        <v>0</v>
      </c>
      <c r="I23" s="140">
        <v>0</v>
      </c>
      <c r="J23" s="83">
        <v>29</v>
      </c>
    </row>
    <row r="24" spans="1:10" ht="12.75" customHeight="1">
      <c r="A24" s="65" t="s">
        <v>26</v>
      </c>
      <c r="B24" s="140">
        <v>14</v>
      </c>
      <c r="C24" s="140">
        <v>54</v>
      </c>
      <c r="D24" s="140">
        <v>0</v>
      </c>
      <c r="E24" s="140">
        <v>29</v>
      </c>
      <c r="F24" s="140">
        <v>0</v>
      </c>
      <c r="G24" s="140">
        <v>1</v>
      </c>
      <c r="H24" s="140">
        <v>0</v>
      </c>
      <c r="I24" s="140">
        <v>0</v>
      </c>
      <c r="J24" s="83">
        <v>99</v>
      </c>
    </row>
    <row r="25" spans="1:10" ht="12.75" customHeight="1">
      <c r="A25" s="65" t="s">
        <v>27</v>
      </c>
      <c r="B25" s="140">
        <v>295</v>
      </c>
      <c r="C25" s="140">
        <v>32</v>
      </c>
      <c r="D25" s="140">
        <v>622</v>
      </c>
      <c r="E25" s="140">
        <v>73</v>
      </c>
      <c r="F25" s="140">
        <v>41</v>
      </c>
      <c r="G25" s="140">
        <v>45</v>
      </c>
      <c r="H25" s="140">
        <v>0</v>
      </c>
      <c r="I25" s="140">
        <v>0</v>
      </c>
      <c r="J25" s="83">
        <v>1109</v>
      </c>
    </row>
    <row r="26" spans="1:10" ht="12.75" customHeight="1">
      <c r="A26" s="65" t="s">
        <v>28</v>
      </c>
      <c r="B26" s="140">
        <v>25</v>
      </c>
      <c r="C26" s="140">
        <v>2</v>
      </c>
      <c r="D26" s="140">
        <v>5</v>
      </c>
      <c r="E26" s="140">
        <v>22</v>
      </c>
      <c r="F26" s="140">
        <v>0</v>
      </c>
      <c r="G26" s="140">
        <v>0</v>
      </c>
      <c r="H26" s="140">
        <v>2</v>
      </c>
      <c r="I26" s="140">
        <v>0</v>
      </c>
      <c r="J26" s="83">
        <v>55</v>
      </c>
    </row>
    <row r="27" spans="1:10" ht="6.75" customHeight="1">
      <c r="A27" s="67"/>
      <c r="B27" s="141"/>
      <c r="C27" s="141"/>
      <c r="D27" s="141"/>
      <c r="E27" s="141"/>
      <c r="F27" s="141"/>
      <c r="G27" s="141"/>
      <c r="H27" s="141"/>
      <c r="I27" s="141"/>
      <c r="J27" s="153"/>
    </row>
    <row r="28" spans="1:10" ht="12.75" customHeight="1">
      <c r="A28" s="65" t="s">
        <v>29</v>
      </c>
      <c r="B28" s="140">
        <v>9</v>
      </c>
      <c r="C28" s="140">
        <v>21</v>
      </c>
      <c r="D28" s="140">
        <v>40</v>
      </c>
      <c r="E28" s="140">
        <v>24</v>
      </c>
      <c r="F28" s="140">
        <v>32</v>
      </c>
      <c r="G28" s="140">
        <v>27</v>
      </c>
      <c r="H28" s="140">
        <v>1</v>
      </c>
      <c r="I28" s="140">
        <v>0</v>
      </c>
      <c r="J28" s="83">
        <v>155</v>
      </c>
    </row>
    <row r="29" spans="1:10" ht="12.75" customHeight="1">
      <c r="A29" s="65" t="s">
        <v>30</v>
      </c>
      <c r="B29" s="140">
        <v>316</v>
      </c>
      <c r="C29" s="140">
        <v>278</v>
      </c>
      <c r="D29" s="140">
        <v>56</v>
      </c>
      <c r="E29" s="140">
        <v>64</v>
      </c>
      <c r="F29" s="140">
        <v>3</v>
      </c>
      <c r="G29" s="140">
        <v>0</v>
      </c>
      <c r="H29" s="140">
        <v>0</v>
      </c>
      <c r="I29" s="140">
        <v>0</v>
      </c>
      <c r="J29" s="83">
        <v>718</v>
      </c>
    </row>
    <row r="30" spans="1:10" ht="12.75" customHeight="1">
      <c r="A30" s="65" t="s">
        <v>31</v>
      </c>
      <c r="B30" s="140">
        <v>0</v>
      </c>
      <c r="C30" s="140">
        <v>0</v>
      </c>
      <c r="D30" s="140">
        <v>42</v>
      </c>
      <c r="E30" s="140">
        <v>234</v>
      </c>
      <c r="F30" s="140">
        <v>0</v>
      </c>
      <c r="G30" s="140">
        <v>63</v>
      </c>
      <c r="H30" s="140">
        <v>42</v>
      </c>
      <c r="I30" s="140">
        <v>0</v>
      </c>
      <c r="J30" s="83">
        <v>380</v>
      </c>
    </row>
    <row r="31" spans="1:10" ht="12.75" customHeight="1">
      <c r="A31" s="65" t="s">
        <v>32</v>
      </c>
      <c r="B31" s="140">
        <v>244</v>
      </c>
      <c r="C31" s="140">
        <v>1161</v>
      </c>
      <c r="D31" s="140">
        <v>449</v>
      </c>
      <c r="E31" s="140">
        <v>343</v>
      </c>
      <c r="F31" s="140">
        <v>0</v>
      </c>
      <c r="G31" s="140">
        <v>0</v>
      </c>
      <c r="H31" s="140">
        <v>0</v>
      </c>
      <c r="I31" s="140">
        <v>0</v>
      </c>
      <c r="J31" s="83">
        <v>2197</v>
      </c>
    </row>
    <row r="32" spans="1:10" ht="12.75" customHeight="1">
      <c r="A32" s="65" t="s">
        <v>33</v>
      </c>
      <c r="B32" s="140">
        <v>21</v>
      </c>
      <c r="C32" s="140">
        <v>28</v>
      </c>
      <c r="D32" s="140">
        <v>3</v>
      </c>
      <c r="E32" s="140">
        <v>38</v>
      </c>
      <c r="F32" s="140">
        <v>20</v>
      </c>
      <c r="G32" s="140">
        <v>0</v>
      </c>
      <c r="H32" s="140">
        <v>165</v>
      </c>
      <c r="I32" s="140">
        <v>0</v>
      </c>
      <c r="J32" s="83">
        <v>275</v>
      </c>
    </row>
    <row r="33" spans="1:10" ht="12.75" customHeight="1">
      <c r="A33" s="65" t="s">
        <v>34</v>
      </c>
      <c r="B33" s="140">
        <v>592</v>
      </c>
      <c r="C33" s="140">
        <v>107</v>
      </c>
      <c r="D33" s="140">
        <v>1218</v>
      </c>
      <c r="E33" s="140">
        <v>363</v>
      </c>
      <c r="F33" s="140">
        <v>0</v>
      </c>
      <c r="G33" s="140">
        <v>57</v>
      </c>
      <c r="H33" s="140">
        <v>0</v>
      </c>
      <c r="I33" s="140">
        <v>0</v>
      </c>
      <c r="J33" s="83">
        <v>2336</v>
      </c>
    </row>
    <row r="34" spans="1:10" ht="12.75" customHeight="1">
      <c r="A34" s="65" t="s">
        <v>35</v>
      </c>
      <c r="B34" s="140">
        <v>90</v>
      </c>
      <c r="C34" s="140">
        <v>129</v>
      </c>
      <c r="D34" s="140">
        <v>58</v>
      </c>
      <c r="E34" s="140">
        <v>187</v>
      </c>
      <c r="F34" s="140">
        <v>30</v>
      </c>
      <c r="G34" s="140">
        <v>0</v>
      </c>
      <c r="H34" s="140">
        <v>47</v>
      </c>
      <c r="I34" s="140">
        <v>0</v>
      </c>
      <c r="J34" s="83">
        <v>541</v>
      </c>
    </row>
    <row r="35" spans="1:10" ht="12.75" customHeight="1">
      <c r="A35" s="65" t="s">
        <v>36</v>
      </c>
      <c r="B35" s="140">
        <v>339</v>
      </c>
      <c r="C35" s="140">
        <v>207</v>
      </c>
      <c r="D35" s="140">
        <v>48</v>
      </c>
      <c r="E35" s="140">
        <v>32</v>
      </c>
      <c r="F35" s="140">
        <v>1</v>
      </c>
      <c r="G35" s="140">
        <v>1</v>
      </c>
      <c r="H35" s="140">
        <v>4</v>
      </c>
      <c r="I35" s="140">
        <v>0</v>
      </c>
      <c r="J35" s="83">
        <v>631</v>
      </c>
    </row>
    <row r="36" spans="1:10" ht="12.75" customHeight="1">
      <c r="A36" s="65" t="s">
        <v>37</v>
      </c>
      <c r="B36" s="140">
        <v>30</v>
      </c>
      <c r="C36" s="140">
        <v>19</v>
      </c>
      <c r="D36" s="140">
        <v>18</v>
      </c>
      <c r="E36" s="140">
        <v>8</v>
      </c>
      <c r="F36" s="140">
        <v>1</v>
      </c>
      <c r="G36" s="140">
        <v>18</v>
      </c>
      <c r="H36" s="140">
        <v>0</v>
      </c>
      <c r="I36" s="140">
        <v>0</v>
      </c>
      <c r="J36" s="83">
        <v>93</v>
      </c>
    </row>
    <row r="37" spans="1:10" ht="12.75" customHeight="1">
      <c r="A37" s="65" t="s">
        <v>38</v>
      </c>
      <c r="B37" s="140">
        <v>26</v>
      </c>
      <c r="C37" s="140">
        <v>4</v>
      </c>
      <c r="D37" s="140">
        <v>15</v>
      </c>
      <c r="E37" s="140">
        <v>4</v>
      </c>
      <c r="F37" s="140">
        <v>0</v>
      </c>
      <c r="G37" s="140">
        <v>4</v>
      </c>
      <c r="H37" s="140">
        <v>0</v>
      </c>
      <c r="I37" s="140">
        <v>0</v>
      </c>
      <c r="J37" s="83">
        <v>53</v>
      </c>
    </row>
    <row r="38" spans="1:10" ht="6.75" customHeight="1">
      <c r="A38" s="67"/>
      <c r="B38" s="141"/>
      <c r="C38" s="141"/>
      <c r="D38" s="141"/>
      <c r="E38" s="141"/>
      <c r="F38" s="141"/>
      <c r="G38" s="141"/>
      <c r="H38" s="141"/>
      <c r="I38" s="141"/>
      <c r="J38" s="153"/>
    </row>
    <row r="39" spans="1:10" ht="12.75" customHeight="1">
      <c r="A39" s="65" t="s">
        <v>39</v>
      </c>
      <c r="B39" s="140">
        <v>22</v>
      </c>
      <c r="C39" s="140">
        <v>85</v>
      </c>
      <c r="D39" s="140">
        <v>149</v>
      </c>
      <c r="E39" s="140">
        <v>23</v>
      </c>
      <c r="F39" s="140">
        <v>3</v>
      </c>
      <c r="G39" s="140">
        <v>0</v>
      </c>
      <c r="H39" s="140">
        <v>4</v>
      </c>
      <c r="I39" s="140">
        <v>0</v>
      </c>
      <c r="J39" s="83">
        <v>286</v>
      </c>
    </row>
    <row r="40" spans="1:10" ht="12.75" customHeight="1">
      <c r="A40" s="65" t="s">
        <v>40</v>
      </c>
      <c r="B40" s="140">
        <v>2961</v>
      </c>
      <c r="C40" s="140">
        <v>294</v>
      </c>
      <c r="D40" s="140">
        <v>64</v>
      </c>
      <c r="E40" s="140">
        <v>729</v>
      </c>
      <c r="F40" s="140">
        <v>578</v>
      </c>
      <c r="G40" s="140">
        <v>130</v>
      </c>
      <c r="H40" s="140">
        <v>0</v>
      </c>
      <c r="I40" s="140">
        <v>0</v>
      </c>
      <c r="J40" s="83">
        <v>4756</v>
      </c>
    </row>
    <row r="41" spans="1:10" ht="12.75" customHeight="1">
      <c r="A41" s="65" t="s">
        <v>41</v>
      </c>
      <c r="B41" s="140">
        <v>98</v>
      </c>
      <c r="C41" s="140">
        <v>100</v>
      </c>
      <c r="D41" s="140">
        <v>56</v>
      </c>
      <c r="E41" s="140">
        <v>49</v>
      </c>
      <c r="F41" s="140">
        <v>3</v>
      </c>
      <c r="G41" s="140">
        <v>5</v>
      </c>
      <c r="H41" s="140">
        <v>3</v>
      </c>
      <c r="I41" s="140">
        <v>0</v>
      </c>
      <c r="J41" s="83">
        <v>314</v>
      </c>
    </row>
    <row r="42" spans="1:10" ht="12.75" customHeight="1">
      <c r="A42" s="65" t="s">
        <v>42</v>
      </c>
      <c r="B42" s="140">
        <v>2024</v>
      </c>
      <c r="C42" s="140">
        <v>800</v>
      </c>
      <c r="D42" s="140">
        <v>224</v>
      </c>
      <c r="E42" s="140">
        <v>84</v>
      </c>
      <c r="F42" s="140">
        <v>47</v>
      </c>
      <c r="G42" s="140">
        <v>55</v>
      </c>
      <c r="H42" s="140">
        <v>0</v>
      </c>
      <c r="I42" s="140">
        <v>0</v>
      </c>
      <c r="J42" s="83">
        <v>3234</v>
      </c>
    </row>
    <row r="43" spans="1:10" ht="12.75" customHeight="1">
      <c r="A43" s="65" t="s">
        <v>43</v>
      </c>
      <c r="B43" s="140">
        <v>179</v>
      </c>
      <c r="C43" s="140">
        <v>131</v>
      </c>
      <c r="D43" s="140">
        <v>7</v>
      </c>
      <c r="E43" s="140">
        <v>50</v>
      </c>
      <c r="F43" s="140">
        <v>0</v>
      </c>
      <c r="G43" s="140">
        <v>0</v>
      </c>
      <c r="H43" s="140">
        <v>4</v>
      </c>
      <c r="I43" s="140">
        <v>0</v>
      </c>
      <c r="J43" s="83">
        <v>372</v>
      </c>
    </row>
    <row r="44" spans="1:10" ht="12.75" customHeight="1">
      <c r="A44" s="65" t="s">
        <v>44</v>
      </c>
      <c r="B44" s="140">
        <v>64</v>
      </c>
      <c r="C44" s="140">
        <v>6</v>
      </c>
      <c r="D44" s="140">
        <v>0</v>
      </c>
      <c r="E44" s="140">
        <v>1</v>
      </c>
      <c r="F44" s="140">
        <v>0</v>
      </c>
      <c r="G44" s="140">
        <v>5</v>
      </c>
      <c r="H44" s="140">
        <v>1</v>
      </c>
      <c r="I44" s="140">
        <v>0</v>
      </c>
      <c r="J44" s="83">
        <v>76</v>
      </c>
    </row>
    <row r="45" spans="1:10" ht="12.75" customHeight="1">
      <c r="A45" s="65" t="s">
        <v>45</v>
      </c>
      <c r="B45" s="140">
        <v>321</v>
      </c>
      <c r="C45" s="140">
        <v>31</v>
      </c>
      <c r="D45" s="140">
        <v>3</v>
      </c>
      <c r="E45" s="140">
        <v>29</v>
      </c>
      <c r="F45" s="140">
        <v>22</v>
      </c>
      <c r="G45" s="140">
        <v>0</v>
      </c>
      <c r="H45" s="140">
        <v>0</v>
      </c>
      <c r="I45" s="140">
        <v>0</v>
      </c>
      <c r="J45" s="83">
        <v>406</v>
      </c>
    </row>
    <row r="46" spans="1:10" ht="12.75" customHeight="1">
      <c r="A46" s="65" t="s">
        <v>46</v>
      </c>
      <c r="B46" s="140">
        <v>141</v>
      </c>
      <c r="C46" s="140">
        <v>131</v>
      </c>
      <c r="D46" s="140">
        <v>100</v>
      </c>
      <c r="E46" s="140">
        <v>403</v>
      </c>
      <c r="F46" s="140">
        <v>0</v>
      </c>
      <c r="G46" s="140">
        <v>194</v>
      </c>
      <c r="H46" s="140">
        <v>26</v>
      </c>
      <c r="I46" s="140">
        <v>0</v>
      </c>
      <c r="J46" s="83">
        <v>994</v>
      </c>
    </row>
    <row r="47" spans="1:10" ht="12.75" customHeight="1">
      <c r="A47" s="65" t="s">
        <v>47</v>
      </c>
      <c r="B47" s="140">
        <v>945</v>
      </c>
      <c r="C47" s="140">
        <v>1249</v>
      </c>
      <c r="D47" s="140">
        <v>5</v>
      </c>
      <c r="E47" s="140">
        <v>104</v>
      </c>
      <c r="F47" s="140">
        <v>0</v>
      </c>
      <c r="G47" s="140">
        <v>17</v>
      </c>
      <c r="H47" s="140">
        <v>158</v>
      </c>
      <c r="I47" s="140">
        <v>0</v>
      </c>
      <c r="J47" s="83">
        <v>2477</v>
      </c>
    </row>
    <row r="48" spans="1:10" ht="12.75" customHeight="1">
      <c r="A48" s="65" t="s">
        <v>48</v>
      </c>
      <c r="B48" s="140">
        <v>0</v>
      </c>
      <c r="C48" s="140">
        <v>1225</v>
      </c>
      <c r="D48" s="140">
        <v>1245</v>
      </c>
      <c r="E48" s="140">
        <v>526</v>
      </c>
      <c r="F48" s="140">
        <v>316</v>
      </c>
      <c r="G48" s="140">
        <v>89</v>
      </c>
      <c r="H48" s="140">
        <v>157</v>
      </c>
      <c r="I48" s="140">
        <v>0</v>
      </c>
      <c r="J48" s="83">
        <v>3559</v>
      </c>
    </row>
    <row r="49" spans="1:10" ht="6.75" customHeight="1">
      <c r="A49" s="67"/>
      <c r="B49" s="141"/>
      <c r="C49" s="141"/>
      <c r="D49" s="141"/>
      <c r="E49" s="141"/>
      <c r="F49" s="141"/>
      <c r="G49" s="141"/>
      <c r="H49" s="141"/>
      <c r="I49" s="141"/>
      <c r="J49" s="153"/>
    </row>
    <row r="50" spans="1:10" ht="12.75" customHeight="1">
      <c r="A50" s="65" t="s">
        <v>49</v>
      </c>
      <c r="B50" s="140">
        <v>39</v>
      </c>
      <c r="C50" s="140">
        <v>1</v>
      </c>
      <c r="D50" s="140">
        <v>20</v>
      </c>
      <c r="E50" s="140">
        <v>93</v>
      </c>
      <c r="F50" s="140">
        <v>0</v>
      </c>
      <c r="G50" s="140">
        <v>0</v>
      </c>
      <c r="H50" s="140">
        <v>0</v>
      </c>
      <c r="I50" s="140">
        <v>0</v>
      </c>
      <c r="J50" s="83">
        <v>153</v>
      </c>
    </row>
    <row r="51" spans="1:10" ht="12.75" customHeight="1">
      <c r="A51" s="65" t="s">
        <v>50</v>
      </c>
      <c r="B51" s="140">
        <v>8</v>
      </c>
      <c r="C51" s="140">
        <v>18</v>
      </c>
      <c r="D51" s="140">
        <v>0</v>
      </c>
      <c r="E51" s="140">
        <v>15</v>
      </c>
      <c r="F51" s="140">
        <v>0</v>
      </c>
      <c r="G51" s="140">
        <v>0</v>
      </c>
      <c r="H51" s="140">
        <v>0</v>
      </c>
      <c r="I51" s="140">
        <v>0</v>
      </c>
      <c r="J51" s="83">
        <v>41</v>
      </c>
    </row>
    <row r="52" spans="1:10" ht="12.75" customHeight="1">
      <c r="A52" s="65" t="s">
        <v>51</v>
      </c>
      <c r="B52" s="140">
        <v>38</v>
      </c>
      <c r="C52" s="140">
        <v>26</v>
      </c>
      <c r="D52" s="140">
        <v>17</v>
      </c>
      <c r="E52" s="140">
        <v>3</v>
      </c>
      <c r="F52" s="140">
        <v>0</v>
      </c>
      <c r="G52" s="140">
        <v>0</v>
      </c>
      <c r="H52" s="140">
        <v>0</v>
      </c>
      <c r="I52" s="140">
        <v>0</v>
      </c>
      <c r="J52" s="83">
        <v>84</v>
      </c>
    </row>
    <row r="53" spans="1:10" ht="12.75" customHeight="1">
      <c r="A53" s="65" t="s">
        <v>52</v>
      </c>
      <c r="B53" s="140">
        <v>0</v>
      </c>
      <c r="C53" s="140">
        <v>6</v>
      </c>
      <c r="D53" s="140">
        <v>69</v>
      </c>
      <c r="E53" s="140">
        <v>4</v>
      </c>
      <c r="F53" s="140">
        <v>0</v>
      </c>
      <c r="G53" s="140">
        <v>0</v>
      </c>
      <c r="H53" s="140">
        <v>3</v>
      </c>
      <c r="I53" s="140">
        <v>0</v>
      </c>
      <c r="J53" s="83">
        <v>82</v>
      </c>
    </row>
    <row r="54" spans="1:10" ht="12.75" customHeight="1">
      <c r="A54" s="65" t="s">
        <v>53</v>
      </c>
      <c r="B54" s="140">
        <v>543</v>
      </c>
      <c r="C54" s="140">
        <v>3</v>
      </c>
      <c r="D54" s="140">
        <v>3</v>
      </c>
      <c r="E54" s="140">
        <v>230</v>
      </c>
      <c r="F54" s="140">
        <v>187</v>
      </c>
      <c r="G54" s="140">
        <v>0</v>
      </c>
      <c r="H54" s="140">
        <v>0</v>
      </c>
      <c r="I54" s="140">
        <v>0</v>
      </c>
      <c r="J54" s="83">
        <v>967</v>
      </c>
    </row>
    <row r="55" spans="1:10" ht="12.75" customHeight="1">
      <c r="A55" s="65" t="s">
        <v>54</v>
      </c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30</v>
      </c>
      <c r="I55" s="140">
        <v>0</v>
      </c>
      <c r="J55" s="83">
        <v>30</v>
      </c>
    </row>
    <row r="56" spans="1:10" ht="12.75" customHeight="1">
      <c r="A56" s="65" t="s">
        <v>55</v>
      </c>
      <c r="B56" s="140">
        <v>4</v>
      </c>
      <c r="C56" s="140">
        <v>53</v>
      </c>
      <c r="D56" s="140">
        <v>0</v>
      </c>
      <c r="E56" s="140">
        <v>10</v>
      </c>
      <c r="F56" s="140">
        <v>0</v>
      </c>
      <c r="G56" s="140">
        <v>0</v>
      </c>
      <c r="H56" s="140">
        <v>0</v>
      </c>
      <c r="I56" s="140">
        <v>0</v>
      </c>
      <c r="J56" s="83">
        <v>68</v>
      </c>
    </row>
    <row r="57" spans="1:10" ht="12.75" customHeight="1">
      <c r="A57" s="65" t="s">
        <v>56</v>
      </c>
      <c r="B57" s="140">
        <v>29</v>
      </c>
      <c r="C57" s="140">
        <v>17</v>
      </c>
      <c r="D57" s="140">
        <v>82</v>
      </c>
      <c r="E57" s="140">
        <v>6</v>
      </c>
      <c r="F57" s="140">
        <v>1</v>
      </c>
      <c r="G57" s="140">
        <v>1</v>
      </c>
      <c r="H57" s="140">
        <v>25</v>
      </c>
      <c r="I57" s="140">
        <v>0</v>
      </c>
      <c r="J57" s="83">
        <v>161</v>
      </c>
    </row>
    <row r="58" spans="1:10" ht="12.75" customHeight="1">
      <c r="A58" s="65" t="s">
        <v>57</v>
      </c>
      <c r="B58" s="140">
        <v>23</v>
      </c>
      <c r="C58" s="140">
        <v>0</v>
      </c>
      <c r="D58" s="140">
        <v>0</v>
      </c>
      <c r="E58" s="140">
        <v>1</v>
      </c>
      <c r="F58" s="140">
        <v>1</v>
      </c>
      <c r="G58" s="140">
        <v>0</v>
      </c>
      <c r="H58" s="140">
        <v>1</v>
      </c>
      <c r="I58" s="140">
        <v>0</v>
      </c>
      <c r="J58" s="83">
        <v>26</v>
      </c>
    </row>
    <row r="59" spans="1:10" ht="12.75" customHeight="1">
      <c r="A59" s="65" t="s">
        <v>58</v>
      </c>
      <c r="B59" s="140">
        <v>0</v>
      </c>
      <c r="C59" s="140">
        <v>0</v>
      </c>
      <c r="D59" s="140">
        <v>3</v>
      </c>
      <c r="E59" s="140">
        <v>2</v>
      </c>
      <c r="F59" s="140">
        <v>0</v>
      </c>
      <c r="G59" s="140">
        <v>0</v>
      </c>
      <c r="H59" s="140">
        <v>0</v>
      </c>
      <c r="I59" s="140">
        <v>0</v>
      </c>
      <c r="J59" s="83">
        <v>5</v>
      </c>
    </row>
    <row r="60" spans="1:10" ht="6.75" customHeight="1">
      <c r="A60" s="67"/>
      <c r="B60" s="141"/>
      <c r="C60" s="141"/>
      <c r="D60" s="141"/>
      <c r="E60" s="141"/>
      <c r="F60" s="141"/>
      <c r="G60" s="141"/>
      <c r="H60" s="141"/>
      <c r="I60" s="141"/>
      <c r="J60" s="153"/>
    </row>
    <row r="61" spans="1:10" ht="12.75" customHeight="1">
      <c r="A61" s="65" t="s">
        <v>59</v>
      </c>
      <c r="B61" s="140">
        <v>4</v>
      </c>
      <c r="C61" s="140">
        <v>31</v>
      </c>
      <c r="D61" s="140">
        <v>0</v>
      </c>
      <c r="E61" s="140">
        <v>11</v>
      </c>
      <c r="F61" s="140">
        <v>6</v>
      </c>
      <c r="G61" s="140">
        <v>0</v>
      </c>
      <c r="H61" s="140">
        <v>2</v>
      </c>
      <c r="I61" s="140">
        <v>0</v>
      </c>
      <c r="J61" s="83">
        <v>54</v>
      </c>
    </row>
    <row r="62" spans="1:10" ht="12.75" customHeight="1">
      <c r="A62" s="65" t="s">
        <v>60</v>
      </c>
      <c r="B62" s="140">
        <v>33</v>
      </c>
      <c r="C62" s="140">
        <v>105</v>
      </c>
      <c r="D62" s="140">
        <v>57</v>
      </c>
      <c r="E62" s="140">
        <v>105</v>
      </c>
      <c r="F62" s="140">
        <v>0</v>
      </c>
      <c r="G62" s="140">
        <v>11</v>
      </c>
      <c r="H62" s="140">
        <v>6</v>
      </c>
      <c r="I62" s="140">
        <v>0</v>
      </c>
      <c r="J62" s="83">
        <v>317</v>
      </c>
    </row>
    <row r="63" spans="1:10" ht="12.75" customHeight="1">
      <c r="A63" s="65" t="s">
        <v>61</v>
      </c>
      <c r="B63" s="140">
        <v>332</v>
      </c>
      <c r="C63" s="140">
        <v>465</v>
      </c>
      <c r="D63" s="140">
        <v>0</v>
      </c>
      <c r="E63" s="140">
        <v>17</v>
      </c>
      <c r="F63" s="140">
        <v>0</v>
      </c>
      <c r="G63" s="140">
        <v>1</v>
      </c>
      <c r="H63" s="140">
        <v>5</v>
      </c>
      <c r="I63" s="140">
        <v>0</v>
      </c>
      <c r="J63" s="83">
        <v>819</v>
      </c>
    </row>
    <row r="64" spans="1:10" ht="12.75" customHeight="1">
      <c r="A64" s="66" t="s">
        <v>62</v>
      </c>
      <c r="B64" s="143">
        <v>0</v>
      </c>
      <c r="C64" s="143">
        <v>0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143">
        <v>0</v>
      </c>
      <c r="J64" s="86">
        <v>0</v>
      </c>
    </row>
    <row r="65" spans="1:9" ht="15" customHeight="1">
      <c r="A65" s="134"/>
      <c r="B65" s="134"/>
      <c r="C65" s="134"/>
      <c r="D65" s="134"/>
      <c r="E65" s="134"/>
      <c r="F65" s="134"/>
      <c r="G65" s="134"/>
      <c r="H65" s="134"/>
      <c r="I65" s="134"/>
    </row>
    <row r="66" ht="15" customHeight="1"/>
  </sheetData>
  <sheetProtection/>
  <mergeCells count="2">
    <mergeCell ref="A2:J2"/>
    <mergeCell ref="A1:J1"/>
  </mergeCells>
  <printOptions horizontalCentered="1"/>
  <pageMargins left="0.25" right="0.25" top="0.25" bottom="0.25" header="0.3" footer="0.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SheetLayoutView="100" zoomScalePageLayoutView="0" workbookViewId="0" topLeftCell="A1">
      <selection activeCell="K15" sqref="K15"/>
    </sheetView>
  </sheetViews>
  <sheetFormatPr defaultColWidth="9.140625" defaultRowHeight="12.75" customHeight="1"/>
  <cols>
    <col min="1" max="1" width="15.7109375" style="10" customWidth="1"/>
    <col min="2" max="4" width="10.7109375" style="10" customWidth="1"/>
    <col min="5" max="5" width="9.7109375" style="10" customWidth="1"/>
    <col min="6" max="6" width="2.140625" style="10" customWidth="1"/>
    <col min="7" max="9" width="10.7109375" style="10" customWidth="1"/>
    <col min="10" max="10" width="9.7109375" style="10" customWidth="1"/>
    <col min="11" max="16384" width="9.140625" style="10" customWidth="1"/>
  </cols>
  <sheetData>
    <row r="1" spans="1:11" ht="54" customHeight="1">
      <c r="A1" s="251" t="s">
        <v>179</v>
      </c>
      <c r="B1" s="251"/>
      <c r="C1" s="251"/>
      <c r="D1" s="251"/>
      <c r="E1" s="251"/>
      <c r="F1" s="251"/>
      <c r="G1" s="251"/>
      <c r="H1" s="251"/>
      <c r="I1" s="251"/>
      <c r="J1" s="251"/>
      <c r="K1" s="175"/>
    </row>
    <row r="2" spans="1:10" ht="12.75" customHeight="1">
      <c r="A2" s="252" t="str">
        <f>FINAL2!$A$2</f>
        <v>ACF/OFA: 05/12/2016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s="12" customFormat="1" ht="12.75" customHeight="1">
      <c r="A3" s="234" t="s">
        <v>0</v>
      </c>
      <c r="B3" s="228" t="s">
        <v>86</v>
      </c>
      <c r="C3" s="228"/>
      <c r="D3" s="228"/>
      <c r="E3" s="253"/>
      <c r="F3" s="48"/>
      <c r="G3" s="254" t="s">
        <v>82</v>
      </c>
      <c r="H3" s="228"/>
      <c r="I3" s="228"/>
      <c r="J3" s="228"/>
    </row>
    <row r="4" spans="1:10" s="12" customFormat="1" ht="12.75" customHeight="1">
      <c r="A4" s="235"/>
      <c r="B4" s="237" t="s">
        <v>199</v>
      </c>
      <c r="C4" s="237" t="s">
        <v>200</v>
      </c>
      <c r="D4" s="237" t="s">
        <v>146</v>
      </c>
      <c r="E4" s="237" t="s">
        <v>147</v>
      </c>
      <c r="F4" s="48"/>
      <c r="G4" s="237" t="s">
        <v>199</v>
      </c>
      <c r="H4" s="237" t="s">
        <v>200</v>
      </c>
      <c r="I4" s="237" t="s">
        <v>146</v>
      </c>
      <c r="J4" s="237" t="s">
        <v>147</v>
      </c>
    </row>
    <row r="5" spans="1:10" s="12" customFormat="1" ht="12.75" customHeight="1">
      <c r="A5" s="236"/>
      <c r="B5" s="238"/>
      <c r="C5" s="238"/>
      <c r="D5" s="238"/>
      <c r="E5" s="238"/>
      <c r="F5" s="48"/>
      <c r="G5" s="238"/>
      <c r="H5" s="238"/>
      <c r="I5" s="238"/>
      <c r="J5" s="238"/>
    </row>
    <row r="6" spans="1:10" ht="12.75" customHeight="1">
      <c r="A6" s="50" t="s">
        <v>3</v>
      </c>
      <c r="B6" s="39">
        <f>'[1]WPR-CHG'!C6</f>
        <v>0.335</v>
      </c>
      <c r="C6" s="36">
        <f>FINAL2!B6</f>
        <v>0.366</v>
      </c>
      <c r="D6" s="36">
        <f>C6-B6</f>
        <v>0.030999999999999972</v>
      </c>
      <c r="E6" s="52">
        <f>D6/B6</f>
        <v>0.09253731343283574</v>
      </c>
      <c r="F6" s="36"/>
      <c r="G6" s="36">
        <v>0.329</v>
      </c>
      <c r="H6" s="36">
        <f>FINAL2!F6</f>
        <v>0.308</v>
      </c>
      <c r="I6" s="36">
        <f>H6-G6</f>
        <v>-0.02100000000000002</v>
      </c>
      <c r="J6" s="36">
        <f>I6/G6</f>
        <v>-0.0638297872340426</v>
      </c>
    </row>
    <row r="7" spans="1:10" ht="7.5" customHeight="1">
      <c r="A7" s="74"/>
      <c r="B7" s="75">
        <f>'[1]WPR-CHG'!C7</f>
        <v>0</v>
      </c>
      <c r="C7" s="76"/>
      <c r="D7" s="76"/>
      <c r="E7" s="77"/>
      <c r="F7" s="37"/>
      <c r="G7" s="76"/>
      <c r="H7" s="76"/>
      <c r="I7" s="76" t="s">
        <v>2</v>
      </c>
      <c r="J7" s="76" t="s">
        <v>2</v>
      </c>
    </row>
    <row r="8" spans="1:10" ht="12.75" customHeight="1">
      <c r="A8" s="65" t="s">
        <v>10</v>
      </c>
      <c r="B8" s="39">
        <f>'[1]WPR-CHG'!C8</f>
        <v>0.488</v>
      </c>
      <c r="C8" s="36">
        <f>FINAL2!B8</f>
        <v>0.519</v>
      </c>
      <c r="D8" s="36">
        <f aca="true" t="shared" si="0" ref="D8:D66">C8-B8</f>
        <v>0.031000000000000028</v>
      </c>
      <c r="E8" s="52">
        <f aca="true" t="shared" si="1" ref="E8:E66">D8/B8</f>
        <v>0.06352459016393448</v>
      </c>
      <c r="F8" s="36"/>
      <c r="G8" s="36">
        <v>0.446</v>
      </c>
      <c r="H8" s="36">
        <f>FINAL2!F8</f>
        <v>0.545</v>
      </c>
      <c r="I8" s="36">
        <f aca="true" t="shared" si="2" ref="I8:I13">H8-G8</f>
        <v>0.09900000000000003</v>
      </c>
      <c r="J8" s="36">
        <f aca="true" t="shared" si="3" ref="J8:J13">I8/G8</f>
        <v>0.22197309417040365</v>
      </c>
    </row>
    <row r="9" spans="1:13" ht="12.75" customHeight="1">
      <c r="A9" s="65" t="s">
        <v>11</v>
      </c>
      <c r="B9" s="39">
        <f>'[1]WPR-CHG'!C9</f>
        <v>0.428</v>
      </c>
      <c r="C9" s="36">
        <f>FINAL2!B9</f>
        <v>0.415</v>
      </c>
      <c r="D9" s="36">
        <f t="shared" si="0"/>
        <v>-0.013000000000000012</v>
      </c>
      <c r="E9" s="52">
        <f t="shared" si="1"/>
        <v>-0.030373831775700962</v>
      </c>
      <c r="F9" s="36"/>
      <c r="G9" s="36">
        <v>0.46799999999999997</v>
      </c>
      <c r="H9" s="36">
        <f>FINAL2!F9</f>
        <v>0.46799999999999997</v>
      </c>
      <c r="I9" s="36">
        <f t="shared" si="2"/>
        <v>0</v>
      </c>
      <c r="J9" s="36">
        <f t="shared" si="3"/>
        <v>0</v>
      </c>
      <c r="M9" s="11"/>
    </row>
    <row r="10" spans="1:10" ht="12.75" customHeight="1">
      <c r="A10" s="65" t="s">
        <v>12</v>
      </c>
      <c r="B10" s="39">
        <f>'[1]WPR-CHG'!C10</f>
        <v>0.20800000000000002</v>
      </c>
      <c r="C10" s="36">
        <f>FINAL2!B10</f>
        <v>0.193</v>
      </c>
      <c r="D10" s="36">
        <f t="shared" si="0"/>
        <v>-0.015000000000000013</v>
      </c>
      <c r="E10" s="52">
        <f t="shared" si="1"/>
        <v>-0.07211538461538468</v>
      </c>
      <c r="F10" s="36"/>
      <c r="G10" s="36">
        <v>0.545</v>
      </c>
      <c r="H10" s="36">
        <f>FINAL2!F10</f>
        <v>0.57</v>
      </c>
      <c r="I10" s="36">
        <f t="shared" si="2"/>
        <v>0.02499999999999991</v>
      </c>
      <c r="J10" s="36">
        <f t="shared" si="3"/>
        <v>0.04587155963302736</v>
      </c>
    </row>
    <row r="11" spans="1:10" ht="12.75" customHeight="1">
      <c r="A11" s="65" t="s">
        <v>13</v>
      </c>
      <c r="B11" s="39">
        <f>'[1]WPR-CHG'!C11</f>
        <v>0.395</v>
      </c>
      <c r="C11" s="36">
        <f>FINAL2!B11</f>
        <v>0.42200000000000004</v>
      </c>
      <c r="D11" s="36">
        <f t="shared" si="0"/>
        <v>0.027000000000000024</v>
      </c>
      <c r="E11" s="52">
        <f t="shared" si="1"/>
        <v>0.0683544303797469</v>
      </c>
      <c r="F11" s="36"/>
      <c r="G11" s="36">
        <v>0.22</v>
      </c>
      <c r="H11" s="36">
        <f>FINAL2!F11</f>
        <v>0.287</v>
      </c>
      <c r="I11" s="36">
        <f t="shared" si="2"/>
        <v>0.06699999999999998</v>
      </c>
      <c r="J11" s="36">
        <f t="shared" si="3"/>
        <v>0.30454545454545445</v>
      </c>
    </row>
    <row r="12" spans="1:10" ht="12.75" customHeight="1">
      <c r="A12" s="65" t="s">
        <v>14</v>
      </c>
      <c r="B12" s="39">
        <f>'[1]WPR-CHG'!C12</f>
        <v>0.251</v>
      </c>
      <c r="C12" s="36">
        <f>FINAL2!B12</f>
        <v>0.298</v>
      </c>
      <c r="D12" s="36">
        <f t="shared" si="0"/>
        <v>0.046999999999999986</v>
      </c>
      <c r="E12" s="52">
        <f t="shared" si="1"/>
        <v>0.1872509960159362</v>
      </c>
      <c r="F12" s="36"/>
      <c r="G12" s="36">
        <v>0.309</v>
      </c>
      <c r="H12" s="36">
        <f>FINAL2!F12</f>
        <v>0.255</v>
      </c>
      <c r="I12" s="36">
        <f t="shared" si="2"/>
        <v>-0.05399999999999999</v>
      </c>
      <c r="J12" s="36">
        <f t="shared" si="3"/>
        <v>-0.17475728155339804</v>
      </c>
    </row>
    <row r="13" spans="1:13" ht="12.75" customHeight="1">
      <c r="A13" s="65" t="s">
        <v>15</v>
      </c>
      <c r="B13" s="39">
        <f>'[1]WPR-CHG'!C13</f>
        <v>0.242</v>
      </c>
      <c r="C13" s="36">
        <f>FINAL2!B13</f>
        <v>0.225</v>
      </c>
      <c r="D13" s="36">
        <f t="shared" si="0"/>
        <v>-0.016999999999999987</v>
      </c>
      <c r="E13" s="52">
        <f t="shared" si="1"/>
        <v>-0.07024793388429747</v>
      </c>
      <c r="F13" s="36"/>
      <c r="G13" s="36">
        <v>0.17800000000000002</v>
      </c>
      <c r="H13" s="36">
        <f>FINAL2!F13</f>
        <v>0.183</v>
      </c>
      <c r="I13" s="36">
        <f t="shared" si="2"/>
        <v>0.004999999999999977</v>
      </c>
      <c r="J13" s="36">
        <f t="shared" si="3"/>
        <v>0.028089887640449306</v>
      </c>
      <c r="M13" s="10" t="s">
        <v>2</v>
      </c>
    </row>
    <row r="14" spans="1:13" ht="12.75" customHeight="1">
      <c r="A14" s="65" t="s">
        <v>16</v>
      </c>
      <c r="B14" s="39">
        <f>'[1]WPR-CHG'!C14</f>
        <v>0.478</v>
      </c>
      <c r="C14" s="36">
        <f>FINAL2!B14</f>
        <v>0.467</v>
      </c>
      <c r="D14" s="36">
        <f t="shared" si="0"/>
        <v>-0.010999999999999954</v>
      </c>
      <c r="E14" s="52">
        <f t="shared" si="1"/>
        <v>-0.023012552301255134</v>
      </c>
      <c r="F14" s="36"/>
      <c r="G14" s="205" t="s">
        <v>1</v>
      </c>
      <c r="H14" s="180" t="s">
        <v>172</v>
      </c>
      <c r="I14" s="180" t="s">
        <v>172</v>
      </c>
      <c r="J14" s="180" t="s">
        <v>172</v>
      </c>
      <c r="M14" s="10" t="s">
        <v>2</v>
      </c>
    </row>
    <row r="15" spans="1:13" ht="12.75" customHeight="1">
      <c r="A15" s="65" t="s">
        <v>17</v>
      </c>
      <c r="B15" s="39">
        <f>'[1]WPR-CHG'!C15</f>
        <v>0.39299999999999996</v>
      </c>
      <c r="C15" s="36">
        <f>FINAL2!B15</f>
        <v>0.34700000000000003</v>
      </c>
      <c r="D15" s="36">
        <f t="shared" si="0"/>
        <v>-0.04599999999999993</v>
      </c>
      <c r="E15" s="52">
        <f t="shared" si="1"/>
        <v>-0.11704834605597948</v>
      </c>
      <c r="F15" s="36"/>
      <c r="G15" s="205" t="s">
        <v>1</v>
      </c>
      <c r="H15" s="180" t="s">
        <v>172</v>
      </c>
      <c r="I15" s="180" t="s">
        <v>172</v>
      </c>
      <c r="J15" s="180" t="s">
        <v>172</v>
      </c>
      <c r="M15" s="11" t="s">
        <v>2</v>
      </c>
    </row>
    <row r="16" spans="1:10" ht="12.75" customHeight="1">
      <c r="A16" s="65" t="s">
        <v>84</v>
      </c>
      <c r="B16" s="39">
        <f>'[1]WPR-CHG'!C16</f>
        <v>0.443</v>
      </c>
      <c r="C16" s="36">
        <f>FINAL2!B16</f>
        <v>0.45</v>
      </c>
      <c r="D16" s="36">
        <f t="shared" si="0"/>
        <v>0.007000000000000006</v>
      </c>
      <c r="E16" s="52">
        <f t="shared" si="1"/>
        <v>0.015801354401805884</v>
      </c>
      <c r="F16" s="36"/>
      <c r="G16" s="205" t="s">
        <v>1</v>
      </c>
      <c r="H16" s="180" t="s">
        <v>172</v>
      </c>
      <c r="I16" s="180" t="s">
        <v>172</v>
      </c>
      <c r="J16" s="180" t="s">
        <v>172</v>
      </c>
    </row>
    <row r="17" spans="1:10" ht="12.75" customHeight="1">
      <c r="A17" s="65" t="s">
        <v>18</v>
      </c>
      <c r="B17" s="39">
        <f>'[1]WPR-CHG'!C17</f>
        <v>0.446</v>
      </c>
      <c r="C17" s="36">
        <f>FINAL2!B17</f>
        <v>0.445</v>
      </c>
      <c r="D17" s="36">
        <f t="shared" si="0"/>
        <v>-0.0010000000000000009</v>
      </c>
      <c r="E17" s="52">
        <f t="shared" si="1"/>
        <v>-0.002242152466367715</v>
      </c>
      <c r="F17" s="36"/>
      <c r="G17" s="36">
        <v>0.512</v>
      </c>
      <c r="H17" s="36">
        <f>FINAL2!F17</f>
        <v>0.549</v>
      </c>
      <c r="I17" s="36">
        <f>H17-G17</f>
        <v>0.03700000000000003</v>
      </c>
      <c r="J17" s="36">
        <f>I17/G17</f>
        <v>0.07226562500000007</v>
      </c>
    </row>
    <row r="18" spans="1:13" ht="7.5" customHeight="1">
      <c r="A18" s="74"/>
      <c r="B18" s="75">
        <f>'[1]WPR-CHG'!C18</f>
        <v>0</v>
      </c>
      <c r="C18" s="76">
        <f>FINAL2!B18</f>
        <v>0</v>
      </c>
      <c r="D18" s="76"/>
      <c r="E18" s="78" t="s">
        <v>2</v>
      </c>
      <c r="F18" s="36"/>
      <c r="G18" s="76">
        <v>0</v>
      </c>
      <c r="H18" s="76">
        <f>FINAL2!F18</f>
        <v>0</v>
      </c>
      <c r="I18" s="76" t="s">
        <v>2</v>
      </c>
      <c r="J18" s="76" t="s">
        <v>2</v>
      </c>
      <c r="M18" s="11" t="s">
        <v>2</v>
      </c>
    </row>
    <row r="19" spans="1:10" ht="12.75" customHeight="1">
      <c r="A19" s="65" t="s">
        <v>19</v>
      </c>
      <c r="B19" s="39">
        <f>'[1]WPR-CHG'!C19</f>
        <v>0.619</v>
      </c>
      <c r="C19" s="36">
        <f>FINAL2!B19</f>
        <v>0.5710000000000001</v>
      </c>
      <c r="D19" s="36">
        <f t="shared" si="0"/>
        <v>-0.04799999999999993</v>
      </c>
      <c r="E19" s="52">
        <f t="shared" si="1"/>
        <v>-0.0775444264943456</v>
      </c>
      <c r="F19" s="36"/>
      <c r="G19" s="205" t="s">
        <v>1</v>
      </c>
      <c r="H19" s="180" t="s">
        <v>172</v>
      </c>
      <c r="I19" s="180" t="s">
        <v>172</v>
      </c>
      <c r="J19" s="180" t="s">
        <v>172</v>
      </c>
    </row>
    <row r="20" spans="1:10" ht="12.75" customHeight="1">
      <c r="A20" s="65" t="s">
        <v>20</v>
      </c>
      <c r="B20" s="39">
        <f>'[1]WPR-CHG'!C20</f>
        <v>0.355</v>
      </c>
      <c r="C20" s="36">
        <f>FINAL2!B20</f>
        <v>0.365</v>
      </c>
      <c r="D20" s="36">
        <f t="shared" si="0"/>
        <v>0.010000000000000009</v>
      </c>
      <c r="E20" s="52">
        <f t="shared" si="1"/>
        <v>0.028169014084507067</v>
      </c>
      <c r="F20" s="36"/>
      <c r="G20" s="36">
        <v>0.593</v>
      </c>
      <c r="H20" s="36">
        <f>FINAL2!F20</f>
        <v>0.6609999999999999</v>
      </c>
      <c r="I20" s="36">
        <f>H20-G20</f>
        <v>0.06799999999999995</v>
      </c>
      <c r="J20" s="36">
        <f>I20/G20</f>
        <v>0.11467116357504208</v>
      </c>
    </row>
    <row r="21" spans="1:10" ht="12.75" customHeight="1">
      <c r="A21" s="65" t="s">
        <v>21</v>
      </c>
      <c r="B21" s="39">
        <f>'[1]WPR-CHG'!C21</f>
        <v>0.46799999999999997</v>
      </c>
      <c r="C21" s="36">
        <f>FINAL2!B21</f>
        <v>0.478</v>
      </c>
      <c r="D21" s="36">
        <f t="shared" si="0"/>
        <v>0.010000000000000009</v>
      </c>
      <c r="E21" s="52">
        <f t="shared" si="1"/>
        <v>0.02136752136752139</v>
      </c>
      <c r="F21" s="36"/>
      <c r="G21" s="36">
        <v>0.57</v>
      </c>
      <c r="H21" s="36">
        <f>FINAL2!F21</f>
        <v>0.6</v>
      </c>
      <c r="I21" s="36">
        <f>H21-G21</f>
        <v>0.030000000000000027</v>
      </c>
      <c r="J21" s="36">
        <f>I21/G21</f>
        <v>0.052631578947368474</v>
      </c>
    </row>
    <row r="22" spans="1:10" ht="12.75" customHeight="1">
      <c r="A22" s="65" t="s">
        <v>22</v>
      </c>
      <c r="B22" s="39">
        <f>'[1]WPR-CHG'!C22</f>
        <v>0.511</v>
      </c>
      <c r="C22" s="36">
        <f>FINAL2!B22</f>
        <v>0.495</v>
      </c>
      <c r="D22" s="36">
        <f t="shared" si="0"/>
        <v>-0.016000000000000014</v>
      </c>
      <c r="E22" s="52">
        <f t="shared" si="1"/>
        <v>-0.03131115459882586</v>
      </c>
      <c r="F22" s="36"/>
      <c r="G22" s="205" t="s">
        <v>1</v>
      </c>
      <c r="H22" s="180" t="s">
        <v>172</v>
      </c>
      <c r="I22" s="180" t="s">
        <v>172</v>
      </c>
      <c r="J22" s="180" t="s">
        <v>172</v>
      </c>
    </row>
    <row r="23" spans="1:10" ht="12.75" customHeight="1">
      <c r="A23" s="65" t="s">
        <v>23</v>
      </c>
      <c r="B23" s="39">
        <f>'[1]WPR-CHG'!C23</f>
        <v>0.69</v>
      </c>
      <c r="C23" s="36">
        <f>FINAL2!B23</f>
        <v>0.687</v>
      </c>
      <c r="D23" s="36">
        <f t="shared" si="0"/>
        <v>-0.0029999999999998916</v>
      </c>
      <c r="E23" s="52">
        <f t="shared" si="1"/>
        <v>-0.004347826086956365</v>
      </c>
      <c r="F23" s="36"/>
      <c r="G23" s="205" t="s">
        <v>1</v>
      </c>
      <c r="H23" s="180" t="s">
        <v>172</v>
      </c>
      <c r="I23" s="180" t="s">
        <v>172</v>
      </c>
      <c r="J23" s="180" t="s">
        <v>172</v>
      </c>
    </row>
    <row r="24" spans="1:10" ht="12.75" customHeight="1">
      <c r="A24" s="65" t="s">
        <v>24</v>
      </c>
      <c r="B24" s="39">
        <f>'[1]WPR-CHG'!C24</f>
        <v>0.32799999999999996</v>
      </c>
      <c r="C24" s="36">
        <f>FINAL2!B24</f>
        <v>0.303</v>
      </c>
      <c r="D24" s="36">
        <f t="shared" si="0"/>
        <v>-0.024999999999999967</v>
      </c>
      <c r="E24" s="52">
        <f t="shared" si="1"/>
        <v>-0.07621951219512187</v>
      </c>
      <c r="F24" s="36"/>
      <c r="G24" s="36">
        <v>0.226</v>
      </c>
      <c r="H24" s="36">
        <f>FINAL2!F24</f>
        <v>0.243</v>
      </c>
      <c r="I24" s="36">
        <f>H24-G24</f>
        <v>0.016999999999999987</v>
      </c>
      <c r="J24" s="36">
        <f>I24/G24</f>
        <v>0.07522123893805303</v>
      </c>
    </row>
    <row r="25" spans="1:10" ht="12.75" customHeight="1">
      <c r="A25" s="65" t="s">
        <v>25</v>
      </c>
      <c r="B25" s="39">
        <f>'[1]WPR-CHG'!C25</f>
        <v>0.364</v>
      </c>
      <c r="C25" s="36">
        <f>FINAL2!B25</f>
        <v>0.363</v>
      </c>
      <c r="D25" s="36">
        <f t="shared" si="0"/>
        <v>-0.0010000000000000009</v>
      </c>
      <c r="E25" s="52">
        <f t="shared" si="1"/>
        <v>-0.0027472527472527496</v>
      </c>
      <c r="F25" s="36"/>
      <c r="G25" s="36">
        <v>0.287</v>
      </c>
      <c r="H25" s="36">
        <f>FINAL2!F25</f>
        <v>0.3</v>
      </c>
      <c r="I25" s="36">
        <f>H25-G25</f>
        <v>0.013000000000000012</v>
      </c>
      <c r="J25" s="36">
        <f>I25/G25</f>
        <v>0.045296167247386804</v>
      </c>
    </row>
    <row r="26" spans="1:10" ht="12.75" customHeight="1">
      <c r="A26" s="65" t="s">
        <v>26</v>
      </c>
      <c r="B26" s="39">
        <f>'[1]WPR-CHG'!C26</f>
        <v>0.325</v>
      </c>
      <c r="C26" s="36">
        <f>FINAL2!B26</f>
        <v>0.344</v>
      </c>
      <c r="D26" s="36">
        <f t="shared" si="0"/>
        <v>0.01899999999999996</v>
      </c>
      <c r="E26" s="52">
        <f t="shared" si="1"/>
        <v>0.05846153846153834</v>
      </c>
      <c r="F26" s="36"/>
      <c r="G26" s="36">
        <v>0.35200000000000004</v>
      </c>
      <c r="H26" s="36">
        <f>FINAL2!F26</f>
        <v>0.37</v>
      </c>
      <c r="I26" s="36">
        <f>H26-G26</f>
        <v>0.01799999999999996</v>
      </c>
      <c r="J26" s="36">
        <f>I26/G26</f>
        <v>0.05113636363636352</v>
      </c>
    </row>
    <row r="27" spans="1:10" ht="12.75" customHeight="1">
      <c r="A27" s="65" t="s">
        <v>27</v>
      </c>
      <c r="B27" s="39">
        <f>'[1]WPR-CHG'!C27</f>
        <v>0.547</v>
      </c>
      <c r="C27" s="36">
        <f>FINAL2!B27</f>
        <v>0.565</v>
      </c>
      <c r="D27" s="36">
        <f t="shared" si="0"/>
        <v>0.017999999999999905</v>
      </c>
      <c r="E27" s="52">
        <f t="shared" si="1"/>
        <v>0.03290676416818995</v>
      </c>
      <c r="F27" s="36"/>
      <c r="G27" s="36">
        <v>0.524</v>
      </c>
      <c r="H27" s="36">
        <f>FINAL2!F27</f>
        <v>0.605</v>
      </c>
      <c r="I27" s="36">
        <f>H27-G27</f>
        <v>0.08099999999999996</v>
      </c>
      <c r="J27" s="36">
        <f>I27/G27</f>
        <v>0.15458015267175565</v>
      </c>
    </row>
    <row r="28" spans="1:10" ht="12.75" customHeight="1">
      <c r="A28" s="65" t="s">
        <v>28</v>
      </c>
      <c r="B28" s="39">
        <f>'[1]WPR-CHG'!C28</f>
        <v>0.23600000000000002</v>
      </c>
      <c r="C28" s="36">
        <f>FINAL2!B28</f>
        <v>0.231</v>
      </c>
      <c r="D28" s="36">
        <f t="shared" si="0"/>
        <v>-0.0050000000000000044</v>
      </c>
      <c r="E28" s="52">
        <f t="shared" si="1"/>
        <v>-0.021186440677966118</v>
      </c>
      <c r="F28" s="36"/>
      <c r="G28" s="205" t="s">
        <v>1</v>
      </c>
      <c r="H28" s="180" t="s">
        <v>172</v>
      </c>
      <c r="I28" s="180" t="s">
        <v>172</v>
      </c>
      <c r="J28" s="180" t="s">
        <v>172</v>
      </c>
    </row>
    <row r="29" spans="1:10" ht="7.5" customHeight="1">
      <c r="A29" s="74"/>
      <c r="B29" s="75">
        <f>'[1]WPR-CHG'!C29</f>
        <v>0</v>
      </c>
      <c r="C29" s="76">
        <f>FINAL2!B29</f>
        <v>0</v>
      </c>
      <c r="D29" s="76"/>
      <c r="E29" s="78" t="s">
        <v>2</v>
      </c>
      <c r="F29" s="36"/>
      <c r="G29" s="76">
        <v>0</v>
      </c>
      <c r="H29" s="76">
        <f>FINAL2!F29</f>
        <v>0</v>
      </c>
      <c r="I29" s="76" t="s">
        <v>2</v>
      </c>
      <c r="J29" s="76" t="s">
        <v>2</v>
      </c>
    </row>
    <row r="30" spans="1:10" ht="12.75" customHeight="1">
      <c r="A30" s="49" t="s">
        <v>29</v>
      </c>
      <c r="B30" s="39">
        <f>'[1]WPR-CHG'!C30</f>
        <v>0.7659999999999999</v>
      </c>
      <c r="C30" s="36">
        <f>FINAL2!B30</f>
        <v>0.691</v>
      </c>
      <c r="D30" s="36">
        <f t="shared" si="0"/>
        <v>-0.07499999999999996</v>
      </c>
      <c r="E30" s="52">
        <f t="shared" si="1"/>
        <v>-0.09791122715404695</v>
      </c>
      <c r="F30" s="36"/>
      <c r="G30" s="36">
        <v>0.126</v>
      </c>
      <c r="H30" s="36">
        <f>FINAL2!F30</f>
        <v>0.159</v>
      </c>
      <c r="I30" s="36">
        <f>H30-G30</f>
        <v>0.033</v>
      </c>
      <c r="J30" s="36">
        <f>I30/G30</f>
        <v>0.2619047619047619</v>
      </c>
    </row>
    <row r="31" spans="1:13" ht="12.75" customHeight="1">
      <c r="A31" s="49" t="s">
        <v>30</v>
      </c>
      <c r="B31" s="39">
        <f>'[1]WPR-CHG'!C31</f>
        <v>0.504</v>
      </c>
      <c r="C31" s="36">
        <f>FINAL2!B31</f>
        <v>0.49700000000000005</v>
      </c>
      <c r="D31" s="36">
        <f t="shared" si="0"/>
        <v>-0.006999999999999951</v>
      </c>
      <c r="E31" s="52">
        <f t="shared" si="1"/>
        <v>-0.013888888888888791</v>
      </c>
      <c r="F31" s="36"/>
      <c r="G31" s="205" t="s">
        <v>1</v>
      </c>
      <c r="H31" s="180" t="s">
        <v>172</v>
      </c>
      <c r="I31" s="180" t="s">
        <v>172</v>
      </c>
      <c r="J31" s="180" t="s">
        <v>172</v>
      </c>
      <c r="M31" s="11" t="s">
        <v>2</v>
      </c>
    </row>
    <row r="32" spans="1:10" ht="12.75" customHeight="1">
      <c r="A32" s="49" t="s">
        <v>31</v>
      </c>
      <c r="B32" s="39">
        <f>'[1]WPR-CHG'!C32</f>
        <v>0.474</v>
      </c>
      <c r="C32" s="36">
        <f>FINAL2!B32</f>
        <v>0.578</v>
      </c>
      <c r="D32" s="36">
        <f t="shared" si="0"/>
        <v>0.10399999999999998</v>
      </c>
      <c r="E32" s="52">
        <f t="shared" si="1"/>
        <v>0.21940928270042193</v>
      </c>
      <c r="F32" s="36"/>
      <c r="G32" s="36">
        <v>0.958</v>
      </c>
      <c r="H32" s="36">
        <f>FINAL2!F32</f>
        <v>0.935</v>
      </c>
      <c r="I32" s="36">
        <f>H32-G32</f>
        <v>-0.02299999999999991</v>
      </c>
      <c r="J32" s="36">
        <f>I32/H32</f>
        <v>-0.024598930481283324</v>
      </c>
    </row>
    <row r="33" spans="1:10" ht="12.75" customHeight="1">
      <c r="A33" s="49" t="s">
        <v>32</v>
      </c>
      <c r="B33" s="39">
        <f>'[1]WPR-CHG'!C33</f>
        <v>0.5329999999999999</v>
      </c>
      <c r="C33" s="36">
        <f>FINAL2!B33</f>
        <v>0.621</v>
      </c>
      <c r="D33" s="36">
        <f t="shared" si="0"/>
        <v>0.08800000000000008</v>
      </c>
      <c r="E33" s="52">
        <f t="shared" si="1"/>
        <v>0.16510318949343356</v>
      </c>
      <c r="F33" s="36"/>
      <c r="G33" s="205" t="s">
        <v>1</v>
      </c>
      <c r="H33" s="180" t="s">
        <v>172</v>
      </c>
      <c r="I33" s="180" t="s">
        <v>172</v>
      </c>
      <c r="J33" s="180" t="s">
        <v>172</v>
      </c>
    </row>
    <row r="34" spans="1:10" ht="12.75" customHeight="1">
      <c r="A34" s="49" t="s">
        <v>33</v>
      </c>
      <c r="B34" s="39">
        <f>'[1]WPR-CHG'!C34</f>
        <v>0.451</v>
      </c>
      <c r="C34" s="36">
        <f>FINAL2!B34</f>
        <v>0.462</v>
      </c>
      <c r="D34" s="36">
        <f t="shared" si="0"/>
        <v>0.01100000000000001</v>
      </c>
      <c r="E34" s="52">
        <f t="shared" si="1"/>
        <v>0.024390243902439046</v>
      </c>
      <c r="F34" s="36"/>
      <c r="G34" s="205" t="s">
        <v>1</v>
      </c>
      <c r="H34" s="180" t="s">
        <v>172</v>
      </c>
      <c r="I34" s="180" t="s">
        <v>172</v>
      </c>
      <c r="J34" s="180" t="s">
        <v>172</v>
      </c>
    </row>
    <row r="35" spans="1:10" ht="12.75" customHeight="1">
      <c r="A35" s="49" t="s">
        <v>34</v>
      </c>
      <c r="B35" s="39">
        <f>'[1]WPR-CHG'!C35</f>
        <v>0.63</v>
      </c>
      <c r="C35" s="36">
        <f>FINAL2!B35</f>
        <v>0.638</v>
      </c>
      <c r="D35" s="36">
        <f t="shared" si="0"/>
        <v>0.008000000000000007</v>
      </c>
      <c r="E35" s="52">
        <f t="shared" si="1"/>
        <v>0.012698412698412709</v>
      </c>
      <c r="F35" s="36"/>
      <c r="G35" s="205" t="s">
        <v>1</v>
      </c>
      <c r="H35" s="180" t="s">
        <v>172</v>
      </c>
      <c r="I35" s="180" t="s">
        <v>172</v>
      </c>
      <c r="J35" s="180" t="s">
        <v>172</v>
      </c>
    </row>
    <row r="36" spans="1:10" ht="12.75" customHeight="1">
      <c r="A36" s="49" t="s">
        <v>35</v>
      </c>
      <c r="B36" s="39">
        <f>'[1]WPR-CHG'!C36</f>
        <v>0.22399999999999998</v>
      </c>
      <c r="C36" s="36">
        <f>FINAL2!B36</f>
        <v>0.198</v>
      </c>
      <c r="D36" s="36">
        <f t="shared" si="0"/>
        <v>-0.025999999999999968</v>
      </c>
      <c r="E36" s="52">
        <f t="shared" si="1"/>
        <v>-0.11607142857142844</v>
      </c>
      <c r="F36" s="36"/>
      <c r="G36" s="205" t="s">
        <v>1</v>
      </c>
      <c r="H36" s="180" t="s">
        <v>172</v>
      </c>
      <c r="I36" s="180" t="s">
        <v>172</v>
      </c>
      <c r="J36" s="180" t="s">
        <v>172</v>
      </c>
    </row>
    <row r="37" spans="1:10" ht="12.75" customHeight="1">
      <c r="A37" s="49" t="s">
        <v>36</v>
      </c>
      <c r="B37" s="39">
        <f>'[1]WPR-CHG'!C37</f>
        <v>0.402</v>
      </c>
      <c r="C37" s="36">
        <f>FINAL2!B37</f>
        <v>0.426</v>
      </c>
      <c r="D37" s="36">
        <f t="shared" si="0"/>
        <v>0.023999999999999966</v>
      </c>
      <c r="E37" s="52">
        <f t="shared" si="1"/>
        <v>0.05970149253731334</v>
      </c>
      <c r="F37" s="36"/>
      <c r="G37" s="36">
        <v>0.375</v>
      </c>
      <c r="H37" s="36">
        <f>FINAL2!F37</f>
        <v>0.38799999999999996</v>
      </c>
      <c r="I37" s="36">
        <f>H37-G37</f>
        <v>0.012999999999999956</v>
      </c>
      <c r="J37" s="36">
        <f>I37/G37</f>
        <v>0.03466666666666655</v>
      </c>
    </row>
    <row r="38" spans="1:10" ht="12.75" customHeight="1">
      <c r="A38" s="49" t="s">
        <v>37</v>
      </c>
      <c r="B38" s="39">
        <f>'[1]WPR-CHG'!C38</f>
        <v>0.513</v>
      </c>
      <c r="C38" s="36">
        <f>FINAL2!B38</f>
        <v>0.48200000000000004</v>
      </c>
      <c r="D38" s="36">
        <f t="shared" si="0"/>
        <v>-0.030999999999999972</v>
      </c>
      <c r="E38" s="52">
        <f t="shared" si="1"/>
        <v>-0.060428849902534054</v>
      </c>
      <c r="F38" s="36"/>
      <c r="G38" s="205" t="s">
        <v>1</v>
      </c>
      <c r="H38" s="180" t="s">
        <v>172</v>
      </c>
      <c r="I38" s="180" t="s">
        <v>172</v>
      </c>
      <c r="J38" s="180" t="s">
        <v>172</v>
      </c>
    </row>
    <row r="39" spans="1:10" ht="12.75" customHeight="1">
      <c r="A39" s="49" t="s">
        <v>38</v>
      </c>
      <c r="B39" s="39">
        <f>'[1]WPR-CHG'!C39</f>
        <v>0.364</v>
      </c>
      <c r="C39" s="36">
        <f>FINAL2!B39</f>
        <v>0.31</v>
      </c>
      <c r="D39" s="36">
        <f t="shared" si="0"/>
        <v>-0.05399999999999999</v>
      </c>
      <c r="E39" s="52">
        <f t="shared" si="1"/>
        <v>-0.14835164835164832</v>
      </c>
      <c r="F39" s="36"/>
      <c r="G39" s="36">
        <v>0.40299999999999997</v>
      </c>
      <c r="H39" s="36">
        <f>FINAL2!F39</f>
        <v>0.424</v>
      </c>
      <c r="I39" s="36">
        <f>H39-G39</f>
        <v>0.02100000000000002</v>
      </c>
      <c r="J39" s="36">
        <f>I39/G39</f>
        <v>0.052109181141439254</v>
      </c>
    </row>
    <row r="40" spans="1:10" ht="7.5" customHeight="1">
      <c r="A40" s="74"/>
      <c r="B40" s="75">
        <f>'[1]WPR-CHG'!C40</f>
        <v>0</v>
      </c>
      <c r="C40" s="76">
        <f>FINAL2!B40</f>
        <v>0</v>
      </c>
      <c r="D40" s="76"/>
      <c r="E40" s="78" t="s">
        <v>2</v>
      </c>
      <c r="F40" s="36"/>
      <c r="G40" s="76">
        <v>0</v>
      </c>
      <c r="H40" s="76">
        <f>FINAL2!F40</f>
        <v>0</v>
      </c>
      <c r="I40" s="76" t="s">
        <v>2</v>
      </c>
      <c r="J40" s="76" t="s">
        <v>2</v>
      </c>
    </row>
    <row r="41" spans="1:10" ht="12.75" customHeight="1">
      <c r="A41" s="49" t="s">
        <v>39</v>
      </c>
      <c r="B41" s="39">
        <f>'[1]WPR-CHG'!C41</f>
        <v>0.763</v>
      </c>
      <c r="C41" s="36">
        <f>FINAL2!B41</f>
        <v>0.779</v>
      </c>
      <c r="D41" s="36">
        <f t="shared" si="0"/>
        <v>0.016000000000000014</v>
      </c>
      <c r="E41" s="52">
        <f t="shared" si="1"/>
        <v>0.02096985583224117</v>
      </c>
      <c r="F41" s="36"/>
      <c r="G41" s="205" t="s">
        <v>1</v>
      </c>
      <c r="H41" s="180" t="s">
        <v>172</v>
      </c>
      <c r="I41" s="180" t="s">
        <v>172</v>
      </c>
      <c r="J41" s="180" t="s">
        <v>172</v>
      </c>
    </row>
    <row r="42" spans="1:10" ht="12.75" customHeight="1">
      <c r="A42" s="49" t="s">
        <v>40</v>
      </c>
      <c r="B42" s="39">
        <f>'[1]WPR-CHG'!C42</f>
        <v>0.218</v>
      </c>
      <c r="C42" s="36">
        <f>FINAL2!B42</f>
        <v>0.25</v>
      </c>
      <c r="D42" s="36">
        <f t="shared" si="0"/>
        <v>0.032</v>
      </c>
      <c r="E42" s="52">
        <f t="shared" si="1"/>
        <v>0.14678899082568808</v>
      </c>
      <c r="F42" s="36"/>
      <c r="G42" s="205" t="s">
        <v>1</v>
      </c>
      <c r="H42" s="180" t="s">
        <v>172</v>
      </c>
      <c r="I42" s="180" t="s">
        <v>172</v>
      </c>
      <c r="J42" s="180" t="s">
        <v>172</v>
      </c>
    </row>
    <row r="43" spans="1:10" ht="12.75" customHeight="1">
      <c r="A43" s="49" t="s">
        <v>41</v>
      </c>
      <c r="B43" s="39">
        <f>'[1]WPR-CHG'!C43</f>
        <v>0.517</v>
      </c>
      <c r="C43" s="36">
        <f>FINAL2!B43</f>
        <v>0.39299999999999996</v>
      </c>
      <c r="D43" s="36">
        <f t="shared" si="0"/>
        <v>-0.12400000000000005</v>
      </c>
      <c r="E43" s="52">
        <f t="shared" si="1"/>
        <v>-0.23984526112185697</v>
      </c>
      <c r="F43" s="36"/>
      <c r="G43" s="36">
        <v>0.616</v>
      </c>
      <c r="H43" s="36">
        <f>FINAL2!F43</f>
        <v>0.451</v>
      </c>
      <c r="I43" s="36">
        <f>H43-G43</f>
        <v>-0.16499999999999998</v>
      </c>
      <c r="J43" s="36">
        <f>I43/G43</f>
        <v>-0.26785714285714285</v>
      </c>
    </row>
    <row r="44" spans="1:10" ht="12.75" customHeight="1">
      <c r="A44" s="49" t="s">
        <v>42</v>
      </c>
      <c r="B44" s="39">
        <f>'[1]WPR-CHG'!C44</f>
        <v>0.325</v>
      </c>
      <c r="C44" s="36">
        <f>FINAL2!B44</f>
        <v>0.315</v>
      </c>
      <c r="D44" s="36">
        <f t="shared" si="0"/>
        <v>-0.010000000000000009</v>
      </c>
      <c r="E44" s="52">
        <f t="shared" si="1"/>
        <v>-0.030769230769230795</v>
      </c>
      <c r="F44" s="36"/>
      <c r="G44" s="205" t="s">
        <v>1</v>
      </c>
      <c r="H44" s="180" t="s">
        <v>172</v>
      </c>
      <c r="I44" s="180" t="s">
        <v>172</v>
      </c>
      <c r="J44" s="180" t="s">
        <v>172</v>
      </c>
    </row>
    <row r="45" spans="1:12" ht="12.75" customHeight="1">
      <c r="A45" s="49" t="s">
        <v>43</v>
      </c>
      <c r="B45" s="39">
        <f>'[1]WPR-CHG'!C45</f>
        <v>0.43799999999999994</v>
      </c>
      <c r="C45" s="36">
        <f>FINAL2!B45</f>
        <v>0.382</v>
      </c>
      <c r="D45" s="36">
        <f t="shared" si="0"/>
        <v>-0.05599999999999994</v>
      </c>
      <c r="E45" s="52">
        <f t="shared" si="1"/>
        <v>-0.1278538812785387</v>
      </c>
      <c r="F45" s="36"/>
      <c r="G45" s="36">
        <v>0.615</v>
      </c>
      <c r="H45" s="36">
        <f>FINAL2!F45</f>
        <v>0.466</v>
      </c>
      <c r="I45" s="36">
        <f>H45-G45</f>
        <v>-0.14899999999999997</v>
      </c>
      <c r="J45" s="36">
        <f>I45/G45</f>
        <v>-0.2422764227642276</v>
      </c>
      <c r="L45" s="73"/>
    </row>
    <row r="46" spans="1:10" ht="12.75" customHeight="1">
      <c r="A46" s="49" t="s">
        <v>44</v>
      </c>
      <c r="B46" s="39">
        <f>'[1]WPR-CHG'!C46</f>
        <v>0.741</v>
      </c>
      <c r="C46" s="36">
        <f>FINAL2!B46</f>
        <v>0.711</v>
      </c>
      <c r="D46" s="36">
        <f t="shared" si="0"/>
        <v>-0.030000000000000027</v>
      </c>
      <c r="E46" s="52">
        <f t="shared" si="1"/>
        <v>-0.040485829959514205</v>
      </c>
      <c r="F46" s="36"/>
      <c r="G46" s="205" t="s">
        <v>1</v>
      </c>
      <c r="H46" s="180" t="s">
        <v>172</v>
      </c>
      <c r="I46" s="180" t="s">
        <v>172</v>
      </c>
      <c r="J46" s="180" t="s">
        <v>172</v>
      </c>
    </row>
    <row r="47" spans="1:10" ht="12.75" customHeight="1">
      <c r="A47" s="49" t="s">
        <v>45</v>
      </c>
      <c r="B47" s="39">
        <f>'[1]WPR-CHG'!C47</f>
        <v>0.509</v>
      </c>
      <c r="C47" s="36">
        <f>FINAL2!B47</f>
        <v>0.595</v>
      </c>
      <c r="D47" s="36">
        <f t="shared" si="0"/>
        <v>0.08599999999999997</v>
      </c>
      <c r="E47" s="52">
        <f t="shared" si="1"/>
        <v>0.1689587426326129</v>
      </c>
      <c r="F47" s="36"/>
      <c r="G47" s="36">
        <v>0.57</v>
      </c>
      <c r="H47" s="36">
        <f>FINAL2!F47</f>
        <v>0.636</v>
      </c>
      <c r="I47" s="36">
        <f>H47-G47</f>
        <v>0.06600000000000006</v>
      </c>
      <c r="J47" s="36">
        <f>I47/G47</f>
        <v>0.11578947368421064</v>
      </c>
    </row>
    <row r="48" spans="1:10" ht="12.75" customHeight="1">
      <c r="A48" s="49" t="s">
        <v>46</v>
      </c>
      <c r="B48" s="39">
        <f>'[1]WPR-CHG'!C48</f>
        <v>0.271</v>
      </c>
      <c r="C48" s="36">
        <f>FINAL2!B48</f>
        <v>0.251</v>
      </c>
      <c r="D48" s="36">
        <f t="shared" si="0"/>
        <v>-0.020000000000000018</v>
      </c>
      <c r="E48" s="52">
        <f t="shared" si="1"/>
        <v>-0.07380073800738013</v>
      </c>
      <c r="F48" s="36"/>
      <c r="G48" s="205" t="s">
        <v>1</v>
      </c>
      <c r="H48" s="180" t="s">
        <v>172</v>
      </c>
      <c r="I48" s="180" t="s">
        <v>172</v>
      </c>
      <c r="J48" s="180" t="s">
        <v>172</v>
      </c>
    </row>
    <row r="49" spans="1:10" ht="12.75" customHeight="1">
      <c r="A49" s="49" t="s">
        <v>47</v>
      </c>
      <c r="B49" s="39">
        <f>'[1]WPR-CHG'!C49</f>
        <v>0.465</v>
      </c>
      <c r="C49" s="36">
        <f>FINAL2!B49</f>
        <v>0.517</v>
      </c>
      <c r="D49" s="36">
        <f t="shared" si="0"/>
        <v>0.05199999999999999</v>
      </c>
      <c r="E49" s="52">
        <f t="shared" si="1"/>
        <v>0.11182795698924729</v>
      </c>
      <c r="F49" s="36"/>
      <c r="G49" s="36">
        <v>0</v>
      </c>
      <c r="H49" s="36">
        <f>FINAL2!F49</f>
        <v>0.9940000000000001</v>
      </c>
      <c r="I49" s="36">
        <f>H49-G49</f>
        <v>0.9940000000000001</v>
      </c>
      <c r="J49" s="36"/>
    </row>
    <row r="50" spans="1:10" ht="12.75" customHeight="1">
      <c r="A50" s="49" t="s">
        <v>48</v>
      </c>
      <c r="B50" s="39">
        <f>'[1]WPR-CHG'!C50</f>
        <v>0.258</v>
      </c>
      <c r="C50" s="36">
        <f>FINAL2!B50</f>
        <v>0.23600000000000002</v>
      </c>
      <c r="D50" s="36">
        <f t="shared" si="0"/>
        <v>-0.021999999999999992</v>
      </c>
      <c r="E50" s="52">
        <f t="shared" si="1"/>
        <v>-0.08527131782945734</v>
      </c>
      <c r="F50" s="36"/>
      <c r="G50" s="36">
        <v>0.48200000000000004</v>
      </c>
      <c r="H50" s="36">
        <f>FINAL2!F50</f>
        <v>0.474</v>
      </c>
      <c r="I50" s="36">
        <f>H50-G50</f>
        <v>-0.008000000000000063</v>
      </c>
      <c r="J50" s="36">
        <f>I50/G50</f>
        <v>-0.016597510373444112</v>
      </c>
    </row>
    <row r="51" spans="1:10" ht="7.5" customHeight="1">
      <c r="A51" s="74"/>
      <c r="B51" s="75">
        <f>'[1]WPR-CHG'!C51</f>
        <v>0</v>
      </c>
      <c r="C51" s="76">
        <f>FINAL2!B51</f>
        <v>0</v>
      </c>
      <c r="D51" s="76"/>
      <c r="E51" s="78" t="s">
        <v>2</v>
      </c>
      <c r="F51" s="36"/>
      <c r="G51" s="76">
        <v>0</v>
      </c>
      <c r="H51" s="76">
        <f>FINAL2!F51</f>
        <v>0</v>
      </c>
      <c r="I51" s="76" t="s">
        <v>2</v>
      </c>
      <c r="J51" s="76" t="s">
        <v>2</v>
      </c>
    </row>
    <row r="52" spans="1:10" ht="12.75" customHeight="1">
      <c r="A52" s="49" t="s">
        <v>49</v>
      </c>
      <c r="B52" s="39">
        <f>'[1]WPR-CHG'!C52</f>
        <v>0.215</v>
      </c>
      <c r="C52" s="36">
        <f>FINAL2!B52</f>
        <v>0.20600000000000002</v>
      </c>
      <c r="D52" s="36">
        <f t="shared" si="0"/>
        <v>-0.00899999999999998</v>
      </c>
      <c r="E52" s="52">
        <f t="shared" si="1"/>
        <v>-0.04186046511627898</v>
      </c>
      <c r="F52" s="36"/>
      <c r="G52" s="205" t="s">
        <v>1</v>
      </c>
      <c r="H52" s="180" t="s">
        <v>172</v>
      </c>
      <c r="I52" s="180" t="s">
        <v>172</v>
      </c>
      <c r="J52" s="180" t="s">
        <v>172</v>
      </c>
    </row>
    <row r="53" spans="1:10" ht="12.75" customHeight="1">
      <c r="A53" s="49" t="s">
        <v>50</v>
      </c>
      <c r="B53" s="39">
        <f>'[1]WPR-CHG'!C53</f>
        <v>0.11599999999999999</v>
      </c>
      <c r="C53" s="36">
        <f>FINAL2!B53</f>
        <v>0.121</v>
      </c>
      <c r="D53" s="36">
        <f t="shared" si="0"/>
        <v>0.0050000000000000044</v>
      </c>
      <c r="E53" s="52">
        <f t="shared" si="1"/>
        <v>0.043103448275862113</v>
      </c>
      <c r="F53" s="36"/>
      <c r="G53" s="36">
        <v>0.07400000000000001</v>
      </c>
      <c r="H53" s="36">
        <f>FINAL2!F53</f>
        <v>0.087</v>
      </c>
      <c r="I53" s="36">
        <f>H53-G53</f>
        <v>0.012999999999999984</v>
      </c>
      <c r="J53" s="36">
        <f>I53/G53</f>
        <v>0.17567567567567544</v>
      </c>
    </row>
    <row r="54" spans="1:10" ht="12.75" customHeight="1">
      <c r="A54" s="49" t="s">
        <v>51</v>
      </c>
      <c r="B54" s="39">
        <f>'[1]WPR-CHG'!C54</f>
        <v>0.319</v>
      </c>
      <c r="C54" s="36">
        <f>FINAL2!B54</f>
        <v>0.348</v>
      </c>
      <c r="D54" s="36">
        <f>C54-B54</f>
        <v>0.02899999999999997</v>
      </c>
      <c r="E54" s="52">
        <f>D54/B54</f>
        <v>0.09090909090909081</v>
      </c>
      <c r="F54" s="36"/>
      <c r="G54" s="205" t="s">
        <v>1</v>
      </c>
      <c r="H54" s="180" t="s">
        <v>172</v>
      </c>
      <c r="I54" s="180" t="s">
        <v>172</v>
      </c>
      <c r="J54" s="180" t="s">
        <v>172</v>
      </c>
    </row>
    <row r="55" spans="1:10" ht="12.75" customHeight="1">
      <c r="A55" s="49" t="s">
        <v>52</v>
      </c>
      <c r="B55" s="39">
        <f>'[1]WPR-CHG'!C55</f>
        <v>0.573</v>
      </c>
      <c r="C55" s="36">
        <f>FINAL2!B55</f>
        <v>0.57</v>
      </c>
      <c r="D55" s="36">
        <f t="shared" si="0"/>
        <v>-0.0030000000000000027</v>
      </c>
      <c r="E55" s="52">
        <f t="shared" si="1"/>
        <v>-0.005235602094240842</v>
      </c>
      <c r="F55" s="36"/>
      <c r="G55" s="205" t="s">
        <v>1</v>
      </c>
      <c r="H55" s="180" t="s">
        <v>172</v>
      </c>
      <c r="I55" s="180" t="s">
        <v>172</v>
      </c>
      <c r="J55" s="180" t="s">
        <v>172</v>
      </c>
    </row>
    <row r="56" spans="1:10" ht="12.75" customHeight="1">
      <c r="A56" s="49" t="s">
        <v>53</v>
      </c>
      <c r="B56" s="39">
        <f>'[1]WPR-CHG'!C56</f>
        <v>0.28600000000000003</v>
      </c>
      <c r="C56" s="36">
        <f>FINAL2!B56</f>
        <v>0.26899999999999996</v>
      </c>
      <c r="D56" s="36">
        <f t="shared" si="0"/>
        <v>-0.01700000000000007</v>
      </c>
      <c r="E56" s="52">
        <f t="shared" si="1"/>
        <v>-0.05944055944055968</v>
      </c>
      <c r="F56" s="36"/>
      <c r="G56" s="36">
        <v>0.068</v>
      </c>
      <c r="H56" s="36">
        <f>FINAL2!F56</f>
        <v>0.125</v>
      </c>
      <c r="I56" s="36">
        <f>H56-G56</f>
        <v>0.056999999999999995</v>
      </c>
      <c r="J56" s="36">
        <f>I56/G56</f>
        <v>0.838235294117647</v>
      </c>
    </row>
    <row r="57" spans="1:13" ht="12.75" customHeight="1">
      <c r="A57" s="49" t="s">
        <v>54</v>
      </c>
      <c r="B57" s="39">
        <f>'[1]WPR-CHG'!C57</f>
        <v>0.20199999999999999</v>
      </c>
      <c r="C57" s="36">
        <f>FINAL2!B57</f>
        <v>0.183</v>
      </c>
      <c r="D57" s="36">
        <f t="shared" si="0"/>
        <v>-0.01899999999999999</v>
      </c>
      <c r="E57" s="52">
        <f t="shared" si="1"/>
        <v>-0.09405940594059402</v>
      </c>
      <c r="F57" s="36"/>
      <c r="G57" s="205" t="s">
        <v>1</v>
      </c>
      <c r="H57" s="180" t="s">
        <v>172</v>
      </c>
      <c r="I57" s="180" t="s">
        <v>172</v>
      </c>
      <c r="J57" s="180" t="s">
        <v>172</v>
      </c>
      <c r="M57" s="11" t="s">
        <v>2</v>
      </c>
    </row>
    <row r="58" spans="1:10" ht="12.75" customHeight="1">
      <c r="A58" s="49" t="s">
        <v>55</v>
      </c>
      <c r="B58" s="39">
        <f>'[1]WPR-CHG'!C58</f>
        <v>0.299</v>
      </c>
      <c r="C58" s="36">
        <f>FINAL2!B58</f>
        <v>0.207</v>
      </c>
      <c r="D58" s="36">
        <f t="shared" si="0"/>
        <v>-0.092</v>
      </c>
      <c r="E58" s="52">
        <f t="shared" si="1"/>
        <v>-0.3076923076923077</v>
      </c>
      <c r="F58" s="36"/>
      <c r="G58" s="205" t="s">
        <v>1</v>
      </c>
      <c r="H58" s="180" t="s">
        <v>172</v>
      </c>
      <c r="I58" s="180" t="s">
        <v>172</v>
      </c>
      <c r="J58" s="180" t="s">
        <v>172</v>
      </c>
    </row>
    <row r="59" spans="1:10" ht="12.75" customHeight="1">
      <c r="A59" s="49" t="s">
        <v>56</v>
      </c>
      <c r="B59" s="39">
        <f>'[1]WPR-CHG'!C59</f>
        <v>0.39299999999999996</v>
      </c>
      <c r="C59" s="36">
        <f>FINAL2!B59</f>
        <v>0.41</v>
      </c>
      <c r="D59" s="36">
        <f>C59-B59</f>
        <v>0.017000000000000015</v>
      </c>
      <c r="E59" s="52">
        <f t="shared" si="1"/>
        <v>0.04325699745547078</v>
      </c>
      <c r="F59" s="36"/>
      <c r="G59" s="36">
        <v>0.498</v>
      </c>
      <c r="H59" s="36">
        <f>FINAL2!F59</f>
        <v>0.469</v>
      </c>
      <c r="I59" s="36">
        <f>H59-G59</f>
        <v>-0.029000000000000026</v>
      </c>
      <c r="J59" s="36">
        <f>I59/G59</f>
        <v>-0.05823293172690768</v>
      </c>
    </row>
    <row r="60" spans="1:10" ht="12.75" customHeight="1">
      <c r="A60" s="49" t="s">
        <v>57</v>
      </c>
      <c r="B60" s="39">
        <f>'[1]WPR-CHG'!C60</f>
        <v>0.16</v>
      </c>
      <c r="C60" s="36">
        <f>FINAL2!B60</f>
        <v>0.152</v>
      </c>
      <c r="D60" s="36">
        <f t="shared" si="0"/>
        <v>-0.008000000000000007</v>
      </c>
      <c r="E60" s="52">
        <f t="shared" si="1"/>
        <v>-0.050000000000000044</v>
      </c>
      <c r="F60" s="36"/>
      <c r="G60" s="205" t="s">
        <v>1</v>
      </c>
      <c r="H60" s="180" t="s">
        <v>172</v>
      </c>
      <c r="I60" s="180" t="s">
        <v>172</v>
      </c>
      <c r="J60" s="180" t="s">
        <v>172</v>
      </c>
    </row>
    <row r="61" spans="1:10" ht="12.75" customHeight="1">
      <c r="A61" s="49" t="s">
        <v>58</v>
      </c>
      <c r="B61" s="39">
        <f>'[1]WPR-CHG'!C61</f>
        <v>0.431</v>
      </c>
      <c r="C61" s="36">
        <f>FINAL2!B61</f>
        <v>0.439</v>
      </c>
      <c r="D61" s="36">
        <f t="shared" si="0"/>
        <v>0.008000000000000007</v>
      </c>
      <c r="E61" s="52">
        <f t="shared" si="1"/>
        <v>0.01856148491879352</v>
      </c>
      <c r="F61" s="36"/>
      <c r="G61" s="205" t="s">
        <v>1</v>
      </c>
      <c r="H61" s="180" t="s">
        <v>172</v>
      </c>
      <c r="I61" s="180" t="s">
        <v>172</v>
      </c>
      <c r="J61" s="180" t="s">
        <v>172</v>
      </c>
    </row>
    <row r="62" spans="1:10" ht="7.5" customHeight="1">
      <c r="A62" s="74"/>
      <c r="B62" s="75">
        <f>'[1]WPR-CHG'!C62</f>
        <v>0</v>
      </c>
      <c r="C62" s="76">
        <f>FINAL2!B62</f>
        <v>0</v>
      </c>
      <c r="D62" s="76"/>
      <c r="E62" s="78" t="s">
        <v>2</v>
      </c>
      <c r="F62" s="36"/>
      <c r="G62" s="76">
        <v>0</v>
      </c>
      <c r="H62" s="76">
        <f>FINAL2!F62</f>
        <v>0</v>
      </c>
      <c r="I62" s="76" t="s">
        <v>2</v>
      </c>
      <c r="J62" s="76" t="s">
        <v>2</v>
      </c>
    </row>
    <row r="63" spans="1:10" ht="12.75" customHeight="1">
      <c r="A63" s="49" t="s">
        <v>59</v>
      </c>
      <c r="B63" s="39">
        <f>'[1]WPR-CHG'!C63</f>
        <v>0.133</v>
      </c>
      <c r="C63" s="36">
        <f>FINAL2!B63</f>
        <v>0.162</v>
      </c>
      <c r="D63" s="36">
        <f t="shared" si="0"/>
        <v>0.028999999999999998</v>
      </c>
      <c r="E63" s="52">
        <f t="shared" si="1"/>
        <v>0.21804511278195485</v>
      </c>
      <c r="F63" s="36"/>
      <c r="G63" s="36">
        <v>0.126</v>
      </c>
      <c r="H63" s="36">
        <f>FINAL2!F63</f>
        <v>0.175</v>
      </c>
      <c r="I63" s="36">
        <f>H63-G63</f>
        <v>0.04899999999999999</v>
      </c>
      <c r="J63" s="36">
        <f>I63/G63</f>
        <v>0.3888888888888888</v>
      </c>
    </row>
    <row r="64" spans="1:10" ht="12.75" customHeight="1">
      <c r="A64" s="49" t="s">
        <v>60</v>
      </c>
      <c r="B64" s="39">
        <f>'[1]WPR-CHG'!C64</f>
        <v>0.365</v>
      </c>
      <c r="C64" s="36">
        <f>FINAL2!B64</f>
        <v>0.42200000000000004</v>
      </c>
      <c r="D64" s="36">
        <f t="shared" si="0"/>
        <v>0.05700000000000005</v>
      </c>
      <c r="E64" s="52">
        <f t="shared" si="1"/>
        <v>0.15616438356164397</v>
      </c>
      <c r="F64" s="36"/>
      <c r="G64" s="205" t="s">
        <v>1</v>
      </c>
      <c r="H64" s="180" t="s">
        <v>172</v>
      </c>
      <c r="I64" s="180" t="s">
        <v>172</v>
      </c>
      <c r="J64" s="180" t="s">
        <v>172</v>
      </c>
    </row>
    <row r="65" spans="1:10" ht="12.75" customHeight="1">
      <c r="A65" s="49" t="s">
        <v>61</v>
      </c>
      <c r="B65" s="39">
        <f>'[1]WPR-CHG'!C65</f>
        <v>0.33799999999999997</v>
      </c>
      <c r="C65" s="36">
        <f>FINAL2!B65</f>
        <v>0.36</v>
      </c>
      <c r="D65" s="36">
        <f t="shared" si="0"/>
        <v>0.02200000000000002</v>
      </c>
      <c r="E65" s="52">
        <f t="shared" si="1"/>
        <v>0.06508875739644977</v>
      </c>
      <c r="F65" s="36"/>
      <c r="G65" s="36">
        <v>0.261</v>
      </c>
      <c r="H65" s="36">
        <f>FINAL2!F65</f>
        <v>0.317</v>
      </c>
      <c r="I65" s="36">
        <f>H65-G65</f>
        <v>0.055999999999999994</v>
      </c>
      <c r="J65" s="36">
        <f>I65/G65</f>
        <v>0.21455938697318006</v>
      </c>
    </row>
    <row r="66" spans="1:10" ht="12.75" customHeight="1">
      <c r="A66" s="51" t="s">
        <v>62</v>
      </c>
      <c r="B66" s="40">
        <f>'[1]WPR-CHG'!C66</f>
        <v>0.7859999999999999</v>
      </c>
      <c r="C66" s="38">
        <f>FINAL2!B66</f>
        <v>0.722</v>
      </c>
      <c r="D66" s="38">
        <f t="shared" si="0"/>
        <v>-0.06399999999999995</v>
      </c>
      <c r="E66" s="53">
        <f t="shared" si="1"/>
        <v>-0.08142493638676838</v>
      </c>
      <c r="F66" s="36"/>
      <c r="G66" s="38">
        <v>0.802</v>
      </c>
      <c r="H66" s="38">
        <f>FINAL2!F66</f>
        <v>0.763</v>
      </c>
      <c r="I66" s="38">
        <f>H66-G66</f>
        <v>-0.039000000000000035</v>
      </c>
      <c r="J66" s="38">
        <f>I66/G66</f>
        <v>-0.048628428927680836</v>
      </c>
    </row>
    <row r="67" spans="1:10" ht="12.75" customHeight="1">
      <c r="A67" s="233" t="s">
        <v>88</v>
      </c>
      <c r="B67" s="233"/>
      <c r="C67" s="233"/>
      <c r="D67" s="233"/>
      <c r="E67" s="233"/>
      <c r="F67" s="233"/>
      <c r="G67" s="233"/>
      <c r="H67" s="233"/>
      <c r="I67" s="233"/>
      <c r="J67" s="233"/>
    </row>
    <row r="69" ht="12.75" customHeight="1">
      <c r="A69" s="10" t="s">
        <v>2</v>
      </c>
    </row>
  </sheetData>
  <sheetProtection/>
  <mergeCells count="14">
    <mergeCell ref="J4:J5"/>
    <mergeCell ref="A2:J2"/>
    <mergeCell ref="B3:E3"/>
    <mergeCell ref="G3:J3"/>
    <mergeCell ref="A67:J67"/>
    <mergeCell ref="A1:J1"/>
    <mergeCell ref="A3:A5"/>
    <mergeCell ref="B4:B5"/>
    <mergeCell ref="C4:C5"/>
    <mergeCell ref="D4:D5"/>
    <mergeCell ref="E4:E5"/>
    <mergeCell ref="G4:G5"/>
    <mergeCell ref="H4:H5"/>
    <mergeCell ref="I4:I5"/>
  </mergeCells>
  <printOptions horizontalCentered="1"/>
  <pageMargins left="0.25" right="0.25" top="0.25" bottom="0.25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SheetLayoutView="100" zoomScalePageLayoutView="0" workbookViewId="0" topLeftCell="A31">
      <selection activeCell="I16" sqref="I16"/>
    </sheetView>
  </sheetViews>
  <sheetFormatPr defaultColWidth="9.140625" defaultRowHeight="12.75" customHeight="1"/>
  <cols>
    <col min="1" max="1" width="15.7109375" style="2" customWidth="1"/>
    <col min="2" max="2" width="12.140625" style="2" customWidth="1"/>
    <col min="3" max="3" width="11.7109375" style="2" customWidth="1"/>
    <col min="4" max="4" width="2.57421875" style="2" customWidth="1"/>
    <col min="5" max="5" width="12.140625" style="2" customWidth="1"/>
    <col min="6" max="6" width="11.7109375" style="2" customWidth="1"/>
    <col min="7" max="16384" width="9.140625" style="2" customWidth="1"/>
  </cols>
  <sheetData>
    <row r="1" spans="1:8" ht="51" customHeight="1">
      <c r="A1" s="255" t="s">
        <v>180</v>
      </c>
      <c r="B1" s="255"/>
      <c r="C1" s="255"/>
      <c r="D1" s="255"/>
      <c r="E1" s="255"/>
      <c r="F1" s="255"/>
      <c r="H1" s="173"/>
    </row>
    <row r="2" spans="1:6" ht="12.75" customHeight="1">
      <c r="A2" s="256" t="str">
        <f>'[49]FINAL2'!$A$2</f>
        <v>ACF/OFA: 05/12/2016</v>
      </c>
      <c r="B2" s="256"/>
      <c r="C2" s="256"/>
      <c r="D2" s="256"/>
      <c r="E2" s="256"/>
      <c r="F2" s="256"/>
    </row>
    <row r="3" spans="1:6" s="3" customFormat="1" ht="12.75" customHeight="1">
      <c r="A3" s="45"/>
      <c r="B3" s="242" t="s">
        <v>8</v>
      </c>
      <c r="C3" s="244"/>
      <c r="D3" s="72"/>
      <c r="E3" s="242" t="s">
        <v>9</v>
      </c>
      <c r="F3" s="244"/>
    </row>
    <row r="4" spans="1:6" s="3" customFormat="1" ht="40.5" customHeight="1">
      <c r="A4" s="46" t="s">
        <v>0</v>
      </c>
      <c r="B4" s="25" t="s">
        <v>90</v>
      </c>
      <c r="C4" s="54" t="s">
        <v>89</v>
      </c>
      <c r="D4" s="59"/>
      <c r="E4" s="25" t="s">
        <v>90</v>
      </c>
      <c r="F4" s="29" t="s">
        <v>89</v>
      </c>
    </row>
    <row r="5" spans="1:6" ht="12.75" customHeight="1">
      <c r="A5" s="23"/>
      <c r="B5" s="33"/>
      <c r="C5" s="55"/>
      <c r="D5" s="33"/>
      <c r="E5" s="56"/>
      <c r="F5" s="33"/>
    </row>
    <row r="6" spans="1:6" ht="12.75" customHeight="1">
      <c r="A6" s="65" t="s">
        <v>10</v>
      </c>
      <c r="B6" s="89">
        <f>'[3]Calculation Worksheet'!$F$17</f>
        <v>0.2833642835743745</v>
      </c>
      <c r="C6" s="217">
        <f>IF((0.5-B6)&lt;0,0,(0.5-B6))</f>
        <v>0.2166357164256255</v>
      </c>
      <c r="D6" s="218"/>
      <c r="E6" s="219">
        <f>'[3]2-Parent Calculation Worksheet'!$F$17</f>
        <v>0.494391244870041</v>
      </c>
      <c r="F6" s="218">
        <f aca="true" t="shared" si="0" ref="F6:F11">IF((0.9-E6)&lt;0,0,(0.9-E6))</f>
        <v>0.40560875512995903</v>
      </c>
    </row>
    <row r="7" spans="1:6" ht="12.75" customHeight="1">
      <c r="A7" s="65" t="s">
        <v>11</v>
      </c>
      <c r="B7" s="89">
        <f>'[47]Calculation Worksheet'!$F$17</f>
        <v>0.11900934139608424</v>
      </c>
      <c r="C7" s="217">
        <f>IF((0.5-B7)&lt;0,0,(0.5-B7))</f>
        <v>0.3809906586039158</v>
      </c>
      <c r="D7" s="218"/>
      <c r="E7" s="219">
        <f>'[47]2-Parent Calculation Worksheet'!$F$17</f>
        <v>0.27630061395028405</v>
      </c>
      <c r="F7" s="218">
        <f t="shared" si="0"/>
        <v>0.623699386049716</v>
      </c>
    </row>
    <row r="8" spans="1:6" ht="12.75" customHeight="1">
      <c r="A8" s="65" t="s">
        <v>12</v>
      </c>
      <c r="B8" s="89">
        <f>'[46]Calculation Worksheet'!$F$17</f>
        <v>0.4520860101500935</v>
      </c>
      <c r="C8" s="217">
        <f>IF((0.5-B8)&lt;0,0,(0.5-B8))</f>
        <v>0.047913989849906524</v>
      </c>
      <c r="D8" s="218"/>
      <c r="E8" s="219">
        <f>'[46]Calculation Worksheet'!$F$17</f>
        <v>0.4520860101500935</v>
      </c>
      <c r="F8" s="218">
        <f t="shared" si="0"/>
        <v>0.44791398984990655</v>
      </c>
    </row>
    <row r="9" spans="1:6" ht="12.75" customHeight="1">
      <c r="A9" s="65" t="s">
        <v>13</v>
      </c>
      <c r="B9" s="89">
        <v>0.5</v>
      </c>
      <c r="C9" s="217">
        <f>IF((0.5-B9)&lt;0,0,(0.5-B9))</f>
        <v>0</v>
      </c>
      <c r="D9" s="218"/>
      <c r="E9" s="219">
        <f>'[4]Calculation Worksheet'!$F$17</f>
        <v>0.5360898670290681</v>
      </c>
      <c r="F9" s="218">
        <f t="shared" si="0"/>
        <v>0.3639101329709319</v>
      </c>
    </row>
    <row r="10" spans="1:6" ht="12.75" customHeight="1">
      <c r="A10" s="65" t="s">
        <v>14</v>
      </c>
      <c r="B10" s="89">
        <f>'[5]Calculation Worksheet'!$F$17</f>
        <v>0</v>
      </c>
      <c r="C10" s="217">
        <f aca="true" t="shared" si="1" ref="C10:C15">IF((0.5-B10)&lt;0,0,(0.5-B10))</f>
        <v>0.5</v>
      </c>
      <c r="D10" s="218"/>
      <c r="E10" s="219">
        <f>'[5]2-Parent Calculation Worksheet'!$F$17</f>
        <v>0</v>
      </c>
      <c r="F10" s="218">
        <f t="shared" si="0"/>
        <v>0.9</v>
      </c>
    </row>
    <row r="11" spans="1:6" ht="12.75" customHeight="1">
      <c r="A11" s="65" t="s">
        <v>15</v>
      </c>
      <c r="B11" s="89">
        <f>'[6]Calculation Worksheet'!$F$17</f>
        <v>0.17981248736413982</v>
      </c>
      <c r="C11" s="217">
        <f t="shared" si="1"/>
        <v>0.3201875126358602</v>
      </c>
      <c r="D11" s="218"/>
      <c r="E11" s="219">
        <f>'[6]Calculation Worksheet'!$F$17</f>
        <v>0.17981248736413982</v>
      </c>
      <c r="F11" s="218">
        <f t="shared" si="0"/>
        <v>0.7201875126358602</v>
      </c>
    </row>
    <row r="12" spans="1:6" ht="12.75" customHeight="1">
      <c r="A12" s="65" t="s">
        <v>16</v>
      </c>
      <c r="B12" s="89">
        <f>'[7]Calculation Worksheet'!$F$17</f>
        <v>0.2590788969258217</v>
      </c>
      <c r="C12" s="217">
        <f t="shared" si="1"/>
        <v>0.2409211030741783</v>
      </c>
      <c r="D12" s="218"/>
      <c r="E12" s="220" t="s">
        <v>1</v>
      </c>
      <c r="F12" s="193" t="s">
        <v>172</v>
      </c>
    </row>
    <row r="13" spans="1:6" ht="12.75" customHeight="1">
      <c r="A13" s="65" t="s">
        <v>17</v>
      </c>
      <c r="B13" s="89">
        <f>'[8]Calculation Worksheet'!$F$17</f>
        <v>0.36997123205901894</v>
      </c>
      <c r="C13" s="217">
        <f t="shared" si="1"/>
        <v>0.13002876794098106</v>
      </c>
      <c r="D13" s="218"/>
      <c r="E13" s="220" t="s">
        <v>1</v>
      </c>
      <c r="F13" s="193" t="s">
        <v>172</v>
      </c>
    </row>
    <row r="14" spans="1:6" ht="12.75" customHeight="1">
      <c r="A14" s="65" t="s">
        <v>84</v>
      </c>
      <c r="B14" s="89">
        <f>'[9]Calculation Worksheet'!$F$17</f>
        <v>0.12000750293886306</v>
      </c>
      <c r="C14" s="217">
        <f t="shared" si="1"/>
        <v>0.3799924970611369</v>
      </c>
      <c r="D14" s="218"/>
      <c r="E14" s="220" t="s">
        <v>1</v>
      </c>
      <c r="F14" s="193" t="s">
        <v>172</v>
      </c>
    </row>
    <row r="15" spans="1:6" ht="12.75" customHeight="1">
      <c r="A15" s="65" t="s">
        <v>18</v>
      </c>
      <c r="B15" s="89">
        <f>'[10]Calculation Worksheet'!$F$17</f>
        <v>0.1893765389323996</v>
      </c>
      <c r="C15" s="217">
        <f t="shared" si="1"/>
        <v>0.3106234610676004</v>
      </c>
      <c r="D15" s="218"/>
      <c r="E15" s="219">
        <f>'[10]2-Parent Calculation Worksheet'!$F$17</f>
        <v>0.47974800028128767</v>
      </c>
      <c r="F15" s="218">
        <f>IF((0.9-E15)&lt;0,0,(0.9-E15))</f>
        <v>0.42025199971871235</v>
      </c>
    </row>
    <row r="16" spans="1:6" ht="7.5" customHeight="1">
      <c r="A16" s="67"/>
      <c r="B16" s="67"/>
      <c r="C16" s="67"/>
      <c r="D16" s="218"/>
      <c r="E16" s="67"/>
      <c r="F16" s="67"/>
    </row>
    <row r="17" spans="1:6" ht="12.75" customHeight="1">
      <c r="A17" s="65" t="s">
        <v>19</v>
      </c>
      <c r="B17" s="89">
        <v>0.5</v>
      </c>
      <c r="C17" s="217">
        <f aca="true" t="shared" si="2" ref="C17:C26">IF((0.5-B17)&lt;0,0,(0.5-B17))</f>
        <v>0</v>
      </c>
      <c r="D17" s="218"/>
      <c r="E17" s="220" t="s">
        <v>1</v>
      </c>
      <c r="F17" s="193" t="s">
        <v>172</v>
      </c>
    </row>
    <row r="18" spans="1:6" ht="12.75" customHeight="1">
      <c r="A18" s="65" t="s">
        <v>20</v>
      </c>
      <c r="B18" s="89">
        <f>'[11]Calculation Worksheet'!$F$17</f>
        <v>0</v>
      </c>
      <c r="C18" s="217">
        <f t="shared" si="2"/>
        <v>0.5</v>
      </c>
      <c r="D18" s="218"/>
      <c r="E18" s="219">
        <v>0</v>
      </c>
      <c r="F18" s="218">
        <f>IF((0.9-E18)&lt;0,0,(0.9-E18))</f>
        <v>0.9</v>
      </c>
    </row>
    <row r="19" spans="1:6" ht="12.75" customHeight="1">
      <c r="A19" s="65" t="s">
        <v>21</v>
      </c>
      <c r="B19" s="89">
        <f>'[12]Calculation Worksheet'!$F$17</f>
        <v>0.4780015141392796</v>
      </c>
      <c r="C19" s="217">
        <f t="shared" si="2"/>
        <v>0.021998485860720396</v>
      </c>
      <c r="D19" s="218"/>
      <c r="E19" s="219">
        <f>'[12]Calculation Worksheet'!$F$17</f>
        <v>0.4780015141392796</v>
      </c>
      <c r="F19" s="218">
        <f>IF((0.9-E19)&lt;0,0,(0.9-E19))</f>
        <v>0.4219984858607204</v>
      </c>
    </row>
    <row r="20" spans="1:6" ht="12.75" customHeight="1">
      <c r="A20" s="65" t="s">
        <v>22</v>
      </c>
      <c r="B20" s="89">
        <f>'[13]Calculation Worksheet'!$F$17</f>
        <v>0.049216147061050715</v>
      </c>
      <c r="C20" s="217">
        <f t="shared" si="2"/>
        <v>0.4507838529389493</v>
      </c>
      <c r="D20" s="218"/>
      <c r="E20" s="220" t="s">
        <v>1</v>
      </c>
      <c r="F20" s="193" t="s">
        <v>172</v>
      </c>
    </row>
    <row r="21" spans="1:6" ht="12.75" customHeight="1">
      <c r="A21" s="65" t="s">
        <v>23</v>
      </c>
      <c r="B21" s="89">
        <f>'[14]Calculation Worksheet'!$F$17</f>
        <v>0</v>
      </c>
      <c r="C21" s="217">
        <f t="shared" si="2"/>
        <v>0.5</v>
      </c>
      <c r="D21" s="218"/>
      <c r="E21" s="220" t="s">
        <v>1</v>
      </c>
      <c r="F21" s="193" t="s">
        <v>172</v>
      </c>
    </row>
    <row r="22" spans="1:6" ht="12.75" customHeight="1">
      <c r="A22" s="65" t="s">
        <v>24</v>
      </c>
      <c r="B22" s="89">
        <f>'[45]Calculation Worksheet'!$F$17</f>
        <v>0.3671329537295018</v>
      </c>
      <c r="C22" s="217">
        <f t="shared" si="2"/>
        <v>0.13286704627049822</v>
      </c>
      <c r="D22" s="218"/>
      <c r="E22" s="219">
        <f>'[45]2-Parent Calculation Worksheet'!$F$17</f>
        <v>0.695901828012559</v>
      </c>
      <c r="F22" s="218">
        <f>IF((0.9-E22)&lt;0,0,(0.9-E22))</f>
        <v>0.20409817198744107</v>
      </c>
    </row>
    <row r="23" spans="1:6" ht="12.75" customHeight="1">
      <c r="A23" s="65" t="s">
        <v>25</v>
      </c>
      <c r="B23" s="89">
        <f>'[15]Calculation Worksheet'!$F$17</f>
        <v>0.3108784338746937</v>
      </c>
      <c r="C23" s="217">
        <f t="shared" si="2"/>
        <v>0.18912156612530628</v>
      </c>
      <c r="D23" s="218"/>
      <c r="E23" s="219">
        <f>'[15]2-Parent Calculation Worksheet'!$F$17</f>
        <v>0.5727007044084881</v>
      </c>
      <c r="F23" s="218">
        <f>IF((0.9-E23)&lt;0,0,(0.9-E23))</f>
        <v>0.32729929559151194</v>
      </c>
    </row>
    <row r="24" spans="1:6" ht="12.75" customHeight="1">
      <c r="A24" s="65" t="s">
        <v>26</v>
      </c>
      <c r="B24" s="89">
        <f>'[16]Calculation Worksheet'!$F$17</f>
        <v>0.4307822337300543</v>
      </c>
      <c r="C24" s="217">
        <f t="shared" si="2"/>
        <v>0.06921776626994569</v>
      </c>
      <c r="D24" s="218"/>
      <c r="E24" s="219">
        <f>'[16]Calculation Worksheet'!$F$17</f>
        <v>0.4307822337300543</v>
      </c>
      <c r="F24" s="218">
        <f>IF((0.9-E24)&lt;0,0,(0.9-E24))</f>
        <v>0.4692177662699457</v>
      </c>
    </row>
    <row r="25" spans="1:6" ht="12.75" customHeight="1">
      <c r="A25" s="65" t="s">
        <v>27</v>
      </c>
      <c r="B25" s="89">
        <f>'[17]Calculation Worksheet'!$F$17</f>
        <v>0.1946827436125169</v>
      </c>
      <c r="C25" s="217">
        <f t="shared" si="2"/>
        <v>0.3053172563874831</v>
      </c>
      <c r="D25" s="218"/>
      <c r="E25" s="219">
        <f>'[17]Calculation Worksheet'!$F$17</f>
        <v>0.1946827436125169</v>
      </c>
      <c r="F25" s="218">
        <f>IF((0.9-E25)&lt;0,0,(0.9-E25))</f>
        <v>0.7053172563874831</v>
      </c>
    </row>
    <row r="26" spans="1:6" ht="12.75" customHeight="1">
      <c r="A26" s="65" t="s">
        <v>28</v>
      </c>
      <c r="B26" s="89">
        <v>0.5</v>
      </c>
      <c r="C26" s="217">
        <f t="shared" si="2"/>
        <v>0</v>
      </c>
      <c r="D26" s="218"/>
      <c r="E26" s="220" t="s">
        <v>1</v>
      </c>
      <c r="F26" s="193" t="s">
        <v>172</v>
      </c>
    </row>
    <row r="27" spans="1:6" ht="7.5" customHeight="1">
      <c r="A27" s="67"/>
      <c r="B27" s="67"/>
      <c r="C27" s="67"/>
      <c r="D27" s="218"/>
      <c r="E27" s="67"/>
      <c r="F27" s="67"/>
    </row>
    <row r="28" spans="1:6" ht="12.75" customHeight="1">
      <c r="A28" s="65" t="s">
        <v>29</v>
      </c>
      <c r="B28" s="89">
        <f>'[50]Calculation Worksheet'!$F$17</f>
        <v>0</v>
      </c>
      <c r="C28" s="217">
        <f aca="true" t="shared" si="3" ref="C28:C37">IF((0.5-B28)&lt;0,0,(0.5-B28))</f>
        <v>0.5</v>
      </c>
      <c r="D28" s="218"/>
      <c r="E28" s="219">
        <f>'[50]Calculation Worksheet'!$F$17</f>
        <v>0</v>
      </c>
      <c r="F28" s="218">
        <f>IF((0.9-E28)&lt;0,0,(0.9-E28))</f>
        <v>0.9</v>
      </c>
    </row>
    <row r="29" spans="1:6" ht="12.75" customHeight="1">
      <c r="A29" s="65" t="s">
        <v>30</v>
      </c>
      <c r="B29" s="89">
        <f>'[18]Calculation Worksheet'!$F$17</f>
        <v>0.2590652949405329</v>
      </c>
      <c r="C29" s="217">
        <f t="shared" si="3"/>
        <v>0.24093470505946712</v>
      </c>
      <c r="D29" s="218"/>
      <c r="E29" s="220" t="s">
        <v>1</v>
      </c>
      <c r="F29" s="193" t="s">
        <v>172</v>
      </c>
    </row>
    <row r="30" spans="1:6" ht="12.75" customHeight="1">
      <c r="A30" s="65" t="s">
        <v>31</v>
      </c>
      <c r="B30" s="89">
        <f>'[19]Calculation Worksheet'!$F$17</f>
        <v>0.019706462948825252</v>
      </c>
      <c r="C30" s="217">
        <f t="shared" si="3"/>
        <v>0.4802935370511747</v>
      </c>
      <c r="D30" s="218"/>
      <c r="E30" s="219">
        <f>'[19]Calculation Worksheet'!$F$17</f>
        <v>0.019706462948825252</v>
      </c>
      <c r="F30" s="218">
        <f>IF((0.9-E30)&lt;0,0,(0.9-E30))</f>
        <v>0.8802935370511747</v>
      </c>
    </row>
    <row r="31" spans="1:6" ht="12.75" customHeight="1">
      <c r="A31" s="65" t="s">
        <v>32</v>
      </c>
      <c r="B31" s="89">
        <f>'[20]FY 14 Calculation Worksheet'!$F$17</f>
        <v>0.37771877079545085</v>
      </c>
      <c r="C31" s="217">
        <f t="shared" si="3"/>
        <v>0.12228122920454915</v>
      </c>
      <c r="D31" s="218"/>
      <c r="E31" s="220" t="s">
        <v>1</v>
      </c>
      <c r="F31" s="193" t="s">
        <v>172</v>
      </c>
    </row>
    <row r="32" spans="1:6" ht="12.75" customHeight="1">
      <c r="A32" s="65" t="s">
        <v>33</v>
      </c>
      <c r="B32" s="89">
        <f>'[21]Calculation Worksheet'!$F$17</f>
        <v>0.10087036391037768</v>
      </c>
      <c r="C32" s="217">
        <f t="shared" si="3"/>
        <v>0.3991296360896223</v>
      </c>
      <c r="D32" s="218"/>
      <c r="E32" s="220" t="s">
        <v>1</v>
      </c>
      <c r="F32" s="193" t="s">
        <v>172</v>
      </c>
    </row>
    <row r="33" spans="1:6" ht="12.75" customHeight="1">
      <c r="A33" s="65" t="s">
        <v>34</v>
      </c>
      <c r="B33" s="89">
        <f>'[22]Calculation Worksheet'!$F$17</f>
        <v>0</v>
      </c>
      <c r="C33" s="217">
        <f t="shared" si="3"/>
        <v>0.5</v>
      </c>
      <c r="D33" s="218"/>
      <c r="E33" s="220" t="s">
        <v>1</v>
      </c>
      <c r="F33" s="193" t="s">
        <v>172</v>
      </c>
    </row>
    <row r="34" spans="1:6" ht="12.75" customHeight="1">
      <c r="A34" s="65" t="s">
        <v>35</v>
      </c>
      <c r="B34" s="89">
        <f>'[23]Calculation Worksheet'!$F$17</f>
        <v>0.3101208428500449</v>
      </c>
      <c r="C34" s="217">
        <f t="shared" si="3"/>
        <v>0.18987915714995512</v>
      </c>
      <c r="D34" s="218"/>
      <c r="E34" s="220" t="s">
        <v>1</v>
      </c>
      <c r="F34" s="193" t="s">
        <v>172</v>
      </c>
    </row>
    <row r="35" spans="1:6" ht="12.75" customHeight="1">
      <c r="A35" s="65" t="s">
        <v>36</v>
      </c>
      <c r="B35" s="89">
        <f>'[51]Calculation Worksheet'!$F$17</f>
        <v>0.2759562316516716</v>
      </c>
      <c r="C35" s="217">
        <f t="shared" si="3"/>
        <v>0.2240437683483284</v>
      </c>
      <c r="D35" s="218"/>
      <c r="E35" s="219">
        <f>'[51]2-Parent Calculation Worksheet'!$F$17</f>
        <v>0.5399933460071873</v>
      </c>
      <c r="F35" s="218">
        <f>IF((0.9-E35)&lt;0,0,(0.9-E35))</f>
        <v>0.36000665399281273</v>
      </c>
    </row>
    <row r="36" spans="1:6" ht="12.75" customHeight="1">
      <c r="A36" s="65" t="s">
        <v>37</v>
      </c>
      <c r="B36" s="89">
        <v>0.5</v>
      </c>
      <c r="C36" s="217">
        <f t="shared" si="3"/>
        <v>0</v>
      </c>
      <c r="D36" s="218"/>
      <c r="E36" s="220" t="s">
        <v>1</v>
      </c>
      <c r="F36" s="193" t="s">
        <v>172</v>
      </c>
    </row>
    <row r="37" spans="1:6" ht="12.75" customHeight="1">
      <c r="A37" s="65" t="s">
        <v>38</v>
      </c>
      <c r="B37" s="89">
        <f>'[24]Calculation Worksheet'!$F$17</f>
        <v>0</v>
      </c>
      <c r="C37" s="217">
        <f t="shared" si="3"/>
        <v>0.5</v>
      </c>
      <c r="D37" s="218"/>
      <c r="E37" s="219">
        <f>'[24]Calculation Worksheet'!$F$17</f>
        <v>0</v>
      </c>
      <c r="F37" s="218">
        <f>IF((0.9-E37)&lt;0,0,(0.9-E37))</f>
        <v>0.9</v>
      </c>
    </row>
    <row r="38" spans="1:6" ht="7.5" customHeight="1">
      <c r="A38" s="67"/>
      <c r="B38" s="67"/>
      <c r="C38" s="67"/>
      <c r="D38" s="218"/>
      <c r="E38" s="67"/>
      <c r="F38" s="67"/>
    </row>
    <row r="39" spans="1:6" ht="12.75" customHeight="1">
      <c r="A39" s="65" t="s">
        <v>39</v>
      </c>
      <c r="B39" s="89">
        <f>'[52]Calculation Worksheet'!$F$17</f>
        <v>0</v>
      </c>
      <c r="C39" s="217">
        <f aca="true" t="shared" si="4" ref="C39:C48">IF((0.5-B39)&lt;0,0,(0.5-B39))</f>
        <v>0.5</v>
      </c>
      <c r="D39" s="218"/>
      <c r="E39" s="220" t="s">
        <v>1</v>
      </c>
      <c r="F39" s="193" t="s">
        <v>172</v>
      </c>
    </row>
    <row r="40" spans="1:6" ht="12.75" customHeight="1">
      <c r="A40" s="65" t="s">
        <v>40</v>
      </c>
      <c r="B40" s="89">
        <f>'[25]Calculation Worksheet'!$F$17</f>
        <v>0.47846599313838234</v>
      </c>
      <c r="C40" s="217">
        <f t="shared" si="4"/>
        <v>0.02153400686161766</v>
      </c>
      <c r="D40" s="218"/>
      <c r="E40" s="220" t="s">
        <v>1</v>
      </c>
      <c r="F40" s="193" t="s">
        <v>172</v>
      </c>
    </row>
    <row r="41" spans="1:6" ht="12.75" customHeight="1">
      <c r="A41" s="65" t="s">
        <v>41</v>
      </c>
      <c r="B41" s="89">
        <f>'[26]Calculation Worksheet'!$F$17</f>
        <v>0.462374027488223</v>
      </c>
      <c r="C41" s="217">
        <f t="shared" si="4"/>
        <v>0.03762597251177702</v>
      </c>
      <c r="D41" s="218"/>
      <c r="E41" s="219">
        <f>'[26]Calculation Worksheet'!$F$17</f>
        <v>0.462374027488223</v>
      </c>
      <c r="F41" s="218">
        <f>IF((0.9-E41)&lt;0,0,(0.9-E41))</f>
        <v>0.43762597251177704</v>
      </c>
    </row>
    <row r="42" spans="1:6" ht="12.75" customHeight="1">
      <c r="A42" s="65" t="s">
        <v>42</v>
      </c>
      <c r="B42" s="89">
        <f>'[27]Calculation Worksheet'!$F$17</f>
        <v>0.32847948382197656</v>
      </c>
      <c r="C42" s="217">
        <f t="shared" si="4"/>
        <v>0.17152051617802344</v>
      </c>
      <c r="D42" s="218"/>
      <c r="E42" s="220" t="s">
        <v>1</v>
      </c>
      <c r="F42" s="193" t="s">
        <v>172</v>
      </c>
    </row>
    <row r="43" spans="1:6" ht="12.75" customHeight="1">
      <c r="A43" s="65" t="s">
        <v>43</v>
      </c>
      <c r="B43" s="89">
        <f>'[28]Calculation Worksheet'!$F$17</f>
        <v>0.41117702251977395</v>
      </c>
      <c r="C43" s="217">
        <f t="shared" si="4"/>
        <v>0.08882297748022605</v>
      </c>
      <c r="D43" s="218"/>
      <c r="E43" s="219">
        <f>'[28]Calculation Worksheet'!$F$17</f>
        <v>0.41117702251977395</v>
      </c>
      <c r="F43" s="218">
        <f>IF((0.9-E43)&lt;0,0,(0.9-E43))</f>
        <v>0.4888229774802261</v>
      </c>
    </row>
    <row r="44" spans="1:6" ht="12.75" customHeight="1">
      <c r="A44" s="65" t="s">
        <v>44</v>
      </c>
      <c r="B44" s="89">
        <f>'[29]Calculation Worksheet'!$F$17</f>
        <v>0.493756564359902</v>
      </c>
      <c r="C44" s="217">
        <f t="shared" si="4"/>
        <v>0.006243435640097994</v>
      </c>
      <c r="D44" s="218"/>
      <c r="E44" s="220" t="s">
        <v>1</v>
      </c>
      <c r="F44" s="193" t="s">
        <v>172</v>
      </c>
    </row>
    <row r="45" spans="1:6" ht="12.75" customHeight="1">
      <c r="A45" s="65" t="s">
        <v>45</v>
      </c>
      <c r="B45" s="89">
        <f>'[30]Calculation Worksheet'!$F$17</f>
        <v>0.19839405469006377</v>
      </c>
      <c r="C45" s="217">
        <f t="shared" si="4"/>
        <v>0.30160594530993623</v>
      </c>
      <c r="D45" s="218"/>
      <c r="E45" s="219">
        <f>'[30]Calculation Worksheet'!$F$17</f>
        <v>0.19839405469006377</v>
      </c>
      <c r="F45" s="218">
        <f>IF((0.9-E45)&lt;0,0,(0.9-E45))</f>
        <v>0.7016059453099363</v>
      </c>
    </row>
    <row r="46" spans="1:6" ht="12.75" customHeight="1">
      <c r="A46" s="65" t="s">
        <v>46</v>
      </c>
      <c r="B46" s="89">
        <f>'[31]Calculation Worksheet'!$F$17</f>
        <v>0.35789720722835017</v>
      </c>
      <c r="C46" s="217">
        <f t="shared" si="4"/>
        <v>0.14210279277164983</v>
      </c>
      <c r="D46" s="218"/>
      <c r="E46" s="220" t="s">
        <v>1</v>
      </c>
      <c r="F46" s="193" t="s">
        <v>172</v>
      </c>
    </row>
    <row r="47" spans="1:6" ht="12.75" customHeight="1">
      <c r="A47" s="65" t="s">
        <v>47</v>
      </c>
      <c r="B47" s="89">
        <f>'[44]Calculation Worksheet'!$F$17</f>
        <v>0</v>
      </c>
      <c r="C47" s="217">
        <f t="shared" si="4"/>
        <v>0.5</v>
      </c>
      <c r="D47" s="218"/>
      <c r="E47" s="219">
        <v>0</v>
      </c>
      <c r="F47" s="218">
        <f>IF((0.9-E47)&lt;0,0,(0.9-E47))</f>
        <v>0.9</v>
      </c>
    </row>
    <row r="48" spans="1:6" ht="12.75" customHeight="1">
      <c r="A48" s="65" t="s">
        <v>48</v>
      </c>
      <c r="B48" s="89">
        <f>'[32]Calculation Worksheet'!$F$17</f>
        <v>0.24842706551134172</v>
      </c>
      <c r="C48" s="217">
        <f t="shared" si="4"/>
        <v>0.25157293448865825</v>
      </c>
      <c r="D48" s="218"/>
      <c r="E48" s="219">
        <f>'[32]2-Parent Calculation Worksheet'!$F$17</f>
        <v>0.49604898887116655</v>
      </c>
      <c r="F48" s="218">
        <f>IF((0.9-E48)&lt;0,0,(0.9-E48))</f>
        <v>0.40395101112883347</v>
      </c>
    </row>
    <row r="49" spans="1:6" ht="7.5" customHeight="1">
      <c r="A49" s="67"/>
      <c r="B49" s="67"/>
      <c r="C49" s="67"/>
      <c r="D49" s="218"/>
      <c r="E49" s="67"/>
      <c r="F49" s="67"/>
    </row>
    <row r="50" spans="1:6" ht="12.75" customHeight="1">
      <c r="A50" s="65" t="s">
        <v>49</v>
      </c>
      <c r="B50" s="89">
        <f>'[33]Calculation Worksheet'!$F$17</f>
        <v>0.18438922418681464</v>
      </c>
      <c r="C50" s="217">
        <f aca="true" t="shared" si="5" ref="C50:C59">IF((0.5-B50)&lt;0,0,(0.5-B50))</f>
        <v>0.31561077581318536</v>
      </c>
      <c r="D50" s="218"/>
      <c r="E50" s="220" t="s">
        <v>1</v>
      </c>
      <c r="F50" s="193" t="s">
        <v>172</v>
      </c>
    </row>
    <row r="51" spans="1:6" ht="12.75" customHeight="1">
      <c r="A51" s="65" t="s">
        <v>50</v>
      </c>
      <c r="B51" s="89">
        <v>0.5</v>
      </c>
      <c r="C51" s="217">
        <f t="shared" si="5"/>
        <v>0</v>
      </c>
      <c r="D51" s="218"/>
      <c r="E51" s="219">
        <f>'[48]Calculation Worksheet'!$F$17</f>
        <v>0.4385556026725736</v>
      </c>
      <c r="F51" s="218">
        <f>IF((0.9-E51)&lt;0,0,(0.9-E51))</f>
        <v>0.4614443973274264</v>
      </c>
    </row>
    <row r="52" spans="1:6" ht="12.75" customHeight="1">
      <c r="A52" s="65" t="s">
        <v>51</v>
      </c>
      <c r="B52" s="89">
        <f>'[34]Calculation Worksheet'!$F$17</f>
        <v>0.4386884230676503</v>
      </c>
      <c r="C52" s="217">
        <f t="shared" si="5"/>
        <v>0.061311576932349676</v>
      </c>
      <c r="D52" s="218"/>
      <c r="E52" s="220" t="s">
        <v>1</v>
      </c>
      <c r="F52" s="193" t="s">
        <v>172</v>
      </c>
    </row>
    <row r="53" spans="1:6" ht="12.75" customHeight="1">
      <c r="A53" s="65" t="s">
        <v>52</v>
      </c>
      <c r="B53" s="89">
        <f>'[35]Calculation Worksheet'!$F$17</f>
        <v>0</v>
      </c>
      <c r="C53" s="217">
        <f t="shared" si="5"/>
        <v>0.5</v>
      </c>
      <c r="D53" s="218"/>
      <c r="E53" s="220" t="s">
        <v>1</v>
      </c>
      <c r="F53" s="193" t="s">
        <v>172</v>
      </c>
    </row>
    <row r="54" spans="1:6" ht="12.75" customHeight="1">
      <c r="A54" s="65" t="s">
        <v>53</v>
      </c>
      <c r="B54" s="89">
        <f>'[36]Calculation Worksheet'!$F$17</f>
        <v>0.42066759825907113</v>
      </c>
      <c r="C54" s="217">
        <f t="shared" si="5"/>
        <v>0.07933240174092887</v>
      </c>
      <c r="D54" s="218"/>
      <c r="E54" s="89">
        <f>'[36]Calculation Worksheet'!$F$17</f>
        <v>0.42066759825907113</v>
      </c>
      <c r="F54" s="218">
        <f>IF((0.9-E54)&lt;0,0,(0.9-E54))</f>
        <v>0.4793324017409289</v>
      </c>
    </row>
    <row r="55" spans="1:6" ht="12.75" customHeight="1">
      <c r="A55" s="65" t="s">
        <v>54</v>
      </c>
      <c r="B55" s="89">
        <v>0.5</v>
      </c>
      <c r="C55" s="217">
        <f t="shared" si="5"/>
        <v>0</v>
      </c>
      <c r="D55" s="218"/>
      <c r="E55" s="220" t="s">
        <v>1</v>
      </c>
      <c r="F55" s="193" t="s">
        <v>172</v>
      </c>
    </row>
    <row r="56" spans="1:6" ht="12.75" customHeight="1">
      <c r="A56" s="65" t="s">
        <v>55</v>
      </c>
      <c r="B56" s="89">
        <f>'[37]Calculation Worksheet'!$F$17</f>
        <v>0.493878300803674</v>
      </c>
      <c r="C56" s="217">
        <f t="shared" si="5"/>
        <v>0.0061216991963259915</v>
      </c>
      <c r="D56" s="218"/>
      <c r="E56" s="220" t="s">
        <v>1</v>
      </c>
      <c r="F56" s="193" t="s">
        <v>172</v>
      </c>
    </row>
    <row r="57" spans="1:6" ht="12.75" customHeight="1">
      <c r="A57" s="65" t="s">
        <v>56</v>
      </c>
      <c r="B57" s="89">
        <f>'[38]Calculation Worksheet'!$F$17</f>
        <v>0.06442926836664599</v>
      </c>
      <c r="C57" s="217">
        <f t="shared" si="5"/>
        <v>0.435570731633354</v>
      </c>
      <c r="D57" s="218"/>
      <c r="E57" s="219">
        <f>'[38]Calculation Worksheet'!$F$17</f>
        <v>0.06442926836664599</v>
      </c>
      <c r="F57" s="218">
        <f>IF((0.9-E57)&lt;0,0,(0.9-E57))</f>
        <v>0.835570731633354</v>
      </c>
    </row>
    <row r="58" spans="1:6" ht="12.75" customHeight="1">
      <c r="A58" s="65" t="s">
        <v>57</v>
      </c>
      <c r="B58" s="89">
        <v>0.5</v>
      </c>
      <c r="C58" s="217">
        <f t="shared" si="5"/>
        <v>0</v>
      </c>
      <c r="D58" s="218"/>
      <c r="E58" s="220" t="s">
        <v>1</v>
      </c>
      <c r="F58" s="193" t="s">
        <v>172</v>
      </c>
    </row>
    <row r="59" spans="1:6" ht="12.75" customHeight="1">
      <c r="A59" s="65" t="s">
        <v>58</v>
      </c>
      <c r="B59" s="89">
        <f>'[39]Calculation Worksheet'!$F$17</f>
        <v>0.17726263506971857</v>
      </c>
      <c r="C59" s="217">
        <f t="shared" si="5"/>
        <v>0.32273736493028143</v>
      </c>
      <c r="D59" s="218"/>
      <c r="E59" s="220" t="s">
        <v>1</v>
      </c>
      <c r="F59" s="193" t="s">
        <v>172</v>
      </c>
    </row>
    <row r="60" spans="1:6" ht="7.5" customHeight="1">
      <c r="A60" s="67"/>
      <c r="B60" s="67"/>
      <c r="C60" s="67"/>
      <c r="D60" s="218"/>
      <c r="E60" s="67"/>
      <c r="F60" s="67"/>
    </row>
    <row r="61" spans="1:6" ht="12.75" customHeight="1">
      <c r="A61" s="65" t="s">
        <v>59</v>
      </c>
      <c r="B61" s="89">
        <f>'[40]Calculation Worksheet'!$F$17</f>
        <v>0.30134076888338107</v>
      </c>
      <c r="C61" s="218">
        <f>IF((0.5-B61)&lt;0,0,(0.5-B61))</f>
        <v>0.19865923111661893</v>
      </c>
      <c r="D61" s="218"/>
      <c r="E61" s="219">
        <f>'[40]Calculation Worksheet'!$F$17</f>
        <v>0.30134076888338107</v>
      </c>
      <c r="F61" s="218">
        <f>IF((0.9-E61)&lt;0,0,(0.9-E61))</f>
        <v>0.598659231116619</v>
      </c>
    </row>
    <row r="62" spans="1:6" ht="12.75" customHeight="1">
      <c r="A62" s="65" t="s">
        <v>60</v>
      </c>
      <c r="B62" s="89">
        <f>'[43]Calculation Worksheet'!$F$17</f>
        <v>0.3043658290416915</v>
      </c>
      <c r="C62" s="218">
        <f>IF((0.5-B62)&lt;0,0,(0.5-B62))</f>
        <v>0.19563417095830848</v>
      </c>
      <c r="D62" s="218"/>
      <c r="E62" s="220" t="s">
        <v>1</v>
      </c>
      <c r="F62" s="193" t="s">
        <v>172</v>
      </c>
    </row>
    <row r="63" spans="1:6" ht="12.75" customHeight="1">
      <c r="A63" s="65" t="s">
        <v>61</v>
      </c>
      <c r="B63" s="89">
        <f>'[41]Calculation Worksheet'!$F$17</f>
        <v>0</v>
      </c>
      <c r="C63" s="218">
        <f>IF((0.5-B63)&lt;0,0,(0.5-B63))</f>
        <v>0.5</v>
      </c>
      <c r="D63" s="218"/>
      <c r="E63" s="219">
        <f>'[41]2-Parent Calculation Worksheet'!$F$17</f>
        <v>0</v>
      </c>
      <c r="F63" s="218">
        <f>IF((0.9-E63)&lt;0,0,(0.9-E63))</f>
        <v>0.9</v>
      </c>
    </row>
    <row r="64" spans="1:6" ht="12.75" customHeight="1">
      <c r="A64" s="66" t="s">
        <v>62</v>
      </c>
      <c r="B64" s="200">
        <f>'[42]Calculation Worksheet'!$F$17</f>
        <v>0</v>
      </c>
      <c r="C64" s="222">
        <f>IF((0.5-B64)&lt;0,0,(0.5-B64))</f>
        <v>0.5</v>
      </c>
      <c r="D64" s="218"/>
      <c r="E64" s="223">
        <f>'[42]Calculation Worksheet'!$F$17</f>
        <v>0</v>
      </c>
      <c r="F64" s="222">
        <f>IF((0.9-E64)&lt;0,0,(0.9-E64))</f>
        <v>0.9</v>
      </c>
    </row>
    <row r="65" ht="12.75" customHeight="1">
      <c r="A65" s="1" t="s">
        <v>88</v>
      </c>
    </row>
    <row r="66" spans="1:3" ht="12.75" customHeight="1">
      <c r="A66" s="22" t="s">
        <v>2</v>
      </c>
      <c r="C66" s="2" t="s">
        <v>2</v>
      </c>
    </row>
    <row r="67" ht="12.75" customHeight="1">
      <c r="C67" s="2" t="s">
        <v>2</v>
      </c>
    </row>
  </sheetData>
  <sheetProtection/>
  <mergeCells count="4">
    <mergeCell ref="A1:F1"/>
    <mergeCell ref="B3:C3"/>
    <mergeCell ref="E3:F3"/>
    <mergeCell ref="A2:F2"/>
  </mergeCells>
  <printOptions horizontalCentered="1"/>
  <pageMargins left="0.25" right="0.25" top="0.25" bottom="0.25" header="0.3" footer="0.3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130" zoomScaleNormal="130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15.7109375" style="2" customWidth="1"/>
    <col min="2" max="2" width="13.7109375" style="2" customWidth="1"/>
    <col min="3" max="3" width="13.57421875" style="2" customWidth="1"/>
    <col min="4" max="4" width="12.7109375" style="2" customWidth="1"/>
    <col min="5" max="5" width="13.421875" style="2" customWidth="1"/>
    <col min="6" max="6" width="14.7109375" style="2" customWidth="1"/>
    <col min="7" max="7" width="13.421875" style="2" customWidth="1"/>
    <col min="8" max="8" width="14.28125" style="2" customWidth="1"/>
    <col min="9" max="16384" width="9.140625" style="2" customWidth="1"/>
  </cols>
  <sheetData>
    <row r="1" spans="1:8" ht="52.5" customHeight="1">
      <c r="A1" s="257" t="s">
        <v>181</v>
      </c>
      <c r="B1" s="257"/>
      <c r="C1" s="257"/>
      <c r="D1" s="257"/>
      <c r="E1" s="257"/>
      <c r="F1" s="257"/>
      <c r="G1" s="257"/>
      <c r="H1" s="257"/>
    </row>
    <row r="2" spans="1:8" ht="12.75" customHeight="1">
      <c r="A2" s="258" t="str">
        <f>FINAL2!$A$2</f>
        <v>ACF/OFA: 05/12/2016</v>
      </c>
      <c r="B2" s="259"/>
      <c r="C2" s="259"/>
      <c r="D2" s="259"/>
      <c r="E2" s="259"/>
      <c r="F2" s="259"/>
      <c r="G2" s="259"/>
      <c r="H2" s="259"/>
    </row>
    <row r="3" spans="1:8" s="3" customFormat="1" ht="12.75" customHeight="1">
      <c r="A3" s="266" t="s">
        <v>0</v>
      </c>
      <c r="B3" s="242" t="s">
        <v>4</v>
      </c>
      <c r="C3" s="243"/>
      <c r="D3" s="243"/>
      <c r="E3" s="243"/>
      <c r="F3" s="243"/>
      <c r="G3" s="243"/>
      <c r="H3" s="244"/>
    </row>
    <row r="4" spans="1:8" s="4" customFormat="1" ht="12.75" customHeight="1">
      <c r="A4" s="267"/>
      <c r="B4" s="263" t="s">
        <v>91</v>
      </c>
      <c r="C4" s="263" t="s">
        <v>113</v>
      </c>
      <c r="D4" s="263" t="s">
        <v>114</v>
      </c>
      <c r="E4" s="263" t="s">
        <v>115</v>
      </c>
      <c r="F4" s="260" t="s">
        <v>112</v>
      </c>
      <c r="G4" s="261"/>
      <c r="H4" s="262"/>
    </row>
    <row r="5" spans="1:8" s="3" customFormat="1" ht="52.5" customHeight="1">
      <c r="A5" s="268"/>
      <c r="B5" s="264"/>
      <c r="C5" s="264"/>
      <c r="D5" s="264"/>
      <c r="E5" s="265"/>
      <c r="F5" s="25" t="s">
        <v>141</v>
      </c>
      <c r="G5" s="25" t="s">
        <v>116</v>
      </c>
      <c r="H5" s="25" t="s">
        <v>96</v>
      </c>
    </row>
    <row r="6" spans="1:8" ht="12.75" customHeight="1">
      <c r="A6" s="50" t="s">
        <v>3</v>
      </c>
      <c r="B6" s="30">
        <f aca="true" t="shared" si="0" ref="B6:H6">SUM(B8:B66)</f>
        <v>1655176</v>
      </c>
      <c r="C6" s="30">
        <f t="shared" si="0"/>
        <v>671768</v>
      </c>
      <c r="D6" s="30">
        <f t="shared" si="0"/>
        <v>873355</v>
      </c>
      <c r="E6" s="30">
        <f t="shared" si="0"/>
        <v>320733</v>
      </c>
      <c r="F6" s="30">
        <f t="shared" si="0"/>
        <v>79329</v>
      </c>
      <c r="G6" s="30">
        <f t="shared" si="0"/>
        <v>26392</v>
      </c>
      <c r="H6" s="30">
        <f t="shared" si="0"/>
        <v>2025</v>
      </c>
    </row>
    <row r="7" spans="1:8" ht="7.5" customHeight="1">
      <c r="A7" s="67"/>
      <c r="B7" s="79"/>
      <c r="C7" s="79"/>
      <c r="D7" s="79"/>
      <c r="E7" s="79"/>
      <c r="F7" s="79"/>
      <c r="G7" s="79"/>
      <c r="H7" s="80"/>
    </row>
    <row r="8" spans="1:8" ht="12.75" customHeight="1">
      <c r="A8" s="65" t="s">
        <v>10</v>
      </c>
      <c r="B8" s="31">
        <v>17078</v>
      </c>
      <c r="C8" s="31">
        <v>7017</v>
      </c>
      <c r="D8" s="31">
        <v>8096</v>
      </c>
      <c r="E8" s="31">
        <v>4192</v>
      </c>
      <c r="F8" s="31">
        <v>1640</v>
      </c>
      <c r="G8" s="31">
        <v>325</v>
      </c>
      <c r="H8" s="207">
        <v>0</v>
      </c>
    </row>
    <row r="9" spans="1:8" ht="12.75" customHeight="1">
      <c r="A9" s="65" t="s">
        <v>11</v>
      </c>
      <c r="B9" s="31">
        <v>3523</v>
      </c>
      <c r="C9" s="31">
        <v>918</v>
      </c>
      <c r="D9" s="31">
        <v>1922</v>
      </c>
      <c r="E9" s="31">
        <v>798</v>
      </c>
      <c r="F9" s="31">
        <v>174</v>
      </c>
      <c r="G9" s="31">
        <v>81</v>
      </c>
      <c r="H9" s="207">
        <v>428</v>
      </c>
    </row>
    <row r="10" spans="1:8" ht="12.75" customHeight="1">
      <c r="A10" s="65" t="s">
        <v>12</v>
      </c>
      <c r="B10" s="31">
        <v>13159</v>
      </c>
      <c r="C10" s="31">
        <v>5802</v>
      </c>
      <c r="D10" s="31">
        <v>6143</v>
      </c>
      <c r="E10" s="31">
        <v>1189</v>
      </c>
      <c r="F10" s="31">
        <v>375</v>
      </c>
      <c r="G10" s="31">
        <v>322</v>
      </c>
      <c r="H10" s="207">
        <v>517</v>
      </c>
    </row>
    <row r="11" spans="1:8" ht="12.75" customHeight="1">
      <c r="A11" s="65" t="s">
        <v>13</v>
      </c>
      <c r="B11" s="31">
        <v>6000</v>
      </c>
      <c r="C11" s="31">
        <v>2476</v>
      </c>
      <c r="D11" s="31">
        <v>2587</v>
      </c>
      <c r="E11" s="31">
        <v>1091</v>
      </c>
      <c r="F11" s="31">
        <v>621</v>
      </c>
      <c r="G11" s="31">
        <v>316</v>
      </c>
      <c r="H11" s="207">
        <v>0</v>
      </c>
    </row>
    <row r="12" spans="1:8" ht="12.75" customHeight="1">
      <c r="A12" s="65" t="s">
        <v>14</v>
      </c>
      <c r="B12" s="31">
        <v>537583</v>
      </c>
      <c r="C12" s="31">
        <v>196092</v>
      </c>
      <c r="D12" s="31">
        <v>316377</v>
      </c>
      <c r="E12" s="31">
        <v>93664</v>
      </c>
      <c r="F12" s="31">
        <v>18408</v>
      </c>
      <c r="G12" s="31">
        <v>6706</v>
      </c>
      <c r="H12" s="207">
        <v>0</v>
      </c>
    </row>
    <row r="13" spans="1:8" ht="12.75" customHeight="1">
      <c r="A13" s="65" t="s">
        <v>15</v>
      </c>
      <c r="B13" s="31">
        <v>17098</v>
      </c>
      <c r="C13" s="31">
        <v>5558</v>
      </c>
      <c r="D13" s="31">
        <v>10259</v>
      </c>
      <c r="E13" s="31">
        <v>2344</v>
      </c>
      <c r="F13" s="31">
        <v>1013</v>
      </c>
      <c r="G13" s="31">
        <v>268</v>
      </c>
      <c r="H13" s="207">
        <v>0</v>
      </c>
    </row>
    <row r="14" spans="1:8" ht="12.75" customHeight="1">
      <c r="A14" s="65" t="s">
        <v>16</v>
      </c>
      <c r="B14" s="31">
        <v>14458</v>
      </c>
      <c r="C14" s="31">
        <v>5773</v>
      </c>
      <c r="D14" s="31">
        <v>6976</v>
      </c>
      <c r="E14" s="31">
        <v>3271</v>
      </c>
      <c r="F14" s="31">
        <v>1585</v>
      </c>
      <c r="G14" s="31">
        <v>124</v>
      </c>
      <c r="H14" s="207">
        <v>0</v>
      </c>
    </row>
    <row r="15" spans="1:8" ht="12.75" customHeight="1">
      <c r="A15" s="65" t="s">
        <v>17</v>
      </c>
      <c r="B15" s="31">
        <v>4701</v>
      </c>
      <c r="C15" s="31">
        <v>3044</v>
      </c>
      <c r="D15" s="31">
        <v>1203</v>
      </c>
      <c r="E15" s="31">
        <v>419</v>
      </c>
      <c r="F15" s="31">
        <v>454</v>
      </c>
      <c r="G15" s="31">
        <v>0</v>
      </c>
      <c r="H15" s="207">
        <v>0</v>
      </c>
    </row>
    <row r="16" spans="1:8" ht="12.75" customHeight="1">
      <c r="A16" s="65" t="s">
        <v>84</v>
      </c>
      <c r="B16" s="31">
        <v>6945</v>
      </c>
      <c r="C16" s="31">
        <v>2284</v>
      </c>
      <c r="D16" s="31">
        <v>3680</v>
      </c>
      <c r="E16" s="31">
        <v>1656</v>
      </c>
      <c r="F16" s="31">
        <v>921</v>
      </c>
      <c r="G16" s="31">
        <v>60</v>
      </c>
      <c r="H16" s="207">
        <v>0</v>
      </c>
    </row>
    <row r="17" spans="1:8" ht="12.75" customHeight="1">
      <c r="A17" s="65" t="s">
        <v>18</v>
      </c>
      <c r="B17" s="31">
        <v>50146</v>
      </c>
      <c r="C17" s="31">
        <v>38550</v>
      </c>
      <c r="D17" s="31">
        <v>8735</v>
      </c>
      <c r="E17" s="31">
        <v>4105</v>
      </c>
      <c r="F17" s="31">
        <v>2658</v>
      </c>
      <c r="G17" s="31">
        <v>203</v>
      </c>
      <c r="H17" s="207">
        <v>0</v>
      </c>
    </row>
    <row r="18" spans="1:8" ht="7.5" customHeight="1">
      <c r="A18" s="67"/>
      <c r="B18" s="79"/>
      <c r="C18" s="79"/>
      <c r="D18" s="79"/>
      <c r="E18" s="79"/>
      <c r="F18" s="79"/>
      <c r="G18" s="79"/>
      <c r="H18" s="80"/>
    </row>
    <row r="19" spans="1:8" ht="12.75" customHeight="1">
      <c r="A19" s="65" t="s">
        <v>19</v>
      </c>
      <c r="B19" s="31">
        <v>15390</v>
      </c>
      <c r="C19" s="31">
        <v>12067</v>
      </c>
      <c r="D19" s="31">
        <v>2789</v>
      </c>
      <c r="E19" s="31">
        <v>1583</v>
      </c>
      <c r="F19" s="31">
        <v>388</v>
      </c>
      <c r="G19" s="31">
        <v>146</v>
      </c>
      <c r="H19" s="207">
        <v>0</v>
      </c>
    </row>
    <row r="20" spans="1:8" ht="12.75" customHeight="1">
      <c r="A20" s="65" t="s">
        <v>20</v>
      </c>
      <c r="B20" s="31">
        <v>1248</v>
      </c>
      <c r="C20" s="31">
        <v>736</v>
      </c>
      <c r="D20" s="31">
        <v>483</v>
      </c>
      <c r="E20" s="31">
        <v>178</v>
      </c>
      <c r="F20" s="31">
        <v>28</v>
      </c>
      <c r="G20" s="31">
        <v>0</v>
      </c>
      <c r="H20" s="207">
        <v>0</v>
      </c>
    </row>
    <row r="21" spans="1:8" ht="12.75" customHeight="1">
      <c r="A21" s="65" t="s">
        <v>21</v>
      </c>
      <c r="B21" s="31">
        <v>8470</v>
      </c>
      <c r="C21" s="31">
        <v>2335</v>
      </c>
      <c r="D21" s="31">
        <v>5755</v>
      </c>
      <c r="E21" s="31">
        <v>2756</v>
      </c>
      <c r="F21" s="31">
        <v>380</v>
      </c>
      <c r="G21" s="31">
        <v>0</v>
      </c>
      <c r="H21" s="207">
        <v>0</v>
      </c>
    </row>
    <row r="22" spans="1:8" ht="12.75" customHeight="1">
      <c r="A22" s="65" t="s">
        <v>22</v>
      </c>
      <c r="B22" s="31">
        <v>1867</v>
      </c>
      <c r="C22" s="31">
        <v>1726</v>
      </c>
      <c r="D22" s="31">
        <v>106</v>
      </c>
      <c r="E22" s="31">
        <v>52</v>
      </c>
      <c r="F22" s="31">
        <v>35</v>
      </c>
      <c r="G22" s="31">
        <v>0</v>
      </c>
      <c r="H22" s="207">
        <v>0</v>
      </c>
    </row>
    <row r="23" spans="1:8" ht="12.75" customHeight="1">
      <c r="A23" s="65" t="s">
        <v>23</v>
      </c>
      <c r="B23" s="31">
        <v>20050</v>
      </c>
      <c r="C23" s="31">
        <v>12034</v>
      </c>
      <c r="D23" s="31">
        <v>7985</v>
      </c>
      <c r="E23" s="31">
        <v>5484</v>
      </c>
      <c r="F23" s="31">
        <v>0</v>
      </c>
      <c r="G23" s="31">
        <v>32</v>
      </c>
      <c r="H23" s="207">
        <v>0</v>
      </c>
    </row>
    <row r="24" spans="1:8" ht="12.75" customHeight="1">
      <c r="A24" s="65" t="s">
        <v>24</v>
      </c>
      <c r="B24" s="31">
        <v>10587</v>
      </c>
      <c r="C24" s="31">
        <v>7659</v>
      </c>
      <c r="D24" s="31">
        <v>2254</v>
      </c>
      <c r="E24" s="31">
        <v>687</v>
      </c>
      <c r="F24" s="31">
        <v>672</v>
      </c>
      <c r="G24" s="31">
        <v>2</v>
      </c>
      <c r="H24" s="207">
        <v>0</v>
      </c>
    </row>
    <row r="25" spans="1:8" ht="12.75" customHeight="1">
      <c r="A25" s="65" t="s">
        <v>25</v>
      </c>
      <c r="B25" s="31">
        <v>15529</v>
      </c>
      <c r="C25" s="31">
        <v>4976</v>
      </c>
      <c r="D25" s="31">
        <v>7771</v>
      </c>
      <c r="E25" s="31">
        <v>2827</v>
      </c>
      <c r="F25" s="31">
        <v>470</v>
      </c>
      <c r="G25" s="31">
        <v>0</v>
      </c>
      <c r="H25" s="207">
        <v>0</v>
      </c>
    </row>
    <row r="26" spans="1:8" ht="12.75" customHeight="1">
      <c r="A26" s="65" t="s">
        <v>26</v>
      </c>
      <c r="B26" s="31">
        <v>7087</v>
      </c>
      <c r="C26" s="31">
        <v>2876</v>
      </c>
      <c r="D26" s="31">
        <v>3590</v>
      </c>
      <c r="E26" s="31">
        <v>1232</v>
      </c>
      <c r="F26" s="31">
        <v>621</v>
      </c>
      <c r="G26" s="31">
        <v>0</v>
      </c>
      <c r="H26" s="207">
        <v>0</v>
      </c>
    </row>
    <row r="27" spans="1:8" ht="12.75" customHeight="1">
      <c r="A27" s="65" t="s">
        <v>27</v>
      </c>
      <c r="B27" s="31">
        <v>28587</v>
      </c>
      <c r="C27" s="31">
        <v>18037</v>
      </c>
      <c r="D27" s="31">
        <v>8672</v>
      </c>
      <c r="E27" s="31">
        <v>4898</v>
      </c>
      <c r="F27" s="31">
        <v>1075</v>
      </c>
      <c r="G27" s="31">
        <v>803</v>
      </c>
      <c r="H27" s="207">
        <v>0</v>
      </c>
    </row>
    <row r="28" spans="1:8" ht="12.75" customHeight="1">
      <c r="A28" s="65" t="s">
        <v>28</v>
      </c>
      <c r="B28" s="31">
        <v>5770</v>
      </c>
      <c r="C28" s="31">
        <v>4234</v>
      </c>
      <c r="D28" s="31">
        <v>1374</v>
      </c>
      <c r="E28" s="31">
        <v>334</v>
      </c>
      <c r="F28" s="31">
        <v>162</v>
      </c>
      <c r="G28" s="31">
        <v>0</v>
      </c>
      <c r="H28" s="207">
        <v>0</v>
      </c>
    </row>
    <row r="29" spans="1:8" ht="7.5" customHeight="1">
      <c r="A29" s="67"/>
      <c r="B29" s="79"/>
      <c r="C29" s="79"/>
      <c r="D29" s="79"/>
      <c r="E29" s="79"/>
      <c r="F29" s="79"/>
      <c r="G29" s="79"/>
      <c r="H29" s="80"/>
    </row>
    <row r="30" spans="1:8" ht="12.75" customHeight="1">
      <c r="A30" s="65" t="s">
        <v>29</v>
      </c>
      <c r="B30" s="31">
        <v>25607</v>
      </c>
      <c r="C30" s="31">
        <v>2427</v>
      </c>
      <c r="D30" s="31">
        <v>22961</v>
      </c>
      <c r="E30" s="31">
        <v>15854</v>
      </c>
      <c r="F30" s="31">
        <v>118</v>
      </c>
      <c r="G30" s="31">
        <v>101</v>
      </c>
      <c r="H30" s="207">
        <v>0</v>
      </c>
    </row>
    <row r="31" spans="1:8" ht="12.75" customHeight="1">
      <c r="A31" s="65" t="s">
        <v>30</v>
      </c>
      <c r="B31" s="31">
        <v>20770</v>
      </c>
      <c r="C31" s="31">
        <v>9550</v>
      </c>
      <c r="D31" s="31">
        <v>8749</v>
      </c>
      <c r="E31" s="31">
        <v>4348</v>
      </c>
      <c r="F31" s="31">
        <v>2471</v>
      </c>
      <c r="G31" s="31">
        <v>0</v>
      </c>
      <c r="H31" s="207">
        <v>0</v>
      </c>
    </row>
    <row r="32" spans="1:8" ht="12.75" customHeight="1">
      <c r="A32" s="65" t="s">
        <v>31</v>
      </c>
      <c r="B32" s="31">
        <v>68598</v>
      </c>
      <c r="C32" s="31">
        <v>16793</v>
      </c>
      <c r="D32" s="31">
        <v>48183</v>
      </c>
      <c r="E32" s="31">
        <v>27840</v>
      </c>
      <c r="F32" s="31">
        <v>2736</v>
      </c>
      <c r="G32" s="31">
        <v>886</v>
      </c>
      <c r="H32" s="207">
        <v>0</v>
      </c>
    </row>
    <row r="33" spans="1:8" ht="12.75" customHeight="1">
      <c r="A33" s="65" t="s">
        <v>32</v>
      </c>
      <c r="B33" s="31">
        <v>26721</v>
      </c>
      <c r="C33" s="31">
        <v>12850</v>
      </c>
      <c r="D33" s="31">
        <v>11184</v>
      </c>
      <c r="E33" s="31">
        <v>6924</v>
      </c>
      <c r="F33" s="31">
        <v>2687</v>
      </c>
      <c r="G33" s="31">
        <v>0</v>
      </c>
      <c r="H33" s="207">
        <v>0</v>
      </c>
    </row>
    <row r="34" spans="1:8" ht="12.75" customHeight="1">
      <c r="A34" s="65" t="s">
        <v>33</v>
      </c>
      <c r="B34" s="31">
        <v>21939</v>
      </c>
      <c r="C34" s="31">
        <v>10256</v>
      </c>
      <c r="D34" s="31">
        <v>8659</v>
      </c>
      <c r="E34" s="31">
        <v>4005</v>
      </c>
      <c r="F34" s="31">
        <v>2084</v>
      </c>
      <c r="G34" s="31">
        <v>527</v>
      </c>
      <c r="H34" s="207">
        <v>414</v>
      </c>
    </row>
    <row r="35" spans="1:8" ht="12.75" customHeight="1">
      <c r="A35" s="65" t="s">
        <v>34</v>
      </c>
      <c r="B35" s="31">
        <v>8694</v>
      </c>
      <c r="C35" s="31">
        <v>3844</v>
      </c>
      <c r="D35" s="31">
        <v>3485</v>
      </c>
      <c r="E35" s="31">
        <v>2219</v>
      </c>
      <c r="F35" s="31">
        <v>1354</v>
      </c>
      <c r="G35" s="31">
        <v>0</v>
      </c>
      <c r="H35" s="207">
        <v>10</v>
      </c>
    </row>
    <row r="36" spans="1:8" ht="12.75" customHeight="1">
      <c r="A36" s="65" t="s">
        <v>35</v>
      </c>
      <c r="B36" s="31">
        <v>30578</v>
      </c>
      <c r="C36" s="31">
        <v>7105</v>
      </c>
      <c r="D36" s="31">
        <v>19340</v>
      </c>
      <c r="E36" s="31">
        <v>3831</v>
      </c>
      <c r="F36" s="31">
        <v>1882</v>
      </c>
      <c r="G36" s="31">
        <v>2251</v>
      </c>
      <c r="H36" s="207">
        <v>0</v>
      </c>
    </row>
    <row r="37" spans="1:8" ht="12.75" customHeight="1">
      <c r="A37" s="65" t="s">
        <v>36</v>
      </c>
      <c r="B37" s="31">
        <v>3060</v>
      </c>
      <c r="C37" s="31">
        <v>1317</v>
      </c>
      <c r="D37" s="31">
        <v>1172</v>
      </c>
      <c r="E37" s="31">
        <v>500</v>
      </c>
      <c r="F37" s="31">
        <v>78</v>
      </c>
      <c r="G37" s="31">
        <v>0</v>
      </c>
      <c r="H37" s="207">
        <v>493</v>
      </c>
    </row>
    <row r="38" spans="1:8" ht="12.75" customHeight="1">
      <c r="A38" s="65" t="s">
        <v>37</v>
      </c>
      <c r="B38" s="31">
        <v>6009</v>
      </c>
      <c r="C38" s="31">
        <v>3264</v>
      </c>
      <c r="D38" s="31">
        <v>2356</v>
      </c>
      <c r="E38" s="31">
        <v>1137</v>
      </c>
      <c r="F38" s="31">
        <v>390</v>
      </c>
      <c r="G38" s="31">
        <v>0</v>
      </c>
      <c r="H38" s="207">
        <v>0</v>
      </c>
    </row>
    <row r="39" spans="1:8" ht="12.75" customHeight="1">
      <c r="A39" s="65" t="s">
        <v>38</v>
      </c>
      <c r="B39" s="31">
        <v>12134</v>
      </c>
      <c r="C39" s="31">
        <v>4794</v>
      </c>
      <c r="D39" s="31">
        <v>7052</v>
      </c>
      <c r="E39" s="31">
        <v>2181</v>
      </c>
      <c r="F39" s="31">
        <v>289</v>
      </c>
      <c r="G39" s="31">
        <v>0</v>
      </c>
      <c r="H39" s="207">
        <v>0</v>
      </c>
    </row>
    <row r="40" spans="1:8" ht="7.5" customHeight="1">
      <c r="A40" s="67"/>
      <c r="B40" s="79"/>
      <c r="C40" s="79"/>
      <c r="D40" s="79"/>
      <c r="E40" s="79"/>
      <c r="F40" s="79"/>
      <c r="G40" s="79"/>
      <c r="H40" s="80"/>
    </row>
    <row r="41" spans="1:8" ht="12.75" customHeight="1">
      <c r="A41" s="65" t="s">
        <v>39</v>
      </c>
      <c r="B41" s="31">
        <v>5924</v>
      </c>
      <c r="C41" s="31">
        <v>1406</v>
      </c>
      <c r="D41" s="31">
        <v>3999</v>
      </c>
      <c r="E41" s="31">
        <v>3116</v>
      </c>
      <c r="F41" s="31">
        <v>321</v>
      </c>
      <c r="G41" s="31">
        <v>199</v>
      </c>
      <c r="H41" s="207">
        <v>0</v>
      </c>
    </row>
    <row r="42" spans="1:8" ht="12.75" customHeight="1">
      <c r="A42" s="65" t="s">
        <v>40</v>
      </c>
      <c r="B42" s="31">
        <v>28038</v>
      </c>
      <c r="C42" s="31">
        <v>8329</v>
      </c>
      <c r="D42" s="31">
        <v>16572</v>
      </c>
      <c r="E42" s="31">
        <v>4153</v>
      </c>
      <c r="F42" s="31">
        <v>1467</v>
      </c>
      <c r="G42" s="31">
        <v>1670</v>
      </c>
      <c r="H42" s="207">
        <v>0</v>
      </c>
    </row>
    <row r="43" spans="1:8" ht="12.75" customHeight="1">
      <c r="A43" s="65" t="s">
        <v>41</v>
      </c>
      <c r="B43" s="31">
        <v>13161</v>
      </c>
      <c r="C43" s="31">
        <v>5803</v>
      </c>
      <c r="D43" s="31">
        <v>6164</v>
      </c>
      <c r="E43" s="31">
        <v>2466</v>
      </c>
      <c r="F43" s="31">
        <v>382</v>
      </c>
      <c r="G43" s="31">
        <v>812</v>
      </c>
      <c r="H43" s="207">
        <v>0</v>
      </c>
    </row>
    <row r="44" spans="1:8" ht="12.75" customHeight="1">
      <c r="A44" s="65" t="s">
        <v>42</v>
      </c>
      <c r="B44" s="31">
        <v>150461</v>
      </c>
      <c r="C44" s="31">
        <v>54140</v>
      </c>
      <c r="D44" s="31">
        <v>89561</v>
      </c>
      <c r="E44" s="31">
        <v>28238</v>
      </c>
      <c r="F44" s="31">
        <v>2573</v>
      </c>
      <c r="G44" s="31">
        <v>4187</v>
      </c>
      <c r="H44" s="207">
        <v>0</v>
      </c>
    </row>
    <row r="45" spans="1:8" ht="12.75" customHeight="1">
      <c r="A45" s="65" t="s">
        <v>43</v>
      </c>
      <c r="B45" s="31">
        <v>17692</v>
      </c>
      <c r="C45" s="31">
        <v>12515</v>
      </c>
      <c r="D45" s="31">
        <v>4175</v>
      </c>
      <c r="E45" s="31">
        <v>1573</v>
      </c>
      <c r="F45" s="31">
        <v>1002</v>
      </c>
      <c r="G45" s="31">
        <v>0</v>
      </c>
      <c r="H45" s="207">
        <v>0</v>
      </c>
    </row>
    <row r="46" spans="1:8" ht="12.75" customHeight="1">
      <c r="A46" s="65" t="s">
        <v>44</v>
      </c>
      <c r="B46" s="31">
        <v>1304</v>
      </c>
      <c r="C46" s="31">
        <v>527</v>
      </c>
      <c r="D46" s="31">
        <v>450</v>
      </c>
      <c r="E46" s="31">
        <v>320</v>
      </c>
      <c r="F46" s="31">
        <v>71</v>
      </c>
      <c r="G46" s="31">
        <v>92</v>
      </c>
      <c r="H46" s="207">
        <v>163</v>
      </c>
    </row>
    <row r="47" spans="1:8" ht="12.75" customHeight="1">
      <c r="A47" s="65" t="s">
        <v>45</v>
      </c>
      <c r="B47" s="31">
        <v>76140</v>
      </c>
      <c r="C47" s="31">
        <v>45742</v>
      </c>
      <c r="D47" s="31">
        <v>27518</v>
      </c>
      <c r="E47" s="31">
        <v>20711</v>
      </c>
      <c r="F47" s="31">
        <v>2881</v>
      </c>
      <c r="G47" s="31">
        <v>0</v>
      </c>
      <c r="H47" s="207">
        <v>0</v>
      </c>
    </row>
    <row r="48" spans="1:8" ht="12.75" customHeight="1">
      <c r="A48" s="65" t="s">
        <v>46</v>
      </c>
      <c r="B48" s="31">
        <v>7139</v>
      </c>
      <c r="C48" s="31">
        <v>4846</v>
      </c>
      <c r="D48" s="31">
        <v>1865</v>
      </c>
      <c r="E48" s="31">
        <v>693</v>
      </c>
      <c r="F48" s="31">
        <v>428</v>
      </c>
      <c r="G48" s="31">
        <v>0</v>
      </c>
      <c r="H48" s="207">
        <v>0</v>
      </c>
    </row>
    <row r="49" spans="1:8" ht="12.75" customHeight="1">
      <c r="A49" s="65" t="s">
        <v>47</v>
      </c>
      <c r="B49" s="31">
        <v>46922</v>
      </c>
      <c r="C49" s="31">
        <v>6666</v>
      </c>
      <c r="D49" s="31">
        <v>36912</v>
      </c>
      <c r="E49" s="31">
        <v>19278</v>
      </c>
      <c r="F49" s="31">
        <v>2554</v>
      </c>
      <c r="G49" s="31">
        <v>791</v>
      </c>
      <c r="H49" s="207">
        <v>0</v>
      </c>
    </row>
    <row r="50" spans="1:8" ht="12.75" customHeight="1">
      <c r="A50" s="65" t="s">
        <v>48</v>
      </c>
      <c r="B50" s="31">
        <v>69295</v>
      </c>
      <c r="C50" s="31">
        <v>21671</v>
      </c>
      <c r="D50" s="31">
        <v>39012</v>
      </c>
      <c r="E50" s="31">
        <v>9310</v>
      </c>
      <c r="F50" s="31">
        <v>7411</v>
      </c>
      <c r="G50" s="31">
        <v>1201</v>
      </c>
      <c r="H50" s="207">
        <v>0</v>
      </c>
    </row>
    <row r="51" spans="1:8" ht="7.5" customHeight="1">
      <c r="A51" s="67"/>
      <c r="B51" s="79"/>
      <c r="C51" s="79"/>
      <c r="D51" s="79"/>
      <c r="E51" s="79"/>
      <c r="F51" s="79"/>
      <c r="G51" s="79"/>
      <c r="H51" s="80"/>
    </row>
    <row r="52" spans="1:8" ht="12.75" customHeight="1">
      <c r="A52" s="65" t="s">
        <v>49</v>
      </c>
      <c r="B52" s="31">
        <v>12208</v>
      </c>
      <c r="C52" s="31">
        <v>1146</v>
      </c>
      <c r="D52" s="31">
        <v>10447</v>
      </c>
      <c r="E52" s="31">
        <v>2282</v>
      </c>
      <c r="F52" s="31">
        <v>512</v>
      </c>
      <c r="G52" s="31">
        <v>102</v>
      </c>
      <c r="H52" s="207">
        <v>0</v>
      </c>
    </row>
    <row r="53" spans="1:8" ht="12.75" customHeight="1">
      <c r="A53" s="65" t="s">
        <v>50</v>
      </c>
      <c r="B53" s="31">
        <v>5597</v>
      </c>
      <c r="C53" s="31">
        <v>1803</v>
      </c>
      <c r="D53" s="31">
        <v>3309</v>
      </c>
      <c r="E53" s="31">
        <v>399</v>
      </c>
      <c r="F53" s="31">
        <v>226</v>
      </c>
      <c r="G53" s="31">
        <v>258</v>
      </c>
      <c r="H53" s="207">
        <v>0</v>
      </c>
    </row>
    <row r="54" spans="1:8" ht="12.75" customHeight="1">
      <c r="A54" s="65" t="s">
        <v>51</v>
      </c>
      <c r="B54" s="31">
        <v>11252</v>
      </c>
      <c r="C54" s="31">
        <v>6361</v>
      </c>
      <c r="D54" s="31">
        <v>3702</v>
      </c>
      <c r="E54" s="31">
        <v>1271</v>
      </c>
      <c r="F54" s="31">
        <v>1188</v>
      </c>
      <c r="G54" s="31">
        <v>0</v>
      </c>
      <c r="H54" s="207">
        <v>0</v>
      </c>
    </row>
    <row r="55" spans="1:8" ht="12.75" customHeight="1">
      <c r="A55" s="65" t="s">
        <v>52</v>
      </c>
      <c r="B55" s="31">
        <v>3122</v>
      </c>
      <c r="C55" s="31">
        <v>2362</v>
      </c>
      <c r="D55" s="31">
        <v>587</v>
      </c>
      <c r="E55" s="31">
        <v>336</v>
      </c>
      <c r="F55" s="31">
        <v>167</v>
      </c>
      <c r="G55" s="31">
        <v>7</v>
      </c>
      <c r="H55" s="207">
        <v>0</v>
      </c>
    </row>
    <row r="56" spans="1:8" ht="12.75" customHeight="1">
      <c r="A56" s="65" t="s">
        <v>53</v>
      </c>
      <c r="B56" s="31">
        <v>47692</v>
      </c>
      <c r="C56" s="31">
        <v>18992</v>
      </c>
      <c r="D56" s="31">
        <v>25320</v>
      </c>
      <c r="E56" s="31">
        <v>6720</v>
      </c>
      <c r="F56" s="31">
        <v>3381</v>
      </c>
      <c r="G56" s="31">
        <v>0</v>
      </c>
      <c r="H56" s="207">
        <v>0</v>
      </c>
    </row>
    <row r="57" spans="1:8" ht="12.75" customHeight="1">
      <c r="A57" s="65" t="s">
        <v>54</v>
      </c>
      <c r="B57" s="31">
        <v>36524</v>
      </c>
      <c r="C57" s="31">
        <v>25275</v>
      </c>
      <c r="D57" s="31">
        <v>10164</v>
      </c>
      <c r="E57" s="31">
        <v>1856</v>
      </c>
      <c r="F57" s="31">
        <v>1085</v>
      </c>
      <c r="G57" s="31">
        <v>0</v>
      </c>
      <c r="H57" s="207">
        <v>0</v>
      </c>
    </row>
    <row r="58" spans="1:8" ht="12.75" customHeight="1">
      <c r="A58" s="65" t="s">
        <v>55</v>
      </c>
      <c r="B58" s="31">
        <v>4321</v>
      </c>
      <c r="C58" s="31">
        <v>2348</v>
      </c>
      <c r="D58" s="31">
        <v>1725</v>
      </c>
      <c r="E58" s="31">
        <v>359</v>
      </c>
      <c r="F58" s="31">
        <v>249</v>
      </c>
      <c r="G58" s="31">
        <v>0</v>
      </c>
      <c r="H58" s="207">
        <v>0</v>
      </c>
    </row>
    <row r="59" spans="1:8" ht="12.75" customHeight="1">
      <c r="A59" s="65" t="s">
        <v>56</v>
      </c>
      <c r="B59" s="31">
        <v>3557</v>
      </c>
      <c r="C59" s="31">
        <v>1457</v>
      </c>
      <c r="D59" s="31">
        <v>1717</v>
      </c>
      <c r="E59" s="31">
        <v>703</v>
      </c>
      <c r="F59" s="31">
        <v>283</v>
      </c>
      <c r="G59" s="31">
        <v>99</v>
      </c>
      <c r="H59" s="207">
        <v>0</v>
      </c>
    </row>
    <row r="60" spans="1:8" ht="12.75" customHeight="1">
      <c r="A60" s="65" t="s">
        <v>57</v>
      </c>
      <c r="B60" s="31">
        <v>423</v>
      </c>
      <c r="C60" s="31">
        <v>49</v>
      </c>
      <c r="D60" s="31">
        <v>375</v>
      </c>
      <c r="E60" s="31">
        <v>57</v>
      </c>
      <c r="F60" s="31">
        <v>0</v>
      </c>
      <c r="G60" s="31">
        <v>0</v>
      </c>
      <c r="H60" s="207">
        <v>0</v>
      </c>
    </row>
    <row r="61" spans="1:8" ht="12.75" customHeight="1">
      <c r="A61" s="65" t="s">
        <v>58</v>
      </c>
      <c r="B61" s="31">
        <v>27777</v>
      </c>
      <c r="C61" s="31">
        <v>11093</v>
      </c>
      <c r="D61" s="31">
        <v>14541</v>
      </c>
      <c r="E61" s="31">
        <v>6392</v>
      </c>
      <c r="F61" s="31">
        <v>2143</v>
      </c>
      <c r="G61" s="31">
        <v>0</v>
      </c>
      <c r="H61" s="207">
        <v>0</v>
      </c>
    </row>
    <row r="62" spans="1:8" ht="7.5" customHeight="1">
      <c r="A62" s="67"/>
      <c r="B62" s="79"/>
      <c r="C62" s="79"/>
      <c r="D62" s="79"/>
      <c r="E62" s="79"/>
      <c r="F62" s="79"/>
      <c r="G62" s="79"/>
      <c r="H62" s="80"/>
    </row>
    <row r="63" spans="1:8" ht="12.75" customHeight="1">
      <c r="A63" s="65" t="s">
        <v>59</v>
      </c>
      <c r="B63" s="31">
        <v>41044</v>
      </c>
      <c r="C63" s="31">
        <v>15805</v>
      </c>
      <c r="D63" s="31">
        <v>20535</v>
      </c>
      <c r="E63" s="31">
        <v>3324</v>
      </c>
      <c r="F63" s="31">
        <v>3129</v>
      </c>
      <c r="G63" s="31">
        <v>1575</v>
      </c>
      <c r="H63" s="207">
        <v>0</v>
      </c>
    </row>
    <row r="64" spans="1:8" ht="12.75" customHeight="1">
      <c r="A64" s="65" t="s">
        <v>60</v>
      </c>
      <c r="B64" s="31">
        <v>8591</v>
      </c>
      <c r="C64" s="31">
        <v>4919</v>
      </c>
      <c r="D64" s="31">
        <v>2988</v>
      </c>
      <c r="E64" s="31">
        <v>1276</v>
      </c>
      <c r="F64" s="31">
        <v>579</v>
      </c>
      <c r="G64" s="31">
        <v>105</v>
      </c>
      <c r="H64" s="207">
        <v>0</v>
      </c>
    </row>
    <row r="65" spans="1:8" ht="12.75" customHeight="1">
      <c r="A65" s="65" t="s">
        <v>61</v>
      </c>
      <c r="B65" s="31">
        <v>27249</v>
      </c>
      <c r="C65" s="31">
        <v>11898</v>
      </c>
      <c r="D65" s="31">
        <v>11700</v>
      </c>
      <c r="E65" s="31">
        <v>4215</v>
      </c>
      <c r="F65" s="31">
        <v>1521</v>
      </c>
      <c r="G65" s="31">
        <v>2130</v>
      </c>
      <c r="H65" s="207">
        <v>0</v>
      </c>
    </row>
    <row r="66" spans="1:8" ht="12.75" customHeight="1">
      <c r="A66" s="66" t="s">
        <v>62</v>
      </c>
      <c r="B66" s="32">
        <v>357</v>
      </c>
      <c r="C66" s="32">
        <v>221</v>
      </c>
      <c r="D66" s="32">
        <v>119</v>
      </c>
      <c r="E66" s="32">
        <v>86</v>
      </c>
      <c r="F66" s="32">
        <v>7</v>
      </c>
      <c r="G66" s="32">
        <v>11</v>
      </c>
      <c r="H66" s="208">
        <v>0</v>
      </c>
    </row>
  </sheetData>
  <sheetProtection/>
  <mergeCells count="9">
    <mergeCell ref="A1:H1"/>
    <mergeCell ref="A2:H2"/>
    <mergeCell ref="F4:H4"/>
    <mergeCell ref="B4:B5"/>
    <mergeCell ref="D4:D5"/>
    <mergeCell ref="E4:E5"/>
    <mergeCell ref="A3:A5"/>
    <mergeCell ref="C4:C5"/>
    <mergeCell ref="B3:H3"/>
  </mergeCells>
  <printOptions horizontalCentered="1"/>
  <pageMargins left="0.25" right="0.25" top="0.25" bottom="0.25" header="0.5" footer="0.5"/>
  <pageSetup fitToHeight="1" fitToWidth="1"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120" zoomScaleNormal="120" zoomScalePageLayoutView="0" workbookViewId="0" topLeftCell="A19">
      <selection activeCell="I52" sqref="I52"/>
    </sheetView>
  </sheetViews>
  <sheetFormatPr defaultColWidth="9.140625" defaultRowHeight="12.75" customHeight="1"/>
  <cols>
    <col min="1" max="1" width="15.7109375" style="2" customWidth="1"/>
    <col min="2" max="2" width="13.7109375" style="2" customWidth="1"/>
    <col min="3" max="3" width="12.57421875" style="2" customWidth="1"/>
    <col min="4" max="4" width="12.28125" style="2" customWidth="1"/>
    <col min="5" max="5" width="13.140625" style="2" customWidth="1"/>
    <col min="6" max="6" width="15.00390625" style="2" customWidth="1"/>
    <col min="7" max="7" width="12.28125" style="2" customWidth="1"/>
    <col min="8" max="8" width="16.421875" style="2" customWidth="1"/>
    <col min="9" max="16384" width="9.140625" style="2" customWidth="1"/>
  </cols>
  <sheetData>
    <row r="1" spans="1:8" ht="52.5" customHeight="1">
      <c r="A1" s="257" t="s">
        <v>182</v>
      </c>
      <c r="B1" s="257"/>
      <c r="C1" s="257"/>
      <c r="D1" s="257"/>
      <c r="E1" s="257"/>
      <c r="F1" s="257"/>
      <c r="G1" s="257"/>
      <c r="H1" s="257"/>
    </row>
    <row r="2" spans="1:8" ht="12.75" customHeight="1">
      <c r="A2" s="272" t="str">
        <f>FINAL2!$A$2</f>
        <v>ACF/OFA: 05/12/2016</v>
      </c>
      <c r="B2" s="272"/>
      <c r="C2" s="272"/>
      <c r="D2" s="272"/>
      <c r="E2" s="272"/>
      <c r="F2" s="272"/>
      <c r="G2" s="272"/>
      <c r="H2" s="272"/>
    </row>
    <row r="3" spans="1:8" ht="12.75" customHeight="1">
      <c r="A3" s="248" t="s">
        <v>0</v>
      </c>
      <c r="B3" s="241" t="s">
        <v>5</v>
      </c>
      <c r="C3" s="241"/>
      <c r="D3" s="241"/>
      <c r="E3" s="241"/>
      <c r="F3" s="241"/>
      <c r="G3" s="241"/>
      <c r="H3" s="241"/>
    </row>
    <row r="4" spans="1:8" s="3" customFormat="1" ht="12.75" customHeight="1">
      <c r="A4" s="249"/>
      <c r="B4" s="263" t="s">
        <v>92</v>
      </c>
      <c r="C4" s="263" t="s">
        <v>93</v>
      </c>
      <c r="D4" s="263" t="s">
        <v>94</v>
      </c>
      <c r="E4" s="263" t="s">
        <v>117</v>
      </c>
      <c r="F4" s="263" t="s">
        <v>95</v>
      </c>
      <c r="G4" s="273" t="s">
        <v>148</v>
      </c>
      <c r="H4" s="274"/>
    </row>
    <row r="5" spans="1:8" s="3" customFormat="1" ht="12.75" customHeight="1">
      <c r="A5" s="249"/>
      <c r="B5" s="270"/>
      <c r="C5" s="270"/>
      <c r="D5" s="270"/>
      <c r="E5" s="270"/>
      <c r="F5" s="270"/>
      <c r="G5" s="275"/>
      <c r="H5" s="276"/>
    </row>
    <row r="6" spans="1:8" s="3" customFormat="1" ht="43.5" customHeight="1">
      <c r="A6" s="250"/>
      <c r="B6" s="265"/>
      <c r="C6" s="265"/>
      <c r="D6" s="265"/>
      <c r="E6" s="271"/>
      <c r="F6" s="265"/>
      <c r="G6" s="29" t="s">
        <v>116</v>
      </c>
      <c r="H6" s="29" t="s">
        <v>96</v>
      </c>
    </row>
    <row r="7" spans="1:8" ht="12.75" customHeight="1">
      <c r="A7" s="50" t="s">
        <v>3</v>
      </c>
      <c r="B7" s="27">
        <f>SUM(B9:B67)</f>
        <v>83561</v>
      </c>
      <c r="C7" s="27">
        <f aca="true" t="shared" si="0" ref="C7:H7">SUM(C9:C67)</f>
        <v>6247</v>
      </c>
      <c r="D7" s="60">
        <f t="shared" si="0"/>
        <v>0</v>
      </c>
      <c r="E7" s="27">
        <f t="shared" si="0"/>
        <v>75145</v>
      </c>
      <c r="F7" s="27">
        <f t="shared" si="0"/>
        <v>23220</v>
      </c>
      <c r="G7" s="27">
        <f t="shared" si="0"/>
        <v>1876</v>
      </c>
      <c r="H7" s="27">
        <f t="shared" si="0"/>
        <v>293</v>
      </c>
    </row>
    <row r="8" spans="1:8" ht="9" customHeight="1">
      <c r="A8" s="67"/>
      <c r="B8" s="80"/>
      <c r="C8" s="80"/>
      <c r="D8" s="80"/>
      <c r="E8" s="80"/>
      <c r="F8" s="80"/>
      <c r="G8" s="80"/>
      <c r="H8" s="80"/>
    </row>
    <row r="9" spans="1:8" ht="12.75" customHeight="1">
      <c r="A9" s="65" t="s">
        <v>10</v>
      </c>
      <c r="B9" s="27">
        <v>178</v>
      </c>
      <c r="C9" s="27">
        <v>12</v>
      </c>
      <c r="D9" s="60">
        <v>0</v>
      </c>
      <c r="E9" s="27">
        <v>160</v>
      </c>
      <c r="F9" s="27">
        <v>86</v>
      </c>
      <c r="G9" s="27">
        <v>6</v>
      </c>
      <c r="H9" s="60">
        <v>0</v>
      </c>
    </row>
    <row r="10" spans="1:8" ht="12.75" customHeight="1">
      <c r="A10" s="65" t="s">
        <v>11</v>
      </c>
      <c r="B10" s="27">
        <v>417</v>
      </c>
      <c r="C10" s="27">
        <v>58</v>
      </c>
      <c r="D10" s="60">
        <v>0</v>
      </c>
      <c r="E10" s="27">
        <v>261</v>
      </c>
      <c r="F10" s="27">
        <v>120</v>
      </c>
      <c r="G10" s="27">
        <v>13</v>
      </c>
      <c r="H10" s="27">
        <v>85</v>
      </c>
    </row>
    <row r="11" spans="1:8" ht="12.75" customHeight="1">
      <c r="A11" s="65" t="s">
        <v>12</v>
      </c>
      <c r="B11" s="27">
        <v>444</v>
      </c>
      <c r="C11" s="27">
        <v>139</v>
      </c>
      <c r="D11" s="60">
        <v>0</v>
      </c>
      <c r="E11" s="27">
        <v>240</v>
      </c>
      <c r="F11" s="27">
        <v>135</v>
      </c>
      <c r="G11" s="27">
        <v>6</v>
      </c>
      <c r="H11" s="27">
        <v>58</v>
      </c>
    </row>
    <row r="12" spans="1:8" ht="12.75" customHeight="1">
      <c r="A12" s="65" t="s">
        <v>13</v>
      </c>
      <c r="B12" s="27">
        <v>138</v>
      </c>
      <c r="C12" s="27">
        <v>9</v>
      </c>
      <c r="D12" s="60">
        <v>0</v>
      </c>
      <c r="E12" s="27">
        <v>111</v>
      </c>
      <c r="F12" s="27">
        <v>31</v>
      </c>
      <c r="G12" s="27">
        <v>18</v>
      </c>
      <c r="H12" s="60">
        <v>0</v>
      </c>
    </row>
    <row r="13" spans="1:8" ht="12.75" customHeight="1">
      <c r="A13" s="65" t="s">
        <v>14</v>
      </c>
      <c r="B13" s="27">
        <v>58071</v>
      </c>
      <c r="C13" s="27">
        <v>1423</v>
      </c>
      <c r="D13" s="60">
        <v>0</v>
      </c>
      <c r="E13" s="27">
        <v>55521</v>
      </c>
      <c r="F13" s="27">
        <v>14212</v>
      </c>
      <c r="G13" s="27">
        <v>1127</v>
      </c>
      <c r="H13" s="60">
        <v>0</v>
      </c>
    </row>
    <row r="14" spans="1:8" ht="12.75" customHeight="1">
      <c r="A14" s="65" t="s">
        <v>15</v>
      </c>
      <c r="B14" s="27">
        <v>1226</v>
      </c>
      <c r="C14" s="60">
        <v>0</v>
      </c>
      <c r="D14" s="60">
        <v>0</v>
      </c>
      <c r="E14" s="27">
        <v>1200</v>
      </c>
      <c r="F14" s="27">
        <v>219</v>
      </c>
      <c r="G14" s="27">
        <v>26</v>
      </c>
      <c r="H14" s="60">
        <v>0</v>
      </c>
    </row>
    <row r="15" spans="1:8" ht="12.75" customHeight="1">
      <c r="A15" s="65" t="s">
        <v>16</v>
      </c>
      <c r="B15" s="60">
        <v>0</v>
      </c>
      <c r="C15" s="60">
        <v>0</v>
      </c>
      <c r="D15" s="60">
        <v>0</v>
      </c>
      <c r="E15" s="83">
        <v>0</v>
      </c>
      <c r="F15" s="181">
        <v>0</v>
      </c>
      <c r="G15" s="181">
        <v>0</v>
      </c>
      <c r="H15" s="181">
        <v>0</v>
      </c>
    </row>
    <row r="16" spans="1:8" ht="12.75" customHeight="1">
      <c r="A16" s="65" t="s">
        <v>17</v>
      </c>
      <c r="B16" s="27">
        <v>24</v>
      </c>
      <c r="C16" s="27">
        <v>24</v>
      </c>
      <c r="D16" s="60">
        <v>0</v>
      </c>
      <c r="E16" s="83">
        <v>0</v>
      </c>
      <c r="F16" s="181">
        <v>0</v>
      </c>
      <c r="G16" s="181">
        <v>0</v>
      </c>
      <c r="H16" s="181">
        <v>0</v>
      </c>
    </row>
    <row r="17" spans="1:8" ht="12.75" customHeight="1">
      <c r="A17" s="65" t="s">
        <v>84</v>
      </c>
      <c r="B17" s="60">
        <v>0</v>
      </c>
      <c r="C17" s="60">
        <v>0</v>
      </c>
      <c r="D17" s="60">
        <v>0</v>
      </c>
      <c r="E17" s="83">
        <v>0</v>
      </c>
      <c r="F17" s="181">
        <v>0</v>
      </c>
      <c r="G17" s="181">
        <v>0</v>
      </c>
      <c r="H17" s="181">
        <v>0</v>
      </c>
    </row>
    <row r="18" spans="1:8" ht="12.75" customHeight="1">
      <c r="A18" s="65" t="s">
        <v>18</v>
      </c>
      <c r="B18" s="27">
        <v>560</v>
      </c>
      <c r="C18" s="27">
        <v>49</v>
      </c>
      <c r="D18" s="60">
        <v>0</v>
      </c>
      <c r="E18" s="27">
        <v>508</v>
      </c>
      <c r="F18" s="27">
        <v>294</v>
      </c>
      <c r="G18" s="27">
        <v>3</v>
      </c>
      <c r="H18" s="60">
        <v>0</v>
      </c>
    </row>
    <row r="19" spans="1:8" ht="9" customHeight="1">
      <c r="A19" s="67"/>
      <c r="B19" s="81"/>
      <c r="C19" s="81"/>
      <c r="D19" s="81"/>
      <c r="E19" s="81"/>
      <c r="F19" s="81"/>
      <c r="G19" s="81"/>
      <c r="H19" s="81"/>
    </row>
    <row r="20" spans="1:8" ht="12.75" customHeight="1">
      <c r="A20" s="65" t="s">
        <v>19</v>
      </c>
      <c r="B20" s="60">
        <v>0</v>
      </c>
      <c r="C20" s="60">
        <v>0</v>
      </c>
      <c r="D20" s="60">
        <v>0</v>
      </c>
      <c r="E20" s="83">
        <v>0</v>
      </c>
      <c r="F20" s="181">
        <v>0</v>
      </c>
      <c r="G20" s="181">
        <v>0</v>
      </c>
      <c r="H20" s="181">
        <v>0</v>
      </c>
    </row>
    <row r="21" spans="1:8" ht="12.75" customHeight="1">
      <c r="A21" s="65" t="s">
        <v>20</v>
      </c>
      <c r="B21" s="27">
        <v>151</v>
      </c>
      <c r="C21" s="27">
        <v>8</v>
      </c>
      <c r="D21" s="60">
        <v>0</v>
      </c>
      <c r="E21" s="27">
        <v>143</v>
      </c>
      <c r="F21" s="27">
        <v>95</v>
      </c>
      <c r="G21" s="60">
        <v>0</v>
      </c>
      <c r="H21" s="60">
        <v>0</v>
      </c>
    </row>
    <row r="22" spans="1:8" ht="12.75" customHeight="1">
      <c r="A22" s="65" t="s">
        <v>21</v>
      </c>
      <c r="B22" s="27">
        <v>1720</v>
      </c>
      <c r="C22" s="27">
        <v>2</v>
      </c>
      <c r="D22" s="60">
        <v>0</v>
      </c>
      <c r="E22" s="27">
        <v>1717</v>
      </c>
      <c r="F22" s="27">
        <v>1031</v>
      </c>
      <c r="G22" s="60">
        <v>0</v>
      </c>
      <c r="H22" s="60">
        <v>0</v>
      </c>
    </row>
    <row r="23" spans="1:8" ht="12.75" customHeight="1">
      <c r="A23" s="65" t="s">
        <v>22</v>
      </c>
      <c r="B23" s="60">
        <v>0</v>
      </c>
      <c r="C23" s="60">
        <v>0</v>
      </c>
      <c r="D23" s="60">
        <v>0</v>
      </c>
      <c r="E23" s="83">
        <v>0</v>
      </c>
      <c r="F23" s="181">
        <v>0</v>
      </c>
      <c r="G23" s="181">
        <v>0</v>
      </c>
      <c r="H23" s="181">
        <v>0</v>
      </c>
    </row>
    <row r="24" spans="1:8" ht="12.75" customHeight="1">
      <c r="A24" s="65" t="s">
        <v>23</v>
      </c>
      <c r="B24" s="60">
        <v>0</v>
      </c>
      <c r="C24" s="60">
        <v>0</v>
      </c>
      <c r="D24" s="60">
        <v>0</v>
      </c>
      <c r="E24" s="83">
        <v>0</v>
      </c>
      <c r="F24" s="181">
        <v>0</v>
      </c>
      <c r="G24" s="181">
        <v>0</v>
      </c>
      <c r="H24" s="181">
        <v>0</v>
      </c>
    </row>
    <row r="25" spans="1:8" ht="12.75" customHeight="1">
      <c r="A25" s="65" t="s">
        <v>24</v>
      </c>
      <c r="B25" s="27">
        <v>129</v>
      </c>
      <c r="C25" s="27">
        <v>4</v>
      </c>
      <c r="D25" s="60">
        <v>0</v>
      </c>
      <c r="E25" s="27">
        <v>124</v>
      </c>
      <c r="F25" s="27">
        <v>30</v>
      </c>
      <c r="G25" s="60">
        <v>0</v>
      </c>
      <c r="H25" s="60">
        <v>0</v>
      </c>
    </row>
    <row r="26" spans="1:8" ht="12.75" customHeight="1">
      <c r="A26" s="65" t="s">
        <v>25</v>
      </c>
      <c r="B26" s="27">
        <v>748</v>
      </c>
      <c r="C26" s="27">
        <v>115</v>
      </c>
      <c r="D26" s="60">
        <v>0</v>
      </c>
      <c r="E26" s="27">
        <v>633</v>
      </c>
      <c r="F26" s="27">
        <v>191</v>
      </c>
      <c r="G26" s="60">
        <v>0</v>
      </c>
      <c r="H26" s="60">
        <v>0</v>
      </c>
    </row>
    <row r="27" spans="1:8" ht="12.75" customHeight="1">
      <c r="A27" s="65" t="s">
        <v>26</v>
      </c>
      <c r="B27" s="27">
        <v>429</v>
      </c>
      <c r="C27" s="27">
        <v>10</v>
      </c>
      <c r="D27" s="60">
        <v>0</v>
      </c>
      <c r="E27" s="27">
        <v>419</v>
      </c>
      <c r="F27" s="27">
        <v>156</v>
      </c>
      <c r="G27" s="60">
        <v>0</v>
      </c>
      <c r="H27" s="60">
        <v>0</v>
      </c>
    </row>
    <row r="28" spans="1:8" ht="12.75" customHeight="1">
      <c r="A28" s="65" t="s">
        <v>27</v>
      </c>
      <c r="B28" s="27">
        <v>778</v>
      </c>
      <c r="C28" s="27">
        <v>55</v>
      </c>
      <c r="D28" s="60">
        <v>0</v>
      </c>
      <c r="E28" s="27">
        <v>721</v>
      </c>
      <c r="F28" s="27">
        <v>436</v>
      </c>
      <c r="G28" s="27">
        <v>1</v>
      </c>
      <c r="H28" s="60">
        <v>0</v>
      </c>
    </row>
    <row r="29" spans="1:8" ht="12.75" customHeight="1">
      <c r="A29" s="65" t="s">
        <v>28</v>
      </c>
      <c r="B29" s="60">
        <v>0</v>
      </c>
      <c r="C29" s="60">
        <v>0</v>
      </c>
      <c r="D29" s="60">
        <v>0</v>
      </c>
      <c r="E29" s="83">
        <v>0</v>
      </c>
      <c r="F29" s="181">
        <v>0</v>
      </c>
      <c r="G29" s="181">
        <v>0</v>
      </c>
      <c r="H29" s="181">
        <v>0</v>
      </c>
    </row>
    <row r="30" spans="1:8" ht="9" customHeight="1">
      <c r="A30" s="67"/>
      <c r="B30" s="81"/>
      <c r="C30" s="81"/>
      <c r="D30" s="81"/>
      <c r="E30" s="81"/>
      <c r="F30" s="81"/>
      <c r="G30" s="81"/>
      <c r="H30" s="81"/>
    </row>
    <row r="31" spans="1:8" ht="12.75" customHeight="1">
      <c r="A31" s="65" t="s">
        <v>29</v>
      </c>
      <c r="B31" s="27">
        <v>615</v>
      </c>
      <c r="C31" s="60">
        <v>95</v>
      </c>
      <c r="D31" s="60">
        <v>0</v>
      </c>
      <c r="E31" s="27">
        <v>510</v>
      </c>
      <c r="F31" s="27">
        <v>80</v>
      </c>
      <c r="G31" s="27">
        <v>11</v>
      </c>
      <c r="H31" s="60">
        <v>0</v>
      </c>
    </row>
    <row r="32" spans="1:8" ht="12.75" customHeight="1">
      <c r="A32" s="65" t="s">
        <v>30</v>
      </c>
      <c r="B32" s="60">
        <v>0</v>
      </c>
      <c r="C32" s="60">
        <v>0</v>
      </c>
      <c r="D32" s="60">
        <v>0</v>
      </c>
      <c r="E32" s="83">
        <v>0</v>
      </c>
      <c r="F32" s="181">
        <v>0</v>
      </c>
      <c r="G32" s="181">
        <v>0</v>
      </c>
      <c r="H32" s="181">
        <v>0</v>
      </c>
    </row>
    <row r="33" spans="1:8" ht="12.75" customHeight="1">
      <c r="A33" s="65" t="s">
        <v>31</v>
      </c>
      <c r="B33" s="27">
        <v>1715</v>
      </c>
      <c r="C33" s="27">
        <v>456</v>
      </c>
      <c r="D33" s="60">
        <v>0</v>
      </c>
      <c r="E33" s="64">
        <v>1260</v>
      </c>
      <c r="F33" s="27">
        <v>1176</v>
      </c>
      <c r="G33" s="60">
        <v>0</v>
      </c>
      <c r="H33" s="60">
        <v>0</v>
      </c>
    </row>
    <row r="34" spans="1:8" ht="12.75" customHeight="1">
      <c r="A34" s="65" t="s">
        <v>32</v>
      </c>
      <c r="B34" s="60">
        <v>0</v>
      </c>
      <c r="C34" s="60">
        <v>0</v>
      </c>
      <c r="D34" s="60">
        <v>0</v>
      </c>
      <c r="E34" s="83">
        <v>0</v>
      </c>
      <c r="F34" s="181">
        <v>0</v>
      </c>
      <c r="G34" s="181">
        <v>0</v>
      </c>
      <c r="H34" s="181">
        <v>0</v>
      </c>
    </row>
    <row r="35" spans="1:8" ht="12.75" customHeight="1">
      <c r="A35" s="65" t="s">
        <v>33</v>
      </c>
      <c r="B35" s="27">
        <v>4</v>
      </c>
      <c r="C35" s="27">
        <v>4</v>
      </c>
      <c r="D35" s="60">
        <v>0</v>
      </c>
      <c r="E35" s="83">
        <v>0</v>
      </c>
      <c r="F35" s="181">
        <v>0</v>
      </c>
      <c r="G35" s="181">
        <v>0</v>
      </c>
      <c r="H35" s="181">
        <v>0</v>
      </c>
    </row>
    <row r="36" spans="1:8" ht="12.75" customHeight="1">
      <c r="A36" s="65" t="s">
        <v>34</v>
      </c>
      <c r="B36" s="27">
        <v>1</v>
      </c>
      <c r="C36" s="60">
        <v>0</v>
      </c>
      <c r="D36" s="60">
        <v>0</v>
      </c>
      <c r="E36" s="27">
        <v>1</v>
      </c>
      <c r="F36" s="60">
        <v>0</v>
      </c>
      <c r="G36" s="60">
        <v>0</v>
      </c>
      <c r="H36" s="60">
        <v>0</v>
      </c>
    </row>
    <row r="37" spans="1:8" ht="12.75" customHeight="1">
      <c r="A37" s="65" t="s">
        <v>35</v>
      </c>
      <c r="B37" s="60">
        <v>0</v>
      </c>
      <c r="C37" s="60">
        <v>0</v>
      </c>
      <c r="D37" s="60">
        <v>0</v>
      </c>
      <c r="E37" s="83">
        <v>0</v>
      </c>
      <c r="F37" s="181">
        <v>0</v>
      </c>
      <c r="G37" s="181">
        <v>0</v>
      </c>
      <c r="H37" s="181">
        <v>0</v>
      </c>
    </row>
    <row r="38" spans="1:8" ht="12.75" customHeight="1">
      <c r="A38" s="65" t="s">
        <v>36</v>
      </c>
      <c r="B38" s="27">
        <v>291</v>
      </c>
      <c r="C38" s="60">
        <v>0</v>
      </c>
      <c r="D38" s="60">
        <v>0</v>
      </c>
      <c r="E38" s="27">
        <v>141</v>
      </c>
      <c r="F38" s="27">
        <v>55</v>
      </c>
      <c r="G38" s="60">
        <v>0</v>
      </c>
      <c r="H38" s="27">
        <v>150</v>
      </c>
    </row>
    <row r="39" spans="1:8" ht="12.75" customHeight="1">
      <c r="A39" s="65" t="s">
        <v>37</v>
      </c>
      <c r="B39" s="60">
        <v>0</v>
      </c>
      <c r="C39" s="60">
        <v>0</v>
      </c>
      <c r="D39" s="60">
        <v>0</v>
      </c>
      <c r="E39" s="83">
        <v>0</v>
      </c>
      <c r="F39" s="181">
        <v>0</v>
      </c>
      <c r="G39" s="181">
        <v>0</v>
      </c>
      <c r="H39" s="181">
        <v>0</v>
      </c>
    </row>
    <row r="40" spans="1:8" ht="12.75" customHeight="1">
      <c r="A40" s="65" t="s">
        <v>38</v>
      </c>
      <c r="B40" s="27">
        <v>1413</v>
      </c>
      <c r="C40" s="27">
        <v>34</v>
      </c>
      <c r="D40" s="60">
        <v>0</v>
      </c>
      <c r="E40" s="27">
        <v>1379</v>
      </c>
      <c r="F40" s="27">
        <v>586</v>
      </c>
      <c r="G40" s="60">
        <v>0</v>
      </c>
      <c r="H40" s="60">
        <v>0</v>
      </c>
    </row>
    <row r="41" spans="1:8" ht="9" customHeight="1">
      <c r="A41" s="67"/>
      <c r="B41" s="81"/>
      <c r="C41" s="81"/>
      <c r="D41" s="81"/>
      <c r="E41" s="81"/>
      <c r="F41" s="81"/>
      <c r="G41" s="81"/>
      <c r="H41" s="81"/>
    </row>
    <row r="42" spans="1:8" ht="12.75" customHeight="1">
      <c r="A42" s="65" t="s">
        <v>39</v>
      </c>
      <c r="B42" s="27">
        <v>65</v>
      </c>
      <c r="C42" s="27">
        <v>65</v>
      </c>
      <c r="D42" s="60">
        <v>0</v>
      </c>
      <c r="E42" s="83">
        <v>0</v>
      </c>
      <c r="F42" s="181">
        <v>0</v>
      </c>
      <c r="G42" s="181">
        <v>0</v>
      </c>
      <c r="H42" s="181">
        <v>0</v>
      </c>
    </row>
    <row r="43" spans="1:8" ht="12.75" customHeight="1">
      <c r="A43" s="65" t="s">
        <v>40</v>
      </c>
      <c r="B43" s="60">
        <v>0</v>
      </c>
      <c r="C43" s="60">
        <v>0</v>
      </c>
      <c r="D43" s="60">
        <v>0</v>
      </c>
      <c r="E43" s="83">
        <v>0</v>
      </c>
      <c r="F43" s="181">
        <v>0</v>
      </c>
      <c r="G43" s="181">
        <v>0</v>
      </c>
      <c r="H43" s="181">
        <v>0</v>
      </c>
    </row>
    <row r="44" spans="1:8" ht="12.75" customHeight="1">
      <c r="A44" s="65" t="s">
        <v>41</v>
      </c>
      <c r="B44" s="27">
        <v>1081</v>
      </c>
      <c r="C44" s="27">
        <v>7</v>
      </c>
      <c r="D44" s="60">
        <v>0</v>
      </c>
      <c r="E44" s="27">
        <v>940</v>
      </c>
      <c r="F44" s="27">
        <v>419</v>
      </c>
      <c r="G44" s="27">
        <v>134</v>
      </c>
      <c r="H44" s="60">
        <v>0</v>
      </c>
    </row>
    <row r="45" spans="1:8" ht="12.75" customHeight="1">
      <c r="A45" s="65" t="s">
        <v>42</v>
      </c>
      <c r="B45" s="27">
        <v>2909</v>
      </c>
      <c r="C45" s="27">
        <v>2909</v>
      </c>
      <c r="D45" s="60">
        <v>0</v>
      </c>
      <c r="E45" s="83">
        <v>0</v>
      </c>
      <c r="F45" s="181">
        <v>0</v>
      </c>
      <c r="G45" s="181">
        <v>0</v>
      </c>
      <c r="H45" s="181">
        <v>0</v>
      </c>
    </row>
    <row r="46" spans="1:8" ht="12.75" customHeight="1">
      <c r="A46" s="65" t="s">
        <v>43</v>
      </c>
      <c r="B46" s="27">
        <v>263</v>
      </c>
      <c r="C46" s="27">
        <v>36</v>
      </c>
      <c r="D46" s="60">
        <v>0</v>
      </c>
      <c r="E46" s="27">
        <v>228</v>
      </c>
      <c r="F46" s="27">
        <v>96</v>
      </c>
      <c r="G46" s="60">
        <v>0</v>
      </c>
      <c r="H46" s="60">
        <v>0</v>
      </c>
    </row>
    <row r="47" spans="1:8" ht="12.75" customHeight="1">
      <c r="A47" s="65" t="s">
        <v>44</v>
      </c>
      <c r="B47" s="60">
        <v>0</v>
      </c>
      <c r="C47" s="60">
        <v>0</v>
      </c>
      <c r="D47" s="60">
        <v>0</v>
      </c>
      <c r="E47" s="83">
        <v>0</v>
      </c>
      <c r="F47" s="181">
        <v>0</v>
      </c>
      <c r="G47" s="181">
        <v>0</v>
      </c>
      <c r="H47" s="181">
        <v>0</v>
      </c>
    </row>
    <row r="48" spans="1:8" ht="12.75" customHeight="1">
      <c r="A48" s="65" t="s">
        <v>45</v>
      </c>
      <c r="B48" s="27">
        <v>2927</v>
      </c>
      <c r="C48" s="27">
        <v>176</v>
      </c>
      <c r="D48" s="60">
        <v>0</v>
      </c>
      <c r="E48" s="27">
        <v>2751</v>
      </c>
      <c r="F48" s="27">
        <v>2003</v>
      </c>
      <c r="G48" s="60">
        <v>0</v>
      </c>
      <c r="H48" s="60">
        <v>0</v>
      </c>
    </row>
    <row r="49" spans="1:8" ht="12.75" customHeight="1">
      <c r="A49" s="65" t="s">
        <v>46</v>
      </c>
      <c r="B49" s="60">
        <v>0</v>
      </c>
      <c r="C49" s="60">
        <v>0</v>
      </c>
      <c r="D49" s="60">
        <v>0</v>
      </c>
      <c r="E49" s="83">
        <v>0</v>
      </c>
      <c r="F49" s="181">
        <v>0</v>
      </c>
      <c r="G49" s="181">
        <v>0</v>
      </c>
      <c r="H49" s="181">
        <v>0</v>
      </c>
    </row>
    <row r="50" spans="1:8" ht="12.75" customHeight="1">
      <c r="A50" s="65" t="s">
        <v>47</v>
      </c>
      <c r="B50" s="27">
        <v>371</v>
      </c>
      <c r="C50" s="60">
        <v>0</v>
      </c>
      <c r="D50" s="60">
        <v>0</v>
      </c>
      <c r="E50" s="27">
        <v>371</v>
      </c>
      <c r="F50" s="27">
        <v>368</v>
      </c>
      <c r="G50" s="60">
        <v>0</v>
      </c>
      <c r="H50" s="60">
        <v>0</v>
      </c>
    </row>
    <row r="51" spans="1:8" ht="12.75" customHeight="1">
      <c r="A51" s="65" t="s">
        <v>48</v>
      </c>
      <c r="B51" s="27">
        <v>1092</v>
      </c>
      <c r="C51" s="27">
        <v>292</v>
      </c>
      <c r="D51" s="60">
        <v>0</v>
      </c>
      <c r="E51" s="27">
        <v>789</v>
      </c>
      <c r="F51" s="27">
        <v>387</v>
      </c>
      <c r="G51" s="27">
        <v>11</v>
      </c>
      <c r="H51" s="60">
        <v>0</v>
      </c>
    </row>
    <row r="52" spans="1:8" ht="9" customHeight="1">
      <c r="A52" s="67"/>
      <c r="B52" s="81"/>
      <c r="C52" s="81"/>
      <c r="D52" s="81"/>
      <c r="E52" s="81"/>
      <c r="F52" s="81"/>
      <c r="G52" s="81"/>
      <c r="H52" s="81"/>
    </row>
    <row r="53" spans="1:8" ht="12.75" customHeight="1">
      <c r="A53" s="65" t="s">
        <v>49</v>
      </c>
      <c r="B53" s="60">
        <v>0</v>
      </c>
      <c r="C53" s="60">
        <v>0</v>
      </c>
      <c r="D53" s="60">
        <v>0</v>
      </c>
      <c r="E53" s="83">
        <v>0</v>
      </c>
      <c r="F53" s="181">
        <v>0</v>
      </c>
      <c r="G53" s="181">
        <v>0</v>
      </c>
      <c r="H53" s="181">
        <v>0</v>
      </c>
    </row>
    <row r="54" spans="1:8" ht="12.75" customHeight="1">
      <c r="A54" s="65" t="s">
        <v>50</v>
      </c>
      <c r="B54" s="27">
        <v>406</v>
      </c>
      <c r="C54" s="27">
        <v>13</v>
      </c>
      <c r="D54" s="60">
        <v>0</v>
      </c>
      <c r="E54" s="27">
        <v>335</v>
      </c>
      <c r="F54" s="27">
        <v>29</v>
      </c>
      <c r="G54" s="27">
        <v>59</v>
      </c>
      <c r="H54" s="60">
        <v>0</v>
      </c>
    </row>
    <row r="55" spans="1:8" ht="12.75" customHeight="1">
      <c r="A55" s="65" t="s">
        <v>51</v>
      </c>
      <c r="B55" s="60">
        <v>0</v>
      </c>
      <c r="C55" s="60">
        <v>0</v>
      </c>
      <c r="D55" s="60">
        <v>0</v>
      </c>
      <c r="E55" s="83">
        <v>0</v>
      </c>
      <c r="F55" s="181">
        <v>0</v>
      </c>
      <c r="G55" s="181">
        <v>0</v>
      </c>
      <c r="H55" s="181">
        <v>0</v>
      </c>
    </row>
    <row r="56" spans="1:8" ht="12.75" customHeight="1">
      <c r="A56" s="65" t="s">
        <v>52</v>
      </c>
      <c r="B56" s="60">
        <v>0</v>
      </c>
      <c r="C56" s="60">
        <v>0</v>
      </c>
      <c r="D56" s="60">
        <v>0</v>
      </c>
      <c r="E56" s="83">
        <v>0</v>
      </c>
      <c r="F56" s="181">
        <v>0</v>
      </c>
      <c r="G56" s="181">
        <v>0</v>
      </c>
      <c r="H56" s="181">
        <v>0</v>
      </c>
    </row>
    <row r="57" spans="1:8" ht="12.75" customHeight="1">
      <c r="A57" s="65" t="s">
        <v>53</v>
      </c>
      <c r="B57" s="27">
        <v>229</v>
      </c>
      <c r="C57" s="60">
        <v>3</v>
      </c>
      <c r="D57" s="60">
        <v>0</v>
      </c>
      <c r="E57" s="27">
        <v>226</v>
      </c>
      <c r="F57" s="60">
        <v>28</v>
      </c>
      <c r="G57" s="60">
        <v>0</v>
      </c>
      <c r="H57" s="60">
        <v>0</v>
      </c>
    </row>
    <row r="58" spans="1:8" ht="12.75" customHeight="1">
      <c r="A58" s="65" t="s">
        <v>54</v>
      </c>
      <c r="B58" s="60">
        <v>0</v>
      </c>
      <c r="C58" s="60">
        <v>0</v>
      </c>
      <c r="D58" s="60">
        <v>0</v>
      </c>
      <c r="E58" s="83">
        <v>0</v>
      </c>
      <c r="F58" s="181">
        <v>0</v>
      </c>
      <c r="G58" s="181">
        <v>0</v>
      </c>
      <c r="H58" s="181">
        <v>0</v>
      </c>
    </row>
    <row r="59" spans="1:8" ht="12.75" customHeight="1">
      <c r="A59" s="65" t="s">
        <v>55</v>
      </c>
      <c r="B59" s="60">
        <v>0</v>
      </c>
      <c r="C59" s="60">
        <v>0</v>
      </c>
      <c r="D59" s="60">
        <v>0</v>
      </c>
      <c r="E59" s="83">
        <v>0</v>
      </c>
      <c r="F59" s="181">
        <v>0</v>
      </c>
      <c r="G59" s="181">
        <v>0</v>
      </c>
      <c r="H59" s="181">
        <v>0</v>
      </c>
    </row>
    <row r="60" spans="1:8" ht="12.75" customHeight="1">
      <c r="A60" s="65" t="s">
        <v>56</v>
      </c>
      <c r="B60" s="27">
        <v>362</v>
      </c>
      <c r="C60" s="27">
        <v>62</v>
      </c>
      <c r="D60" s="60">
        <v>0</v>
      </c>
      <c r="E60" s="27">
        <v>283</v>
      </c>
      <c r="F60" s="27">
        <v>133</v>
      </c>
      <c r="G60" s="27">
        <v>17</v>
      </c>
      <c r="H60" s="60">
        <v>0</v>
      </c>
    </row>
    <row r="61" spans="1:8" ht="12.75" customHeight="1">
      <c r="A61" s="65" t="s">
        <v>57</v>
      </c>
      <c r="B61" s="60">
        <v>0</v>
      </c>
      <c r="C61" s="60">
        <v>0</v>
      </c>
      <c r="D61" s="60">
        <v>0</v>
      </c>
      <c r="E61" s="83">
        <v>0</v>
      </c>
      <c r="F61" s="181">
        <v>0</v>
      </c>
      <c r="G61" s="181">
        <v>0</v>
      </c>
      <c r="H61" s="181">
        <v>0</v>
      </c>
    </row>
    <row r="62" spans="1:8" ht="12.75" customHeight="1">
      <c r="A62" s="65" t="s">
        <v>58</v>
      </c>
      <c r="B62" s="60">
        <v>0</v>
      </c>
      <c r="C62" s="60">
        <v>0</v>
      </c>
      <c r="D62" s="60">
        <v>0</v>
      </c>
      <c r="E62" s="83">
        <v>0</v>
      </c>
      <c r="F62" s="181">
        <v>0</v>
      </c>
      <c r="G62" s="181">
        <v>0</v>
      </c>
      <c r="H62" s="181">
        <v>0</v>
      </c>
    </row>
    <row r="63" spans="1:8" ht="9" customHeight="1">
      <c r="A63" s="67"/>
      <c r="B63" s="81"/>
      <c r="C63" s="81"/>
      <c r="D63" s="81"/>
      <c r="E63" s="81"/>
      <c r="F63" s="81"/>
      <c r="G63" s="81"/>
      <c r="H63" s="81"/>
    </row>
    <row r="64" spans="1:8" ht="12.75" customHeight="1">
      <c r="A64" s="65" t="s">
        <v>59</v>
      </c>
      <c r="B64" s="27">
        <v>3883</v>
      </c>
      <c r="C64" s="27">
        <v>52</v>
      </c>
      <c r="D64" s="60">
        <v>0</v>
      </c>
      <c r="E64" s="27">
        <v>3530</v>
      </c>
      <c r="F64" s="27">
        <v>617</v>
      </c>
      <c r="G64" s="27">
        <v>301</v>
      </c>
      <c r="H64" s="60">
        <v>0</v>
      </c>
    </row>
    <row r="65" spans="1:8" ht="12.75" customHeight="1">
      <c r="A65" s="65" t="s">
        <v>60</v>
      </c>
      <c r="B65" s="60">
        <v>0</v>
      </c>
      <c r="C65" s="60">
        <v>0</v>
      </c>
      <c r="D65" s="60">
        <v>0</v>
      </c>
      <c r="E65" s="83">
        <v>0</v>
      </c>
      <c r="F65" s="181">
        <v>0</v>
      </c>
      <c r="G65" s="181">
        <v>0</v>
      </c>
      <c r="H65" s="181">
        <v>0</v>
      </c>
    </row>
    <row r="66" spans="1:8" ht="12.75" customHeight="1">
      <c r="A66" s="65" t="s">
        <v>61</v>
      </c>
      <c r="B66" s="27">
        <v>913</v>
      </c>
      <c r="C66" s="27">
        <v>135</v>
      </c>
      <c r="D66" s="60">
        <v>0</v>
      </c>
      <c r="E66" s="27">
        <v>636</v>
      </c>
      <c r="F66" s="27">
        <v>202</v>
      </c>
      <c r="G66" s="27">
        <v>142</v>
      </c>
      <c r="H66" s="60">
        <v>0</v>
      </c>
    </row>
    <row r="67" spans="1:8" ht="12.75" customHeight="1">
      <c r="A67" s="66" t="s">
        <v>62</v>
      </c>
      <c r="B67" s="28">
        <v>8</v>
      </c>
      <c r="C67" s="61">
        <v>0</v>
      </c>
      <c r="D67" s="61">
        <v>0</v>
      </c>
      <c r="E67" s="28">
        <v>7</v>
      </c>
      <c r="F67" s="28">
        <v>5</v>
      </c>
      <c r="G67" s="61">
        <v>1</v>
      </c>
      <c r="H67" s="61">
        <v>0</v>
      </c>
    </row>
    <row r="68" spans="1:8" ht="12.75" customHeight="1">
      <c r="A68" s="269" t="s">
        <v>88</v>
      </c>
      <c r="B68" s="269"/>
      <c r="C68" s="269"/>
      <c r="D68" s="269"/>
      <c r="E68" s="269"/>
      <c r="F68" s="269"/>
      <c r="G68" s="269"/>
      <c r="H68" s="269"/>
    </row>
    <row r="70" ht="12.75" customHeight="1">
      <c r="A70" s="2" t="s">
        <v>2</v>
      </c>
    </row>
  </sheetData>
  <sheetProtection/>
  <mergeCells count="11">
    <mergeCell ref="A1:H1"/>
    <mergeCell ref="A2:H2"/>
    <mergeCell ref="G4:H5"/>
    <mergeCell ref="A68:H68"/>
    <mergeCell ref="A3:A6"/>
    <mergeCell ref="B3:H3"/>
    <mergeCell ref="B4:B6"/>
    <mergeCell ref="C4:C6"/>
    <mergeCell ref="D4:D6"/>
    <mergeCell ref="E4:E6"/>
    <mergeCell ref="F4:F6"/>
  </mergeCells>
  <printOptions horizontalCentered="1"/>
  <pageMargins left="0.25" right="0.25" top="0.25" bottom="0.25" header="0.5" footer="0.5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R69"/>
  <sheetViews>
    <sheetView zoomScaleSheetLayoutView="100" zoomScalePageLayoutView="0" workbookViewId="0" topLeftCell="D1">
      <selection activeCell="N9" sqref="N9"/>
    </sheetView>
  </sheetViews>
  <sheetFormatPr defaultColWidth="9.140625" defaultRowHeight="12.75"/>
  <cols>
    <col min="1" max="1" width="15.7109375" style="2" customWidth="1"/>
    <col min="2" max="2" width="10.421875" style="2" bestFit="1" customWidth="1"/>
    <col min="3" max="3" width="14.7109375" style="2" customWidth="1"/>
    <col min="4" max="4" width="13.28125" style="2" bestFit="1" customWidth="1"/>
    <col min="5" max="5" width="13.140625" style="2" bestFit="1" customWidth="1"/>
    <col min="6" max="6" width="12.140625" style="2" customWidth="1"/>
    <col min="7" max="7" width="12.28125" style="2" bestFit="1" customWidth="1"/>
    <col min="8" max="8" width="11.28125" style="2" bestFit="1" customWidth="1"/>
    <col min="9" max="9" width="10.8515625" style="2" bestFit="1" customWidth="1"/>
    <col min="10" max="10" width="7.7109375" style="2" bestFit="1" customWidth="1"/>
    <col min="11" max="11" width="11.28125" style="2" bestFit="1" customWidth="1"/>
    <col min="12" max="12" width="10.7109375" style="2" bestFit="1" customWidth="1"/>
    <col min="13" max="13" width="9.7109375" style="2" bestFit="1" customWidth="1"/>
    <col min="14" max="14" width="12.28125" style="2" bestFit="1" customWidth="1"/>
    <col min="15" max="15" width="11.57421875" style="2" bestFit="1" customWidth="1"/>
    <col min="16" max="16" width="10.57421875" style="2" bestFit="1" customWidth="1"/>
    <col min="17" max="17" width="9.7109375" style="2" bestFit="1" customWidth="1"/>
    <col min="18" max="16384" width="9.140625" style="2" customWidth="1"/>
  </cols>
  <sheetData>
    <row r="1" spans="1:17" ht="65.25" customHeight="1">
      <c r="A1" s="257" t="s">
        <v>183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5.75" customHeight="1">
      <c r="A2" s="258" t="str">
        <f>FINAL2!$A$2</f>
        <v>ACF/OFA: 05/12/2016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8" s="3" customFormat="1" ht="12.75" customHeight="1">
      <c r="A3" s="248" t="s">
        <v>0</v>
      </c>
      <c r="B3" s="242" t="s">
        <v>118</v>
      </c>
      <c r="C3" s="243"/>
      <c r="D3" s="281"/>
      <c r="E3" s="243" t="s">
        <v>119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/>
      <c r="R3" s="8"/>
    </row>
    <row r="4" spans="1:17" s="3" customFormat="1" ht="12.75" customHeight="1">
      <c r="A4" s="249"/>
      <c r="B4" s="263" t="s">
        <v>149</v>
      </c>
      <c r="C4" s="263" t="s">
        <v>150</v>
      </c>
      <c r="D4" s="278" t="s">
        <v>153</v>
      </c>
      <c r="E4" s="282" t="s">
        <v>154</v>
      </c>
      <c r="F4" s="263" t="s">
        <v>151</v>
      </c>
      <c r="G4" s="263" t="s">
        <v>152</v>
      </c>
      <c r="H4" s="263" t="s">
        <v>155</v>
      </c>
      <c r="I4" s="263" t="s">
        <v>156</v>
      </c>
      <c r="J4" s="263" t="s">
        <v>157</v>
      </c>
      <c r="K4" s="263" t="s">
        <v>158</v>
      </c>
      <c r="L4" s="263" t="s">
        <v>159</v>
      </c>
      <c r="M4" s="263" t="s">
        <v>160</v>
      </c>
      <c r="N4" s="263" t="s">
        <v>161</v>
      </c>
      <c r="O4" s="263" t="s">
        <v>162</v>
      </c>
      <c r="P4" s="263" t="s">
        <v>163</v>
      </c>
      <c r="Q4" s="248" t="s">
        <v>98</v>
      </c>
    </row>
    <row r="5" spans="1:17" s="3" customFormat="1" ht="12.75" customHeight="1">
      <c r="A5" s="249"/>
      <c r="B5" s="270"/>
      <c r="C5" s="270"/>
      <c r="D5" s="279"/>
      <c r="E5" s="283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49"/>
    </row>
    <row r="6" spans="1:17" s="3" customFormat="1" ht="12.75" customHeight="1">
      <c r="A6" s="250"/>
      <c r="B6" s="277"/>
      <c r="C6" s="277"/>
      <c r="D6" s="280"/>
      <c r="E6" s="284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50"/>
    </row>
    <row r="7" spans="1:17" ht="12.75" customHeight="1">
      <c r="A7" s="50" t="s">
        <v>3</v>
      </c>
      <c r="B7" s="62">
        <f aca="true" t="shared" si="0" ref="B7:Q7">SUM(B9:B67)</f>
        <v>1655176</v>
      </c>
      <c r="C7" s="62">
        <f t="shared" si="0"/>
        <v>873355</v>
      </c>
      <c r="D7" s="99">
        <f t="shared" si="0"/>
        <v>320733</v>
      </c>
      <c r="E7" s="87">
        <f t="shared" si="0"/>
        <v>225425</v>
      </c>
      <c r="F7" s="62">
        <f t="shared" si="0"/>
        <v>3453</v>
      </c>
      <c r="G7" s="62">
        <f t="shared" si="0"/>
        <v>2584</v>
      </c>
      <c r="H7" s="62">
        <f t="shared" si="0"/>
        <v>20772</v>
      </c>
      <c r="I7" s="62">
        <f t="shared" si="0"/>
        <v>512</v>
      </c>
      <c r="J7" s="62">
        <f t="shared" si="0"/>
        <v>61342</v>
      </c>
      <c r="K7" s="62">
        <f t="shared" si="0"/>
        <v>17316</v>
      </c>
      <c r="L7" s="62">
        <f t="shared" si="0"/>
        <v>30861</v>
      </c>
      <c r="M7" s="62">
        <f t="shared" si="0"/>
        <v>9280</v>
      </c>
      <c r="N7" s="62">
        <f t="shared" si="0"/>
        <v>2848</v>
      </c>
      <c r="O7" s="62">
        <f t="shared" si="0"/>
        <v>3778</v>
      </c>
      <c r="P7" s="62">
        <f t="shared" si="0"/>
        <v>164</v>
      </c>
      <c r="Q7" s="62">
        <f t="shared" si="0"/>
        <v>9087</v>
      </c>
    </row>
    <row r="8" spans="1:17" ht="7.5" customHeight="1">
      <c r="A8" s="67"/>
      <c r="B8" s="82"/>
      <c r="C8" s="82"/>
      <c r="D8" s="100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2.75" customHeight="1">
      <c r="A9" s="65" t="s">
        <v>10</v>
      </c>
      <c r="B9" s="62">
        <v>17078</v>
      </c>
      <c r="C9" s="62">
        <v>8096</v>
      </c>
      <c r="D9" s="99">
        <v>4192</v>
      </c>
      <c r="E9" s="87">
        <v>3515</v>
      </c>
      <c r="F9" s="62">
        <v>9</v>
      </c>
      <c r="G9" s="62">
        <v>64</v>
      </c>
      <c r="H9" s="62">
        <v>504</v>
      </c>
      <c r="I9" s="96">
        <v>0</v>
      </c>
      <c r="J9" s="62">
        <v>118</v>
      </c>
      <c r="K9" s="83">
        <v>0</v>
      </c>
      <c r="L9" s="62">
        <v>189</v>
      </c>
      <c r="M9" s="62">
        <v>290</v>
      </c>
      <c r="N9" s="83">
        <v>0</v>
      </c>
      <c r="O9" s="62">
        <v>55</v>
      </c>
      <c r="P9" s="83">
        <v>0</v>
      </c>
      <c r="Q9" s="62">
        <v>45</v>
      </c>
    </row>
    <row r="10" spans="1:17" ht="12.75" customHeight="1">
      <c r="A10" s="65" t="s">
        <v>11</v>
      </c>
      <c r="B10" s="62">
        <v>3523</v>
      </c>
      <c r="C10" s="62">
        <v>1922</v>
      </c>
      <c r="D10" s="99">
        <v>798</v>
      </c>
      <c r="E10" s="87">
        <v>649</v>
      </c>
      <c r="F10" s="83">
        <v>0</v>
      </c>
      <c r="G10" s="83">
        <v>0</v>
      </c>
      <c r="H10" s="62">
        <v>7</v>
      </c>
      <c r="I10" s="62">
        <v>2</v>
      </c>
      <c r="J10" s="62">
        <v>156</v>
      </c>
      <c r="K10" s="62">
        <v>62</v>
      </c>
      <c r="L10" s="62">
        <v>45</v>
      </c>
      <c r="M10" s="62">
        <v>3</v>
      </c>
      <c r="N10" s="62">
        <v>10</v>
      </c>
      <c r="O10" s="62">
        <v>4</v>
      </c>
      <c r="P10" s="83">
        <v>0</v>
      </c>
      <c r="Q10" s="83">
        <v>0</v>
      </c>
    </row>
    <row r="11" spans="1:17" ht="12.75" customHeight="1">
      <c r="A11" s="65" t="s">
        <v>12</v>
      </c>
      <c r="B11" s="62">
        <v>13159</v>
      </c>
      <c r="C11" s="62">
        <v>6143</v>
      </c>
      <c r="D11" s="99">
        <v>1189</v>
      </c>
      <c r="E11" s="87">
        <v>819</v>
      </c>
      <c r="F11" s="83">
        <v>0</v>
      </c>
      <c r="G11" s="83">
        <v>0</v>
      </c>
      <c r="H11" s="62">
        <v>125</v>
      </c>
      <c r="I11" s="62">
        <v>2</v>
      </c>
      <c r="J11" s="62">
        <v>235</v>
      </c>
      <c r="K11" s="62">
        <v>68</v>
      </c>
      <c r="L11" s="62">
        <v>177</v>
      </c>
      <c r="M11" s="62">
        <v>14</v>
      </c>
      <c r="N11" s="62">
        <v>16</v>
      </c>
      <c r="O11" s="62">
        <v>14</v>
      </c>
      <c r="P11" s="83">
        <v>0</v>
      </c>
      <c r="Q11" s="83">
        <v>0</v>
      </c>
    </row>
    <row r="12" spans="1:17" ht="12.75" customHeight="1">
      <c r="A12" s="65" t="s">
        <v>13</v>
      </c>
      <c r="B12" s="62">
        <v>6000</v>
      </c>
      <c r="C12" s="62">
        <v>2587</v>
      </c>
      <c r="D12" s="99">
        <v>1091</v>
      </c>
      <c r="E12" s="87">
        <v>904</v>
      </c>
      <c r="F12" s="83">
        <v>0</v>
      </c>
      <c r="G12" s="83">
        <v>2</v>
      </c>
      <c r="H12" s="62">
        <v>92</v>
      </c>
      <c r="I12" s="62">
        <v>13</v>
      </c>
      <c r="J12" s="62">
        <v>44</v>
      </c>
      <c r="K12" s="62">
        <v>18</v>
      </c>
      <c r="L12" s="62">
        <v>84</v>
      </c>
      <c r="M12" s="83">
        <v>0</v>
      </c>
      <c r="N12" s="83">
        <v>0</v>
      </c>
      <c r="O12" s="62">
        <v>5</v>
      </c>
      <c r="P12" s="83">
        <v>0</v>
      </c>
      <c r="Q12" s="83">
        <v>0</v>
      </c>
    </row>
    <row r="13" spans="1:17" ht="12.75" customHeight="1">
      <c r="A13" s="65" t="s">
        <v>14</v>
      </c>
      <c r="B13" s="62">
        <v>537583</v>
      </c>
      <c r="C13" s="62">
        <v>316377</v>
      </c>
      <c r="D13" s="99">
        <v>93664</v>
      </c>
      <c r="E13" s="87">
        <v>49308</v>
      </c>
      <c r="F13" s="62">
        <v>1264</v>
      </c>
      <c r="G13" s="62">
        <v>1942</v>
      </c>
      <c r="H13" s="62">
        <v>2436</v>
      </c>
      <c r="I13" s="62">
        <v>302</v>
      </c>
      <c r="J13" s="62">
        <v>42045</v>
      </c>
      <c r="K13" s="62">
        <v>7418</v>
      </c>
      <c r="L13" s="62">
        <v>12083</v>
      </c>
      <c r="M13" s="62">
        <v>2143</v>
      </c>
      <c r="N13" s="62">
        <v>2077</v>
      </c>
      <c r="O13" s="62">
        <v>810</v>
      </c>
      <c r="P13" s="83">
        <v>0</v>
      </c>
      <c r="Q13" s="62">
        <v>3142</v>
      </c>
    </row>
    <row r="14" spans="1:17" ht="12.75" customHeight="1">
      <c r="A14" s="65" t="s">
        <v>15</v>
      </c>
      <c r="B14" s="62">
        <v>17098</v>
      </c>
      <c r="C14" s="62">
        <v>10259</v>
      </c>
      <c r="D14" s="99">
        <v>2344</v>
      </c>
      <c r="E14" s="87">
        <v>1275</v>
      </c>
      <c r="F14" s="62">
        <v>52</v>
      </c>
      <c r="G14" s="83">
        <v>0</v>
      </c>
      <c r="H14" s="62">
        <v>309</v>
      </c>
      <c r="I14" s="62">
        <v>41</v>
      </c>
      <c r="J14" s="62">
        <v>334</v>
      </c>
      <c r="K14" s="62">
        <v>376</v>
      </c>
      <c r="L14" s="62">
        <v>546</v>
      </c>
      <c r="M14" s="83">
        <v>6</v>
      </c>
      <c r="N14" s="62">
        <v>6</v>
      </c>
      <c r="O14" s="62">
        <v>61</v>
      </c>
      <c r="P14" s="83">
        <v>0</v>
      </c>
      <c r="Q14" s="62">
        <v>81</v>
      </c>
    </row>
    <row r="15" spans="1:17" ht="12.75" customHeight="1">
      <c r="A15" s="65" t="s">
        <v>16</v>
      </c>
      <c r="B15" s="62">
        <v>14458</v>
      </c>
      <c r="C15" s="62">
        <v>6976</v>
      </c>
      <c r="D15" s="99">
        <v>3271</v>
      </c>
      <c r="E15" s="87">
        <v>1739</v>
      </c>
      <c r="F15" s="62">
        <v>28</v>
      </c>
      <c r="G15" s="83">
        <v>5</v>
      </c>
      <c r="H15" s="83">
        <v>0</v>
      </c>
      <c r="I15" s="83">
        <v>0</v>
      </c>
      <c r="J15" s="62">
        <v>2106</v>
      </c>
      <c r="K15" s="62">
        <v>16</v>
      </c>
      <c r="L15" s="62">
        <v>270</v>
      </c>
      <c r="M15" s="83">
        <v>0</v>
      </c>
      <c r="N15" s="62">
        <v>80</v>
      </c>
      <c r="O15" s="62">
        <v>13</v>
      </c>
      <c r="P15" s="83">
        <v>0</v>
      </c>
      <c r="Q15" s="83">
        <v>0</v>
      </c>
    </row>
    <row r="16" spans="1:17" ht="12.75" customHeight="1">
      <c r="A16" s="65" t="s">
        <v>17</v>
      </c>
      <c r="B16" s="62">
        <v>4701</v>
      </c>
      <c r="C16" s="62">
        <v>1203</v>
      </c>
      <c r="D16" s="99">
        <v>419</v>
      </c>
      <c r="E16" s="87">
        <v>310</v>
      </c>
      <c r="F16" s="62">
        <v>4</v>
      </c>
      <c r="G16" s="83">
        <v>0</v>
      </c>
      <c r="H16" s="62">
        <v>62</v>
      </c>
      <c r="I16" s="83">
        <v>0</v>
      </c>
      <c r="J16" s="62">
        <v>75</v>
      </c>
      <c r="K16" s="83">
        <v>0</v>
      </c>
      <c r="L16" s="62">
        <v>62</v>
      </c>
      <c r="M16" s="83">
        <v>0</v>
      </c>
      <c r="N16" s="83">
        <v>0</v>
      </c>
      <c r="O16" s="62">
        <v>4</v>
      </c>
      <c r="P16" s="83">
        <v>0</v>
      </c>
      <c r="Q16" s="83">
        <v>0</v>
      </c>
    </row>
    <row r="17" spans="1:17" ht="12.75" customHeight="1">
      <c r="A17" s="65" t="s">
        <v>84</v>
      </c>
      <c r="B17" s="62">
        <v>6945</v>
      </c>
      <c r="C17" s="62">
        <v>3680</v>
      </c>
      <c r="D17" s="99">
        <v>1656</v>
      </c>
      <c r="E17" s="87">
        <v>760</v>
      </c>
      <c r="F17" s="83">
        <v>0</v>
      </c>
      <c r="G17" s="83">
        <v>3</v>
      </c>
      <c r="H17" s="62">
        <v>51</v>
      </c>
      <c r="I17" s="62">
        <v>4</v>
      </c>
      <c r="J17" s="62">
        <v>869</v>
      </c>
      <c r="K17" s="62">
        <v>26</v>
      </c>
      <c r="L17" s="62">
        <v>185</v>
      </c>
      <c r="M17" s="62">
        <v>2</v>
      </c>
      <c r="N17" s="83">
        <v>1</v>
      </c>
      <c r="O17" s="83">
        <v>6</v>
      </c>
      <c r="P17" s="83">
        <v>0</v>
      </c>
      <c r="Q17" s="83">
        <v>0</v>
      </c>
    </row>
    <row r="18" spans="1:17" ht="12.75" customHeight="1">
      <c r="A18" s="65" t="s">
        <v>18</v>
      </c>
      <c r="B18" s="62">
        <v>50146</v>
      </c>
      <c r="C18" s="62">
        <v>8735</v>
      </c>
      <c r="D18" s="99">
        <v>4105</v>
      </c>
      <c r="E18" s="87">
        <v>1551</v>
      </c>
      <c r="F18" s="62">
        <v>21</v>
      </c>
      <c r="G18" s="83">
        <v>21</v>
      </c>
      <c r="H18" s="62">
        <v>434</v>
      </c>
      <c r="I18" s="83">
        <v>0</v>
      </c>
      <c r="J18" s="62">
        <v>541</v>
      </c>
      <c r="K18" s="62">
        <v>1046</v>
      </c>
      <c r="L18" s="62">
        <v>1149</v>
      </c>
      <c r="M18" s="62">
        <v>790</v>
      </c>
      <c r="N18" s="62">
        <v>2</v>
      </c>
      <c r="O18" s="62">
        <v>120</v>
      </c>
      <c r="P18" s="83">
        <v>0</v>
      </c>
      <c r="Q18" s="62">
        <v>301</v>
      </c>
    </row>
    <row r="19" spans="1:17" ht="7.5" customHeight="1">
      <c r="A19" s="67"/>
      <c r="B19" s="82"/>
      <c r="C19" s="82"/>
      <c r="D19" s="100"/>
      <c r="E19" s="88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12.75" customHeight="1">
      <c r="A20" s="65" t="s">
        <v>19</v>
      </c>
      <c r="B20" s="62">
        <v>15390</v>
      </c>
      <c r="C20" s="62">
        <v>2789</v>
      </c>
      <c r="D20" s="99">
        <v>1583</v>
      </c>
      <c r="E20" s="87">
        <v>382</v>
      </c>
      <c r="F20" s="83">
        <v>0</v>
      </c>
      <c r="G20" s="83">
        <v>0</v>
      </c>
      <c r="H20" s="62">
        <v>872</v>
      </c>
      <c r="I20" s="62">
        <v>2</v>
      </c>
      <c r="J20" s="62">
        <v>148</v>
      </c>
      <c r="K20" s="62">
        <v>22</v>
      </c>
      <c r="L20" s="62">
        <v>164</v>
      </c>
      <c r="M20" s="62">
        <v>474</v>
      </c>
      <c r="N20" s="83">
        <v>0</v>
      </c>
      <c r="O20" s="62">
        <v>87</v>
      </c>
      <c r="P20" s="62">
        <v>155</v>
      </c>
      <c r="Q20" s="62">
        <v>20</v>
      </c>
    </row>
    <row r="21" spans="1:18" ht="12.75" customHeight="1">
      <c r="A21" s="65" t="s">
        <v>20</v>
      </c>
      <c r="B21" s="62">
        <v>1248</v>
      </c>
      <c r="C21" s="62">
        <v>483</v>
      </c>
      <c r="D21" s="99">
        <v>178</v>
      </c>
      <c r="E21" s="87">
        <v>36</v>
      </c>
      <c r="F21" s="83">
        <v>0</v>
      </c>
      <c r="G21" s="83">
        <v>0</v>
      </c>
      <c r="H21" s="62">
        <v>136</v>
      </c>
      <c r="I21" s="83">
        <v>2</v>
      </c>
      <c r="J21" s="83">
        <v>1</v>
      </c>
      <c r="K21" s="83">
        <v>0</v>
      </c>
      <c r="L21" s="62">
        <v>2</v>
      </c>
      <c r="M21" s="83">
        <v>0</v>
      </c>
      <c r="N21" s="83">
        <v>0</v>
      </c>
      <c r="O21" s="83">
        <v>0</v>
      </c>
      <c r="P21" s="83">
        <v>0</v>
      </c>
      <c r="Q21" s="84">
        <v>0</v>
      </c>
      <c r="R21" s="84"/>
    </row>
    <row r="22" spans="1:17" ht="12.75" customHeight="1">
      <c r="A22" s="65" t="s">
        <v>21</v>
      </c>
      <c r="B22" s="62">
        <v>8470</v>
      </c>
      <c r="C22" s="62">
        <v>5755</v>
      </c>
      <c r="D22" s="99">
        <v>2756</v>
      </c>
      <c r="E22" s="87">
        <v>2294</v>
      </c>
      <c r="F22" s="62">
        <v>82</v>
      </c>
      <c r="G22" s="62">
        <v>53</v>
      </c>
      <c r="H22" s="62">
        <v>339</v>
      </c>
      <c r="I22" s="62">
        <v>1</v>
      </c>
      <c r="J22" s="62">
        <v>156</v>
      </c>
      <c r="K22" s="62">
        <v>87</v>
      </c>
      <c r="L22" s="62">
        <v>147</v>
      </c>
      <c r="M22" s="62">
        <v>30</v>
      </c>
      <c r="N22" s="62">
        <v>6</v>
      </c>
      <c r="O22" s="62">
        <v>5</v>
      </c>
      <c r="P22" s="83">
        <v>0</v>
      </c>
      <c r="Q22" s="62">
        <v>44</v>
      </c>
    </row>
    <row r="23" spans="1:17" ht="12.75" customHeight="1">
      <c r="A23" s="65" t="s">
        <v>22</v>
      </c>
      <c r="B23" s="62">
        <v>1867</v>
      </c>
      <c r="C23" s="62">
        <v>106</v>
      </c>
      <c r="D23" s="99">
        <v>52</v>
      </c>
      <c r="E23" s="87">
        <v>31</v>
      </c>
      <c r="F23" s="83">
        <v>0</v>
      </c>
      <c r="G23" s="83">
        <v>0</v>
      </c>
      <c r="H23" s="62">
        <v>7</v>
      </c>
      <c r="I23" s="83">
        <v>0</v>
      </c>
      <c r="J23" s="62">
        <v>26</v>
      </c>
      <c r="K23" s="83">
        <v>0</v>
      </c>
      <c r="L23" s="62">
        <v>9</v>
      </c>
      <c r="M23" s="83">
        <v>0</v>
      </c>
      <c r="N23" s="83">
        <v>0</v>
      </c>
      <c r="O23" s="62">
        <v>2</v>
      </c>
      <c r="P23" s="83">
        <v>0</v>
      </c>
      <c r="Q23" s="62">
        <v>39</v>
      </c>
    </row>
    <row r="24" spans="1:17" ht="12.75" customHeight="1">
      <c r="A24" s="65" t="s">
        <v>23</v>
      </c>
      <c r="B24" s="62">
        <v>20050</v>
      </c>
      <c r="C24" s="62">
        <v>7985</v>
      </c>
      <c r="D24" s="99">
        <v>5484</v>
      </c>
      <c r="E24" s="87">
        <v>3771</v>
      </c>
      <c r="F24" s="83">
        <v>0</v>
      </c>
      <c r="G24" s="83">
        <v>0</v>
      </c>
      <c r="H24" s="62">
        <v>710</v>
      </c>
      <c r="I24" s="83">
        <v>0</v>
      </c>
      <c r="J24" s="62">
        <v>398</v>
      </c>
      <c r="K24" s="62">
        <v>389</v>
      </c>
      <c r="L24" s="62">
        <v>641</v>
      </c>
      <c r="M24" s="62">
        <v>74</v>
      </c>
      <c r="N24" s="83">
        <v>10</v>
      </c>
      <c r="O24" s="62">
        <v>42</v>
      </c>
      <c r="P24" s="83">
        <v>0</v>
      </c>
      <c r="Q24" s="83">
        <v>0</v>
      </c>
    </row>
    <row r="25" spans="1:17" ht="12.75" customHeight="1">
      <c r="A25" s="65" t="s">
        <v>24</v>
      </c>
      <c r="B25" s="62">
        <v>10587</v>
      </c>
      <c r="C25" s="62">
        <v>2254</v>
      </c>
      <c r="D25" s="99">
        <v>687</v>
      </c>
      <c r="E25" s="87">
        <v>612</v>
      </c>
      <c r="F25" s="62">
        <v>3</v>
      </c>
      <c r="G25" s="83">
        <v>0</v>
      </c>
      <c r="H25" s="62">
        <v>32</v>
      </c>
      <c r="I25" s="83">
        <v>0</v>
      </c>
      <c r="J25" s="62">
        <v>48</v>
      </c>
      <c r="K25" s="83">
        <v>0</v>
      </c>
      <c r="L25" s="62">
        <v>11</v>
      </c>
      <c r="M25" s="62">
        <v>6</v>
      </c>
      <c r="N25" s="62">
        <v>7</v>
      </c>
      <c r="O25" s="62">
        <v>45</v>
      </c>
      <c r="P25" s="83">
        <v>0</v>
      </c>
      <c r="Q25" s="83">
        <v>0</v>
      </c>
    </row>
    <row r="26" spans="1:17" ht="12.75" customHeight="1">
      <c r="A26" s="65" t="s">
        <v>25</v>
      </c>
      <c r="B26" s="62">
        <v>15529</v>
      </c>
      <c r="C26" s="62">
        <v>7771</v>
      </c>
      <c r="D26" s="99">
        <v>2827</v>
      </c>
      <c r="E26" s="87">
        <v>2499</v>
      </c>
      <c r="F26" s="62">
        <v>2</v>
      </c>
      <c r="G26" s="62">
        <v>16</v>
      </c>
      <c r="H26" s="62">
        <v>3</v>
      </c>
      <c r="I26" s="83">
        <v>0</v>
      </c>
      <c r="J26" s="62">
        <v>114</v>
      </c>
      <c r="K26" s="62">
        <v>33</v>
      </c>
      <c r="L26" s="62">
        <v>262</v>
      </c>
      <c r="M26" s="62">
        <v>14</v>
      </c>
      <c r="N26" s="62">
        <v>20</v>
      </c>
      <c r="O26" s="62">
        <v>39</v>
      </c>
      <c r="P26" s="83">
        <v>0</v>
      </c>
      <c r="Q26" s="62">
        <v>379</v>
      </c>
    </row>
    <row r="27" spans="1:17" ht="12.75" customHeight="1">
      <c r="A27" s="65" t="s">
        <v>26</v>
      </c>
      <c r="B27" s="62">
        <v>7087</v>
      </c>
      <c r="C27" s="62">
        <v>3590</v>
      </c>
      <c r="D27" s="99">
        <v>1232</v>
      </c>
      <c r="E27" s="87">
        <v>1060</v>
      </c>
      <c r="F27" s="83">
        <v>0</v>
      </c>
      <c r="G27" s="83">
        <v>0</v>
      </c>
      <c r="H27" s="62">
        <v>40</v>
      </c>
      <c r="I27" s="62">
        <v>3</v>
      </c>
      <c r="J27" s="62">
        <v>139</v>
      </c>
      <c r="K27" s="62">
        <v>6</v>
      </c>
      <c r="L27" s="62">
        <v>125</v>
      </c>
      <c r="M27" s="83">
        <v>2</v>
      </c>
      <c r="N27" s="62">
        <v>1</v>
      </c>
      <c r="O27" s="62">
        <v>4</v>
      </c>
      <c r="P27" s="83">
        <v>0</v>
      </c>
      <c r="Q27" s="62">
        <v>7</v>
      </c>
    </row>
    <row r="28" spans="1:17" ht="12.75" customHeight="1">
      <c r="A28" s="65" t="s">
        <v>27</v>
      </c>
      <c r="B28" s="62">
        <v>28587</v>
      </c>
      <c r="C28" s="62">
        <v>8672</v>
      </c>
      <c r="D28" s="99">
        <v>4898</v>
      </c>
      <c r="E28" s="87">
        <v>2759</v>
      </c>
      <c r="F28" s="62">
        <v>74</v>
      </c>
      <c r="G28" s="83">
        <v>0</v>
      </c>
      <c r="H28" s="62">
        <v>492</v>
      </c>
      <c r="I28" s="83">
        <v>0</v>
      </c>
      <c r="J28" s="62">
        <v>63</v>
      </c>
      <c r="K28" s="62">
        <v>1588</v>
      </c>
      <c r="L28" s="62">
        <v>589</v>
      </c>
      <c r="M28" s="62">
        <v>729</v>
      </c>
      <c r="N28" s="62">
        <v>103</v>
      </c>
      <c r="O28" s="62">
        <v>172</v>
      </c>
      <c r="P28" s="83">
        <v>0</v>
      </c>
      <c r="Q28" s="62">
        <v>6</v>
      </c>
    </row>
    <row r="29" spans="1:17" ht="12.75" customHeight="1">
      <c r="A29" s="65" t="s">
        <v>28</v>
      </c>
      <c r="B29" s="62">
        <v>5770</v>
      </c>
      <c r="C29" s="62">
        <v>1374</v>
      </c>
      <c r="D29" s="99">
        <v>334</v>
      </c>
      <c r="E29" s="87">
        <v>205</v>
      </c>
      <c r="F29" s="83">
        <v>0</v>
      </c>
      <c r="G29" s="62">
        <v>3</v>
      </c>
      <c r="H29" s="62">
        <v>26</v>
      </c>
      <c r="I29" s="62">
        <v>1</v>
      </c>
      <c r="J29" s="62">
        <v>17</v>
      </c>
      <c r="K29" s="62">
        <v>10</v>
      </c>
      <c r="L29" s="62">
        <v>108</v>
      </c>
      <c r="M29" s="83">
        <v>0</v>
      </c>
      <c r="N29" s="83">
        <v>0</v>
      </c>
      <c r="O29" s="62">
        <v>12</v>
      </c>
      <c r="P29" s="83">
        <v>0</v>
      </c>
      <c r="Q29" s="83">
        <v>0</v>
      </c>
    </row>
    <row r="30" spans="1:17" ht="7.5" customHeight="1">
      <c r="A30" s="67"/>
      <c r="B30" s="82"/>
      <c r="C30" s="82"/>
      <c r="D30" s="100"/>
      <c r="E30" s="88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 customHeight="1">
      <c r="A31" s="65" t="s">
        <v>29</v>
      </c>
      <c r="B31" s="62">
        <v>25607</v>
      </c>
      <c r="C31" s="62">
        <v>22961</v>
      </c>
      <c r="D31" s="99">
        <v>15854</v>
      </c>
      <c r="E31" s="87">
        <v>15595</v>
      </c>
      <c r="F31" s="83">
        <v>0</v>
      </c>
      <c r="G31" s="83">
        <v>0</v>
      </c>
      <c r="H31" s="62">
        <v>10</v>
      </c>
      <c r="I31" s="83">
        <v>0</v>
      </c>
      <c r="J31" s="62">
        <v>100</v>
      </c>
      <c r="K31" s="62">
        <v>82</v>
      </c>
      <c r="L31" s="62">
        <v>151</v>
      </c>
      <c r="M31" s="62">
        <v>24</v>
      </c>
      <c r="N31" s="62">
        <v>63</v>
      </c>
      <c r="O31" s="62">
        <v>13</v>
      </c>
      <c r="P31" s="83">
        <v>1</v>
      </c>
      <c r="Q31" s="62">
        <v>19</v>
      </c>
    </row>
    <row r="32" spans="1:17" ht="12.75" customHeight="1">
      <c r="A32" s="65" t="s">
        <v>30</v>
      </c>
      <c r="B32" s="62">
        <v>20770</v>
      </c>
      <c r="C32" s="62">
        <v>8749</v>
      </c>
      <c r="D32" s="99">
        <v>4348</v>
      </c>
      <c r="E32" s="87">
        <v>1460</v>
      </c>
      <c r="F32" s="62">
        <v>16</v>
      </c>
      <c r="G32" s="62">
        <v>15</v>
      </c>
      <c r="H32" s="62">
        <v>2392</v>
      </c>
      <c r="I32" s="83">
        <v>0</v>
      </c>
      <c r="J32" s="62">
        <v>745</v>
      </c>
      <c r="K32" s="62">
        <v>182</v>
      </c>
      <c r="L32" s="62">
        <v>623</v>
      </c>
      <c r="M32" s="62">
        <v>1249</v>
      </c>
      <c r="N32" s="83">
        <v>0</v>
      </c>
      <c r="O32" s="62">
        <v>96</v>
      </c>
      <c r="P32" s="83">
        <v>0</v>
      </c>
      <c r="Q32" s="83">
        <v>0</v>
      </c>
    </row>
    <row r="33" spans="1:17" ht="12.75" customHeight="1">
      <c r="A33" s="65" t="s">
        <v>31</v>
      </c>
      <c r="B33" s="62">
        <v>68598</v>
      </c>
      <c r="C33" s="62">
        <v>48183</v>
      </c>
      <c r="D33" s="99">
        <v>27840</v>
      </c>
      <c r="E33" s="87">
        <v>26540</v>
      </c>
      <c r="F33" s="83">
        <v>0</v>
      </c>
      <c r="G33" s="83">
        <v>25</v>
      </c>
      <c r="H33" s="83">
        <v>21</v>
      </c>
      <c r="I33" s="83">
        <v>0</v>
      </c>
      <c r="J33" s="62">
        <v>414</v>
      </c>
      <c r="K33" s="62">
        <v>176</v>
      </c>
      <c r="L33" s="62">
        <v>794</v>
      </c>
      <c r="M33" s="83">
        <v>0</v>
      </c>
      <c r="N33" s="83">
        <v>0</v>
      </c>
      <c r="O33" s="62">
        <v>172</v>
      </c>
      <c r="P33" s="83">
        <v>0</v>
      </c>
      <c r="Q33" s="83">
        <v>0</v>
      </c>
    </row>
    <row r="34" spans="1:17" ht="12.75" customHeight="1">
      <c r="A34" s="65" t="s">
        <v>32</v>
      </c>
      <c r="B34" s="62">
        <v>26721</v>
      </c>
      <c r="C34" s="62">
        <v>11184</v>
      </c>
      <c r="D34" s="99">
        <v>6924</v>
      </c>
      <c r="E34" s="87">
        <v>4837</v>
      </c>
      <c r="F34" s="62">
        <v>29</v>
      </c>
      <c r="G34" s="62">
        <v>42</v>
      </c>
      <c r="H34" s="62">
        <v>405</v>
      </c>
      <c r="I34" s="83">
        <v>0</v>
      </c>
      <c r="J34" s="62">
        <v>1891</v>
      </c>
      <c r="K34" s="62">
        <v>927</v>
      </c>
      <c r="L34" s="62">
        <v>729</v>
      </c>
      <c r="M34" s="62">
        <v>62</v>
      </c>
      <c r="N34" s="62">
        <v>25</v>
      </c>
      <c r="O34" s="62">
        <v>75</v>
      </c>
      <c r="P34" s="83">
        <v>0</v>
      </c>
      <c r="Q34" s="62">
        <v>784</v>
      </c>
    </row>
    <row r="35" spans="1:17" ht="12.75" customHeight="1">
      <c r="A35" s="65" t="s">
        <v>33</v>
      </c>
      <c r="B35" s="62">
        <v>21939</v>
      </c>
      <c r="C35" s="62">
        <v>8659</v>
      </c>
      <c r="D35" s="99">
        <v>4005</v>
      </c>
      <c r="E35" s="87">
        <v>3323</v>
      </c>
      <c r="F35" s="62">
        <v>6</v>
      </c>
      <c r="G35" s="62">
        <v>16</v>
      </c>
      <c r="H35" s="62">
        <v>117</v>
      </c>
      <c r="I35" s="62">
        <v>3</v>
      </c>
      <c r="J35" s="62">
        <v>457</v>
      </c>
      <c r="K35" s="62">
        <v>17</v>
      </c>
      <c r="L35" s="62">
        <v>274</v>
      </c>
      <c r="M35" s="62">
        <v>60</v>
      </c>
      <c r="N35" s="83">
        <v>0</v>
      </c>
      <c r="O35" s="62">
        <v>257</v>
      </c>
      <c r="P35" s="83">
        <v>1</v>
      </c>
      <c r="Q35" s="62">
        <v>702</v>
      </c>
    </row>
    <row r="36" spans="1:17" ht="12.75" customHeight="1">
      <c r="A36" s="65" t="s">
        <v>34</v>
      </c>
      <c r="B36" s="62">
        <v>8694</v>
      </c>
      <c r="C36" s="62">
        <v>3485</v>
      </c>
      <c r="D36" s="99">
        <v>2219</v>
      </c>
      <c r="E36" s="87">
        <v>832</v>
      </c>
      <c r="F36" s="83">
        <v>0</v>
      </c>
      <c r="G36" s="83">
        <v>0</v>
      </c>
      <c r="H36" s="62">
        <v>387</v>
      </c>
      <c r="I36" s="83">
        <v>3</v>
      </c>
      <c r="J36" s="62">
        <v>107</v>
      </c>
      <c r="K36" s="62">
        <v>716</v>
      </c>
      <c r="L36" s="62">
        <v>410</v>
      </c>
      <c r="M36" s="83">
        <v>0</v>
      </c>
      <c r="N36" s="62">
        <v>87</v>
      </c>
      <c r="O36" s="62">
        <v>42</v>
      </c>
      <c r="P36" s="83">
        <v>0</v>
      </c>
      <c r="Q36" s="83">
        <v>0</v>
      </c>
    </row>
    <row r="37" spans="1:17" ht="12.75" customHeight="1">
      <c r="A37" s="65" t="s">
        <v>35</v>
      </c>
      <c r="B37" s="62">
        <v>30578</v>
      </c>
      <c r="C37" s="62">
        <v>19340</v>
      </c>
      <c r="D37" s="99">
        <v>3831</v>
      </c>
      <c r="E37" s="87">
        <v>2855</v>
      </c>
      <c r="F37" s="62">
        <v>49</v>
      </c>
      <c r="G37" s="62">
        <v>49</v>
      </c>
      <c r="H37" s="62">
        <v>224</v>
      </c>
      <c r="I37" s="62">
        <v>1</v>
      </c>
      <c r="J37" s="62">
        <v>281</v>
      </c>
      <c r="K37" s="62">
        <v>221</v>
      </c>
      <c r="L37" s="62">
        <v>433</v>
      </c>
      <c r="M37" s="62">
        <v>67</v>
      </c>
      <c r="N37" s="83">
        <v>0</v>
      </c>
      <c r="O37" s="62">
        <v>83</v>
      </c>
      <c r="P37" s="83">
        <v>0</v>
      </c>
      <c r="Q37" s="62">
        <v>345</v>
      </c>
    </row>
    <row r="38" spans="1:17" ht="12.75" customHeight="1">
      <c r="A38" s="65" t="s">
        <v>36</v>
      </c>
      <c r="B38" s="62">
        <v>3060</v>
      </c>
      <c r="C38" s="62">
        <v>1172</v>
      </c>
      <c r="D38" s="99">
        <v>500</v>
      </c>
      <c r="E38" s="87">
        <v>257</v>
      </c>
      <c r="F38" s="83">
        <v>0</v>
      </c>
      <c r="G38" s="83">
        <v>0</v>
      </c>
      <c r="H38" s="62">
        <v>210</v>
      </c>
      <c r="I38" s="83">
        <v>0</v>
      </c>
      <c r="J38" s="62">
        <v>116</v>
      </c>
      <c r="K38" s="62">
        <v>42</v>
      </c>
      <c r="L38" s="62">
        <v>97</v>
      </c>
      <c r="M38" s="83">
        <v>0</v>
      </c>
      <c r="N38" s="62">
        <v>1</v>
      </c>
      <c r="O38" s="62">
        <v>6</v>
      </c>
      <c r="P38" s="83">
        <v>0</v>
      </c>
      <c r="Q38" s="62">
        <v>34</v>
      </c>
    </row>
    <row r="39" spans="1:17" ht="12.75" customHeight="1">
      <c r="A39" s="65" t="s">
        <v>37</v>
      </c>
      <c r="B39" s="62">
        <v>6009</v>
      </c>
      <c r="C39" s="62">
        <v>2356</v>
      </c>
      <c r="D39" s="99">
        <v>1137</v>
      </c>
      <c r="E39" s="87">
        <v>923</v>
      </c>
      <c r="F39" s="83">
        <v>0</v>
      </c>
      <c r="G39" s="83">
        <v>0</v>
      </c>
      <c r="H39" s="62">
        <v>100</v>
      </c>
      <c r="I39" s="62">
        <v>3</v>
      </c>
      <c r="J39" s="62">
        <v>55</v>
      </c>
      <c r="K39" s="62">
        <v>33</v>
      </c>
      <c r="L39" s="62">
        <v>167</v>
      </c>
      <c r="M39" s="62">
        <v>7</v>
      </c>
      <c r="N39" s="62">
        <v>3</v>
      </c>
      <c r="O39" s="62">
        <v>9</v>
      </c>
      <c r="P39" s="83">
        <v>0</v>
      </c>
      <c r="Q39" s="62">
        <v>8</v>
      </c>
    </row>
    <row r="40" spans="1:17" ht="12.75" customHeight="1">
      <c r="A40" s="65" t="s">
        <v>38</v>
      </c>
      <c r="B40" s="62">
        <v>12134</v>
      </c>
      <c r="C40" s="62">
        <v>7052</v>
      </c>
      <c r="D40" s="99">
        <v>2181</v>
      </c>
      <c r="E40" s="87">
        <v>1985</v>
      </c>
      <c r="F40" s="83">
        <v>0</v>
      </c>
      <c r="G40" s="83">
        <v>0</v>
      </c>
      <c r="H40" s="62">
        <v>55</v>
      </c>
      <c r="I40" s="83">
        <v>0</v>
      </c>
      <c r="J40" s="62">
        <v>51</v>
      </c>
      <c r="K40" s="62">
        <v>94</v>
      </c>
      <c r="L40" s="62">
        <v>136</v>
      </c>
      <c r="M40" s="62">
        <v>13</v>
      </c>
      <c r="N40" s="62">
        <v>4</v>
      </c>
      <c r="O40" s="62">
        <v>4</v>
      </c>
      <c r="P40" s="83">
        <v>0</v>
      </c>
      <c r="Q40" s="83">
        <v>0</v>
      </c>
    </row>
    <row r="41" spans="1:17" ht="7.5" customHeight="1">
      <c r="A41" s="67"/>
      <c r="B41" s="82"/>
      <c r="C41" s="82"/>
      <c r="D41" s="100"/>
      <c r="E41" s="88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ht="12.75" customHeight="1">
      <c r="A42" s="65" t="s">
        <v>39</v>
      </c>
      <c r="B42" s="62">
        <v>5924</v>
      </c>
      <c r="C42" s="62">
        <v>3999</v>
      </c>
      <c r="D42" s="99">
        <v>3116</v>
      </c>
      <c r="E42" s="87">
        <v>2756</v>
      </c>
      <c r="F42" s="83">
        <v>0</v>
      </c>
      <c r="G42" s="83">
        <v>0</v>
      </c>
      <c r="H42" s="62">
        <v>46</v>
      </c>
      <c r="I42" s="62">
        <v>11</v>
      </c>
      <c r="J42" s="62">
        <v>272</v>
      </c>
      <c r="K42" s="62">
        <v>208</v>
      </c>
      <c r="L42" s="62">
        <v>122</v>
      </c>
      <c r="M42" s="62">
        <v>64</v>
      </c>
      <c r="N42" s="83">
        <v>0</v>
      </c>
      <c r="O42" s="62">
        <v>23</v>
      </c>
      <c r="P42" s="83">
        <v>0</v>
      </c>
      <c r="Q42" s="83">
        <v>0</v>
      </c>
    </row>
    <row r="43" spans="1:17" ht="12.75" customHeight="1">
      <c r="A43" s="65" t="s">
        <v>40</v>
      </c>
      <c r="B43" s="62">
        <v>28038</v>
      </c>
      <c r="C43" s="62">
        <v>16572</v>
      </c>
      <c r="D43" s="99">
        <v>4153</v>
      </c>
      <c r="E43" s="87">
        <v>1807</v>
      </c>
      <c r="F43" s="83">
        <v>2</v>
      </c>
      <c r="G43" s="83">
        <v>14</v>
      </c>
      <c r="H43" s="62">
        <v>1146</v>
      </c>
      <c r="I43" s="62">
        <v>4</v>
      </c>
      <c r="J43" s="62">
        <v>254</v>
      </c>
      <c r="K43" s="62">
        <v>19</v>
      </c>
      <c r="L43" s="62">
        <v>1153</v>
      </c>
      <c r="M43" s="62">
        <v>285</v>
      </c>
      <c r="N43" s="62">
        <v>58</v>
      </c>
      <c r="O43" s="62">
        <v>38</v>
      </c>
      <c r="P43" s="83">
        <v>0</v>
      </c>
      <c r="Q43" s="62">
        <v>11</v>
      </c>
    </row>
    <row r="44" spans="1:17" ht="12.75" customHeight="1">
      <c r="A44" s="65" t="s">
        <v>41</v>
      </c>
      <c r="B44" s="62">
        <v>13161</v>
      </c>
      <c r="C44" s="62">
        <v>6164</v>
      </c>
      <c r="D44" s="99">
        <v>2466</v>
      </c>
      <c r="E44" s="87">
        <v>1515</v>
      </c>
      <c r="F44" s="83">
        <v>0</v>
      </c>
      <c r="G44" s="83">
        <v>0</v>
      </c>
      <c r="H44" s="62">
        <v>501</v>
      </c>
      <c r="I44" s="83">
        <v>0</v>
      </c>
      <c r="J44" s="62">
        <v>350</v>
      </c>
      <c r="K44" s="62">
        <v>136</v>
      </c>
      <c r="L44" s="62">
        <v>373</v>
      </c>
      <c r="M44" s="62">
        <v>109</v>
      </c>
      <c r="N44" s="62">
        <v>16</v>
      </c>
      <c r="O44" s="62">
        <v>55</v>
      </c>
      <c r="P44" s="96">
        <v>0</v>
      </c>
      <c r="Q44" s="83">
        <v>0</v>
      </c>
    </row>
    <row r="45" spans="1:17" ht="12.75" customHeight="1">
      <c r="A45" s="65" t="s">
        <v>42</v>
      </c>
      <c r="B45" s="62">
        <v>150461</v>
      </c>
      <c r="C45" s="62">
        <v>89561</v>
      </c>
      <c r="D45" s="99">
        <v>28238</v>
      </c>
      <c r="E45" s="87">
        <v>24697</v>
      </c>
      <c r="F45" s="62">
        <v>548</v>
      </c>
      <c r="G45" s="62">
        <v>28</v>
      </c>
      <c r="H45" s="62">
        <v>2253</v>
      </c>
      <c r="I45" s="83">
        <v>0</v>
      </c>
      <c r="J45" s="62">
        <v>833</v>
      </c>
      <c r="K45" s="83">
        <v>28</v>
      </c>
      <c r="L45" s="62">
        <v>1666</v>
      </c>
      <c r="M45" s="62">
        <v>373</v>
      </c>
      <c r="N45" s="62">
        <v>55</v>
      </c>
      <c r="O45" s="83">
        <v>5</v>
      </c>
      <c r="P45" s="83">
        <v>0</v>
      </c>
      <c r="Q45" s="83">
        <v>0</v>
      </c>
    </row>
    <row r="46" spans="1:17" ht="12.75" customHeight="1">
      <c r="A46" s="65" t="s">
        <v>43</v>
      </c>
      <c r="B46" s="62">
        <v>17692</v>
      </c>
      <c r="C46" s="62">
        <v>4175</v>
      </c>
      <c r="D46" s="99">
        <v>1573</v>
      </c>
      <c r="E46" s="87">
        <v>738</v>
      </c>
      <c r="F46" s="62">
        <v>7</v>
      </c>
      <c r="G46" s="62">
        <v>7</v>
      </c>
      <c r="H46" s="62">
        <v>340</v>
      </c>
      <c r="I46" s="83">
        <v>0</v>
      </c>
      <c r="J46" s="62">
        <v>514</v>
      </c>
      <c r="K46" s="62">
        <v>40</v>
      </c>
      <c r="L46" s="62">
        <v>350</v>
      </c>
      <c r="M46" s="62">
        <v>5</v>
      </c>
      <c r="N46" s="83">
        <v>0</v>
      </c>
      <c r="O46" s="62">
        <v>12</v>
      </c>
      <c r="P46" s="83">
        <v>0</v>
      </c>
      <c r="Q46" s="62">
        <v>436</v>
      </c>
    </row>
    <row r="47" spans="1:17" ht="12.75" customHeight="1">
      <c r="A47" s="65" t="s">
        <v>44</v>
      </c>
      <c r="B47" s="62">
        <v>1304</v>
      </c>
      <c r="C47" s="62">
        <v>450</v>
      </c>
      <c r="D47" s="99">
        <v>320</v>
      </c>
      <c r="E47" s="87">
        <v>198</v>
      </c>
      <c r="F47" s="83">
        <v>0</v>
      </c>
      <c r="G47" s="83">
        <v>0</v>
      </c>
      <c r="H47" s="62">
        <v>122</v>
      </c>
      <c r="I47" s="83">
        <v>0</v>
      </c>
      <c r="J47" s="62">
        <v>18</v>
      </c>
      <c r="K47" s="96">
        <v>0</v>
      </c>
      <c r="L47" s="62">
        <v>39</v>
      </c>
      <c r="M47" s="62">
        <v>1</v>
      </c>
      <c r="N47" s="62">
        <v>3</v>
      </c>
      <c r="O47" s="62">
        <v>5</v>
      </c>
      <c r="P47" s="83">
        <v>0</v>
      </c>
      <c r="Q47" s="62">
        <v>1</v>
      </c>
    </row>
    <row r="48" spans="1:17" ht="12.75" customHeight="1">
      <c r="A48" s="65" t="s">
        <v>45</v>
      </c>
      <c r="B48" s="62">
        <v>76140</v>
      </c>
      <c r="C48" s="62">
        <v>27518</v>
      </c>
      <c r="D48" s="99">
        <v>20711</v>
      </c>
      <c r="E48" s="87">
        <v>16776</v>
      </c>
      <c r="F48" s="62">
        <v>34</v>
      </c>
      <c r="G48" s="62">
        <v>94</v>
      </c>
      <c r="H48" s="62">
        <v>2971</v>
      </c>
      <c r="I48" s="83">
        <v>26</v>
      </c>
      <c r="J48" s="62">
        <v>344</v>
      </c>
      <c r="K48" s="62">
        <v>404</v>
      </c>
      <c r="L48" s="62">
        <v>1352</v>
      </c>
      <c r="M48" s="62">
        <v>648</v>
      </c>
      <c r="N48" s="83">
        <v>24</v>
      </c>
      <c r="O48" s="62">
        <v>146</v>
      </c>
      <c r="P48" s="83">
        <v>0</v>
      </c>
      <c r="Q48" s="62">
        <v>388</v>
      </c>
    </row>
    <row r="49" spans="1:17" ht="12.75" customHeight="1">
      <c r="A49" s="65" t="s">
        <v>46</v>
      </c>
      <c r="B49" s="62">
        <v>7139</v>
      </c>
      <c r="C49" s="62">
        <v>1865</v>
      </c>
      <c r="D49" s="99">
        <v>693</v>
      </c>
      <c r="E49" s="87">
        <v>125</v>
      </c>
      <c r="F49" s="83">
        <v>0</v>
      </c>
      <c r="G49" s="83">
        <v>0</v>
      </c>
      <c r="H49" s="62">
        <v>124</v>
      </c>
      <c r="I49" s="83">
        <v>0</v>
      </c>
      <c r="J49" s="62">
        <v>120</v>
      </c>
      <c r="K49" s="62">
        <v>75</v>
      </c>
      <c r="L49" s="62">
        <v>319</v>
      </c>
      <c r="M49" s="83">
        <v>0</v>
      </c>
      <c r="N49" s="62">
        <v>3</v>
      </c>
      <c r="O49" s="62">
        <v>45</v>
      </c>
      <c r="P49" s="83">
        <v>0</v>
      </c>
      <c r="Q49" s="83">
        <v>0</v>
      </c>
    </row>
    <row r="50" spans="1:17" ht="12.75" customHeight="1">
      <c r="A50" s="65" t="s">
        <v>47</v>
      </c>
      <c r="B50" s="62">
        <v>46922</v>
      </c>
      <c r="C50" s="62">
        <v>36912</v>
      </c>
      <c r="D50" s="99">
        <v>19278</v>
      </c>
      <c r="E50" s="87">
        <v>18630</v>
      </c>
      <c r="F50" s="83">
        <v>62</v>
      </c>
      <c r="G50" s="83">
        <v>79</v>
      </c>
      <c r="H50" s="62">
        <v>244</v>
      </c>
      <c r="I50" s="83">
        <v>0</v>
      </c>
      <c r="J50" s="62">
        <v>304</v>
      </c>
      <c r="K50" s="83">
        <v>2</v>
      </c>
      <c r="L50" s="62">
        <v>66</v>
      </c>
      <c r="M50" s="83">
        <v>0</v>
      </c>
      <c r="N50" s="83">
        <v>3</v>
      </c>
      <c r="O50" s="62">
        <v>66</v>
      </c>
      <c r="P50" s="83">
        <v>0</v>
      </c>
      <c r="Q50" s="62">
        <v>89</v>
      </c>
    </row>
    <row r="51" spans="1:17" ht="12.75" customHeight="1">
      <c r="A51" s="65" t="s">
        <v>48</v>
      </c>
      <c r="B51" s="62">
        <v>69295</v>
      </c>
      <c r="C51" s="62">
        <v>39012</v>
      </c>
      <c r="D51" s="99">
        <v>9310</v>
      </c>
      <c r="E51" s="87">
        <v>6304</v>
      </c>
      <c r="F51" s="96">
        <v>0</v>
      </c>
      <c r="G51" s="62">
        <v>37</v>
      </c>
      <c r="H51" s="83">
        <v>0</v>
      </c>
      <c r="I51" s="83">
        <v>38</v>
      </c>
      <c r="J51" s="62">
        <v>1046</v>
      </c>
      <c r="K51" s="62">
        <v>1149</v>
      </c>
      <c r="L51" s="62">
        <v>1539</v>
      </c>
      <c r="M51" s="62">
        <v>229</v>
      </c>
      <c r="N51" s="62">
        <v>1</v>
      </c>
      <c r="O51" s="62">
        <v>346</v>
      </c>
      <c r="P51" s="83">
        <v>0</v>
      </c>
      <c r="Q51" s="62">
        <v>40</v>
      </c>
    </row>
    <row r="52" spans="1:17" ht="7.5" customHeight="1">
      <c r="A52" s="67"/>
      <c r="B52" s="82"/>
      <c r="C52" s="82"/>
      <c r="D52" s="100"/>
      <c r="E52" s="88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ht="12.75" customHeight="1">
      <c r="A53" s="65" t="s">
        <v>49</v>
      </c>
      <c r="B53" s="62">
        <v>12208</v>
      </c>
      <c r="C53" s="62">
        <v>10447</v>
      </c>
      <c r="D53" s="99">
        <v>2282</v>
      </c>
      <c r="E53" s="87">
        <v>104</v>
      </c>
      <c r="F53" s="62">
        <v>199</v>
      </c>
      <c r="G53" s="62">
        <v>14</v>
      </c>
      <c r="H53" s="62">
        <v>742</v>
      </c>
      <c r="I53" s="83">
        <v>0</v>
      </c>
      <c r="J53" s="62">
        <v>222</v>
      </c>
      <c r="K53" s="62">
        <v>300</v>
      </c>
      <c r="L53" s="62">
        <v>728</v>
      </c>
      <c r="M53" s="62">
        <v>94</v>
      </c>
      <c r="N53" s="62">
        <v>5</v>
      </c>
      <c r="O53" s="62">
        <v>1</v>
      </c>
      <c r="P53" s="62">
        <v>4</v>
      </c>
      <c r="Q53" s="83">
        <v>0</v>
      </c>
    </row>
    <row r="54" spans="1:17" ht="12.75" customHeight="1">
      <c r="A54" s="65" t="s">
        <v>50</v>
      </c>
      <c r="B54" s="62">
        <v>5597</v>
      </c>
      <c r="C54" s="62">
        <v>3309</v>
      </c>
      <c r="D54" s="99">
        <v>399</v>
      </c>
      <c r="E54" s="87">
        <v>295</v>
      </c>
      <c r="F54" s="83">
        <v>0</v>
      </c>
      <c r="G54" s="83">
        <v>0</v>
      </c>
      <c r="H54" s="62">
        <v>17</v>
      </c>
      <c r="I54" s="83">
        <v>0</v>
      </c>
      <c r="J54" s="62">
        <v>68</v>
      </c>
      <c r="K54" s="83">
        <v>0</v>
      </c>
      <c r="L54" s="62">
        <v>59</v>
      </c>
      <c r="M54" s="83">
        <v>0</v>
      </c>
      <c r="N54" s="83">
        <v>0</v>
      </c>
      <c r="O54" s="62">
        <v>1</v>
      </c>
      <c r="P54" s="83">
        <v>0</v>
      </c>
      <c r="Q54" s="62">
        <v>44</v>
      </c>
    </row>
    <row r="55" spans="1:17" ht="12.75" customHeight="1">
      <c r="A55" s="65" t="s">
        <v>51</v>
      </c>
      <c r="B55" s="62">
        <v>11252</v>
      </c>
      <c r="C55" s="62">
        <v>3702</v>
      </c>
      <c r="D55" s="99">
        <v>1271</v>
      </c>
      <c r="E55" s="87">
        <v>964</v>
      </c>
      <c r="F55" s="83">
        <v>0</v>
      </c>
      <c r="G55" s="83">
        <v>0</v>
      </c>
      <c r="H55" s="62">
        <v>89</v>
      </c>
      <c r="I55" s="62">
        <v>7</v>
      </c>
      <c r="J55" s="62">
        <v>149</v>
      </c>
      <c r="K55" s="62">
        <v>34</v>
      </c>
      <c r="L55" s="62">
        <v>79</v>
      </c>
      <c r="M55" s="83">
        <v>0</v>
      </c>
      <c r="N55" s="83">
        <v>0</v>
      </c>
      <c r="O55" s="62">
        <v>63</v>
      </c>
      <c r="P55" s="83">
        <v>0</v>
      </c>
      <c r="Q55" s="62">
        <v>20</v>
      </c>
    </row>
    <row r="56" spans="1:17" ht="12.75" customHeight="1">
      <c r="A56" s="65" t="s">
        <v>52</v>
      </c>
      <c r="B56" s="62">
        <v>3122</v>
      </c>
      <c r="C56" s="62">
        <v>587</v>
      </c>
      <c r="D56" s="99">
        <v>336</v>
      </c>
      <c r="E56" s="87">
        <v>101</v>
      </c>
      <c r="F56" s="83">
        <v>0</v>
      </c>
      <c r="G56" s="62">
        <v>13</v>
      </c>
      <c r="H56" s="83">
        <v>0</v>
      </c>
      <c r="I56" s="62">
        <v>3</v>
      </c>
      <c r="J56" s="62">
        <v>25</v>
      </c>
      <c r="K56" s="62">
        <v>219</v>
      </c>
      <c r="L56" s="62">
        <v>25</v>
      </c>
      <c r="M56" s="83">
        <v>2</v>
      </c>
      <c r="N56" s="62">
        <v>16</v>
      </c>
      <c r="O56" s="62">
        <v>9</v>
      </c>
      <c r="P56" s="62">
        <v>1</v>
      </c>
      <c r="Q56" s="83">
        <v>0</v>
      </c>
    </row>
    <row r="57" spans="1:17" ht="12.75" customHeight="1">
      <c r="A57" s="65" t="s">
        <v>53</v>
      </c>
      <c r="B57" s="62">
        <v>47692</v>
      </c>
      <c r="C57" s="62">
        <v>25320</v>
      </c>
      <c r="D57" s="99">
        <v>6720</v>
      </c>
      <c r="E57" s="87">
        <v>5991</v>
      </c>
      <c r="F57" s="83">
        <v>0</v>
      </c>
      <c r="G57" s="83">
        <v>0</v>
      </c>
      <c r="H57" s="62">
        <v>172</v>
      </c>
      <c r="I57" s="83">
        <v>0</v>
      </c>
      <c r="J57" s="62">
        <v>527</v>
      </c>
      <c r="K57" s="62">
        <v>144</v>
      </c>
      <c r="L57" s="62">
        <v>457</v>
      </c>
      <c r="M57" s="62">
        <v>909</v>
      </c>
      <c r="N57" s="83">
        <v>18</v>
      </c>
      <c r="O57" s="62">
        <v>170</v>
      </c>
      <c r="P57" s="83">
        <v>0</v>
      </c>
      <c r="Q57" s="62">
        <v>32</v>
      </c>
    </row>
    <row r="58" spans="1:17" ht="12.75" customHeight="1">
      <c r="A58" s="65" t="s">
        <v>54</v>
      </c>
      <c r="B58" s="62">
        <v>36524</v>
      </c>
      <c r="C58" s="62">
        <v>10164</v>
      </c>
      <c r="D58" s="99">
        <v>1856</v>
      </c>
      <c r="E58" s="87">
        <v>1631</v>
      </c>
      <c r="F58" s="62">
        <v>168</v>
      </c>
      <c r="G58" s="83">
        <v>0</v>
      </c>
      <c r="H58" s="96">
        <v>0</v>
      </c>
      <c r="I58" s="83">
        <v>14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62">
        <v>58</v>
      </c>
      <c r="P58" s="83">
        <v>0</v>
      </c>
      <c r="Q58" s="83">
        <v>0</v>
      </c>
    </row>
    <row r="59" spans="1:17" ht="12.75" customHeight="1">
      <c r="A59" s="65" t="s">
        <v>55</v>
      </c>
      <c r="B59" s="62">
        <v>4321</v>
      </c>
      <c r="C59" s="62">
        <v>1725</v>
      </c>
      <c r="D59" s="99">
        <v>359</v>
      </c>
      <c r="E59" s="87">
        <v>301</v>
      </c>
      <c r="F59" s="83">
        <v>0</v>
      </c>
      <c r="G59" s="62">
        <v>1</v>
      </c>
      <c r="H59" s="62">
        <v>14</v>
      </c>
      <c r="I59" s="62">
        <v>3</v>
      </c>
      <c r="J59" s="62">
        <v>63</v>
      </c>
      <c r="K59" s="83">
        <v>0</v>
      </c>
      <c r="L59" s="62">
        <v>20</v>
      </c>
      <c r="M59" s="62">
        <v>5</v>
      </c>
      <c r="N59" s="83">
        <v>3</v>
      </c>
      <c r="O59" s="83">
        <v>0</v>
      </c>
      <c r="P59" s="83">
        <v>0</v>
      </c>
      <c r="Q59" s="83">
        <v>8</v>
      </c>
    </row>
    <row r="60" spans="1:17" ht="12.75" customHeight="1">
      <c r="A60" s="65" t="s">
        <v>56</v>
      </c>
      <c r="B60" s="62">
        <v>3557</v>
      </c>
      <c r="C60" s="62">
        <v>1717</v>
      </c>
      <c r="D60" s="99">
        <v>703</v>
      </c>
      <c r="E60" s="87">
        <v>600</v>
      </c>
      <c r="F60" s="83">
        <v>0</v>
      </c>
      <c r="G60" s="83">
        <v>0</v>
      </c>
      <c r="H60" s="62">
        <v>20</v>
      </c>
      <c r="I60" s="83">
        <v>2</v>
      </c>
      <c r="J60" s="62">
        <v>37</v>
      </c>
      <c r="K60" s="62">
        <v>48</v>
      </c>
      <c r="L60" s="62">
        <v>17</v>
      </c>
      <c r="M60" s="62">
        <v>1</v>
      </c>
      <c r="N60" s="62">
        <v>3</v>
      </c>
      <c r="O60" s="62">
        <v>26</v>
      </c>
      <c r="P60" s="83">
        <v>0</v>
      </c>
      <c r="Q60" s="83">
        <v>0</v>
      </c>
    </row>
    <row r="61" spans="1:17" ht="12.75" customHeight="1">
      <c r="A61" s="65" t="s">
        <v>57</v>
      </c>
      <c r="B61" s="62">
        <v>423</v>
      </c>
      <c r="C61" s="62">
        <v>375</v>
      </c>
      <c r="D61" s="99">
        <v>57</v>
      </c>
      <c r="E61" s="87">
        <v>2</v>
      </c>
      <c r="F61" s="62">
        <v>1</v>
      </c>
      <c r="G61" s="83">
        <v>0</v>
      </c>
      <c r="H61" s="62">
        <v>51</v>
      </c>
      <c r="I61" s="83">
        <v>0</v>
      </c>
      <c r="J61" s="83">
        <v>0</v>
      </c>
      <c r="K61" s="83">
        <v>1</v>
      </c>
      <c r="L61" s="62">
        <v>2</v>
      </c>
      <c r="M61" s="62">
        <v>14</v>
      </c>
      <c r="N61" s="83">
        <v>0</v>
      </c>
      <c r="O61" s="83">
        <v>0</v>
      </c>
      <c r="P61" s="83">
        <v>0</v>
      </c>
      <c r="Q61" s="62">
        <v>30</v>
      </c>
    </row>
    <row r="62" spans="1:17" ht="12.75" customHeight="1">
      <c r="A62" s="65" t="s">
        <v>58</v>
      </c>
      <c r="B62" s="62">
        <v>27777</v>
      </c>
      <c r="C62" s="62">
        <v>14541</v>
      </c>
      <c r="D62" s="99">
        <v>6392</v>
      </c>
      <c r="E62" s="87">
        <v>5332</v>
      </c>
      <c r="F62" s="83">
        <v>0</v>
      </c>
      <c r="G62" s="83">
        <v>0</v>
      </c>
      <c r="H62" s="62">
        <v>11</v>
      </c>
      <c r="I62" s="62">
        <v>7</v>
      </c>
      <c r="J62" s="62">
        <v>707</v>
      </c>
      <c r="K62" s="62">
        <v>596</v>
      </c>
      <c r="L62" s="62">
        <v>478</v>
      </c>
      <c r="M62" s="62">
        <v>41</v>
      </c>
      <c r="N62" s="62">
        <v>2</v>
      </c>
      <c r="O62" s="62">
        <v>47</v>
      </c>
      <c r="P62" s="83">
        <v>0</v>
      </c>
      <c r="Q62" s="83">
        <v>0</v>
      </c>
    </row>
    <row r="63" spans="1:17" ht="7.5" customHeight="1">
      <c r="A63" s="67"/>
      <c r="B63" s="82"/>
      <c r="C63" s="82"/>
      <c r="D63" s="100"/>
      <c r="E63" s="88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1:17" ht="12.75" customHeight="1">
      <c r="A64" s="65" t="s">
        <v>59</v>
      </c>
      <c r="B64" s="62">
        <v>41044</v>
      </c>
      <c r="C64" s="62">
        <v>20535</v>
      </c>
      <c r="D64" s="99">
        <v>3324</v>
      </c>
      <c r="E64" s="87">
        <v>1392</v>
      </c>
      <c r="F64" s="62">
        <v>788</v>
      </c>
      <c r="G64" s="62">
        <v>22</v>
      </c>
      <c r="H64" s="62">
        <v>81</v>
      </c>
      <c r="I64" s="62">
        <v>4</v>
      </c>
      <c r="J64" s="62">
        <v>822</v>
      </c>
      <c r="K64" s="62">
        <v>54</v>
      </c>
      <c r="L64" s="62">
        <v>602</v>
      </c>
      <c r="M64" s="62">
        <v>405</v>
      </c>
      <c r="N64" s="62">
        <v>3</v>
      </c>
      <c r="O64" s="62">
        <v>174</v>
      </c>
      <c r="P64" s="83">
        <v>1</v>
      </c>
      <c r="Q64" s="62">
        <v>1224</v>
      </c>
    </row>
    <row r="65" spans="1:17" ht="12.75" customHeight="1">
      <c r="A65" s="65" t="s">
        <v>60</v>
      </c>
      <c r="B65" s="62">
        <v>8591</v>
      </c>
      <c r="C65" s="62">
        <v>2988</v>
      </c>
      <c r="D65" s="99">
        <v>1276</v>
      </c>
      <c r="E65" s="87">
        <v>581</v>
      </c>
      <c r="F65" s="62">
        <v>5</v>
      </c>
      <c r="G65" s="62">
        <v>19</v>
      </c>
      <c r="H65" s="62">
        <v>61</v>
      </c>
      <c r="I65" s="83">
        <v>10</v>
      </c>
      <c r="J65" s="62">
        <v>133</v>
      </c>
      <c r="K65" s="62">
        <v>204</v>
      </c>
      <c r="L65" s="62">
        <v>380</v>
      </c>
      <c r="M65" s="83">
        <v>0</v>
      </c>
      <c r="N65" s="62">
        <v>3</v>
      </c>
      <c r="O65" s="62">
        <v>11</v>
      </c>
      <c r="P65" s="83">
        <v>1</v>
      </c>
      <c r="Q65" s="62">
        <v>7</v>
      </c>
    </row>
    <row r="66" spans="1:17" ht="12.75" customHeight="1">
      <c r="A66" s="65" t="s">
        <v>61</v>
      </c>
      <c r="B66" s="62">
        <v>27249</v>
      </c>
      <c r="C66" s="62">
        <v>11700</v>
      </c>
      <c r="D66" s="99">
        <v>4215</v>
      </c>
      <c r="E66" s="87">
        <v>1483</v>
      </c>
      <c r="F66" s="83">
        <v>0</v>
      </c>
      <c r="G66" s="96">
        <v>0</v>
      </c>
      <c r="H66" s="62">
        <v>1106</v>
      </c>
      <c r="I66" s="83">
        <v>0</v>
      </c>
      <c r="J66" s="62">
        <v>2662</v>
      </c>
      <c r="K66" s="83">
        <v>0</v>
      </c>
      <c r="L66" s="62">
        <v>364</v>
      </c>
      <c r="M66" s="83">
        <v>36</v>
      </c>
      <c r="N66" s="62">
        <v>108</v>
      </c>
      <c r="O66" s="62">
        <v>218</v>
      </c>
      <c r="P66" s="83">
        <v>0</v>
      </c>
      <c r="Q66" s="62">
        <v>801</v>
      </c>
    </row>
    <row r="67" spans="1:17" ht="12.75" customHeight="1">
      <c r="A67" s="66" t="s">
        <v>62</v>
      </c>
      <c r="B67" s="85">
        <v>357</v>
      </c>
      <c r="C67" s="85">
        <v>119</v>
      </c>
      <c r="D67" s="103">
        <v>86</v>
      </c>
      <c r="E67" s="92">
        <v>16</v>
      </c>
      <c r="F67" s="86">
        <v>0</v>
      </c>
      <c r="G67" s="86">
        <v>0</v>
      </c>
      <c r="H67" s="85">
        <v>63</v>
      </c>
      <c r="I67" s="86">
        <v>0</v>
      </c>
      <c r="J67" s="85">
        <v>22</v>
      </c>
      <c r="K67" s="86">
        <v>0</v>
      </c>
      <c r="L67" s="85">
        <v>9</v>
      </c>
      <c r="M67" s="86">
        <v>0</v>
      </c>
      <c r="N67" s="85">
        <v>2</v>
      </c>
      <c r="O67" s="85">
        <v>2</v>
      </c>
      <c r="P67" s="86">
        <v>0</v>
      </c>
      <c r="Q67" s="86">
        <v>0</v>
      </c>
    </row>
    <row r="68" ht="12.75">
      <c r="A68" s="5" t="s">
        <v>2</v>
      </c>
    </row>
    <row r="69" ht="12.75">
      <c r="A69" s="2" t="s">
        <v>2</v>
      </c>
    </row>
  </sheetData>
  <sheetProtection/>
  <mergeCells count="21">
    <mergeCell ref="A2:Q2"/>
    <mergeCell ref="E4:E6"/>
    <mergeCell ref="K4:K6"/>
    <mergeCell ref="G4:G6"/>
    <mergeCell ref="M4:M6"/>
    <mergeCell ref="J4:J6"/>
    <mergeCell ref="O4:O6"/>
    <mergeCell ref="L4:L6"/>
    <mergeCell ref="F4:F6"/>
    <mergeCell ref="N4:N6"/>
    <mergeCell ref="H4:H6"/>
    <mergeCell ref="A1:Q1"/>
    <mergeCell ref="A3:A6"/>
    <mergeCell ref="B4:B6"/>
    <mergeCell ref="C4:C6"/>
    <mergeCell ref="D4:D6"/>
    <mergeCell ref="I4:I6"/>
    <mergeCell ref="B3:D3"/>
    <mergeCell ref="E3:Q3"/>
    <mergeCell ref="P4:P6"/>
    <mergeCell ref="Q4:Q6"/>
  </mergeCells>
  <printOptions horizontalCentered="1" verticalCentered="1"/>
  <pageMargins left="0.25" right="0.25" top="0.25" bottom="0.25" header="0.25" footer="0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9"/>
  <sheetViews>
    <sheetView zoomScaleSheetLayoutView="100" zoomScalePageLayoutView="0" workbookViewId="0" topLeftCell="A1">
      <selection activeCell="A49" sqref="A49:IV49"/>
    </sheetView>
  </sheetViews>
  <sheetFormatPr defaultColWidth="9.140625" defaultRowHeight="12.75"/>
  <cols>
    <col min="1" max="1" width="15.7109375" style="2" customWidth="1"/>
    <col min="2" max="2" width="10.421875" style="2" customWidth="1"/>
    <col min="3" max="3" width="14.7109375" style="2" bestFit="1" customWidth="1"/>
    <col min="4" max="4" width="13.28125" style="2" bestFit="1" customWidth="1"/>
    <col min="5" max="5" width="13.140625" style="2" bestFit="1" customWidth="1"/>
    <col min="6" max="7" width="12.28125" style="2" bestFit="1" customWidth="1"/>
    <col min="8" max="8" width="11.00390625" style="2" customWidth="1"/>
    <col min="9" max="9" width="10.8515625" style="2" bestFit="1" customWidth="1"/>
    <col min="10" max="10" width="7.421875" style="2" bestFit="1" customWidth="1"/>
    <col min="11" max="11" width="11.28125" style="2" bestFit="1" customWidth="1"/>
    <col min="12" max="12" width="10.7109375" style="2" bestFit="1" customWidth="1"/>
    <col min="13" max="13" width="9.7109375" style="2" bestFit="1" customWidth="1"/>
    <col min="14" max="14" width="12.28125" style="2" bestFit="1" customWidth="1"/>
    <col min="15" max="15" width="11.57421875" style="2" bestFit="1" customWidth="1"/>
    <col min="16" max="16" width="10.57421875" style="2" bestFit="1" customWidth="1"/>
    <col min="17" max="16384" width="9.140625" style="2" customWidth="1"/>
  </cols>
  <sheetData>
    <row r="1" spans="1:17" ht="68.25" customHeight="1">
      <c r="A1" s="257" t="s">
        <v>184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4.25" customHeight="1">
      <c r="A2" s="258" t="str">
        <f>FINAL2!$A$2</f>
        <v>ACF/OFA: 05/12/2016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</row>
    <row r="3" spans="1:17" s="3" customFormat="1" ht="12.75" customHeight="1">
      <c r="A3" s="248" t="s">
        <v>0</v>
      </c>
      <c r="B3" s="242" t="s">
        <v>118</v>
      </c>
      <c r="C3" s="243"/>
      <c r="D3" s="281"/>
      <c r="E3" s="243" t="s">
        <v>120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/>
    </row>
    <row r="4" spans="1:17" s="3" customFormat="1" ht="12.75" customHeight="1">
      <c r="A4" s="249"/>
      <c r="B4" s="263" t="s">
        <v>164</v>
      </c>
      <c r="C4" s="263" t="s">
        <v>165</v>
      </c>
      <c r="D4" s="278" t="s">
        <v>153</v>
      </c>
      <c r="E4" s="282" t="s">
        <v>154</v>
      </c>
      <c r="F4" s="263" t="s">
        <v>166</v>
      </c>
      <c r="G4" s="263" t="s">
        <v>152</v>
      </c>
      <c r="H4" s="263" t="s">
        <v>155</v>
      </c>
      <c r="I4" s="263" t="s">
        <v>156</v>
      </c>
      <c r="J4" s="263" t="s">
        <v>157</v>
      </c>
      <c r="K4" s="263" t="s">
        <v>158</v>
      </c>
      <c r="L4" s="263" t="s">
        <v>159</v>
      </c>
      <c r="M4" s="263" t="s">
        <v>160</v>
      </c>
      <c r="N4" s="285" t="s">
        <v>161</v>
      </c>
      <c r="O4" s="263" t="s">
        <v>167</v>
      </c>
      <c r="P4" s="263" t="s">
        <v>163</v>
      </c>
      <c r="Q4" s="248" t="s">
        <v>98</v>
      </c>
    </row>
    <row r="5" spans="1:17" s="3" customFormat="1" ht="12.75" customHeight="1">
      <c r="A5" s="249"/>
      <c r="B5" s="270"/>
      <c r="C5" s="270"/>
      <c r="D5" s="279"/>
      <c r="E5" s="283"/>
      <c r="F5" s="270"/>
      <c r="G5" s="270"/>
      <c r="H5" s="270"/>
      <c r="I5" s="270"/>
      <c r="J5" s="270"/>
      <c r="K5" s="270"/>
      <c r="L5" s="270"/>
      <c r="M5" s="270"/>
      <c r="N5" s="286"/>
      <c r="O5" s="270"/>
      <c r="P5" s="270"/>
      <c r="Q5" s="249"/>
    </row>
    <row r="6" spans="1:17" s="3" customFormat="1" ht="12.75" customHeight="1">
      <c r="A6" s="250"/>
      <c r="B6" s="277"/>
      <c r="C6" s="277"/>
      <c r="D6" s="280"/>
      <c r="E6" s="284"/>
      <c r="F6" s="277"/>
      <c r="G6" s="277"/>
      <c r="H6" s="277"/>
      <c r="I6" s="277"/>
      <c r="J6" s="277"/>
      <c r="K6" s="277"/>
      <c r="L6" s="277"/>
      <c r="M6" s="277"/>
      <c r="N6" s="287"/>
      <c r="O6" s="277"/>
      <c r="P6" s="277"/>
      <c r="Q6" s="250"/>
    </row>
    <row r="7" spans="1:17" ht="12.75" customHeight="1">
      <c r="A7" s="50" t="s">
        <v>3</v>
      </c>
      <c r="B7" s="87">
        <f>SUM(B9:B67)</f>
        <v>1655176</v>
      </c>
      <c r="C7" s="62">
        <f>SUM(C9:C67)</f>
        <v>873355</v>
      </c>
      <c r="D7" s="99">
        <f>SUM(D9:D67)</f>
        <v>320733</v>
      </c>
      <c r="E7" s="57">
        <f>AFWRKACT!E7/$D7</f>
        <v>0.7028431748526033</v>
      </c>
      <c r="F7" s="34">
        <f>AFWRKACT!F7/$D7</f>
        <v>0.010765964213224084</v>
      </c>
      <c r="G7" s="34">
        <f>AFWRKACT!G7/$D7</f>
        <v>0.008056545475520137</v>
      </c>
      <c r="H7" s="34">
        <f>AFWRKACT!H7/$D7</f>
        <v>0.0647641496197772</v>
      </c>
      <c r="I7" s="34">
        <f>AFWRKACT!I7/$D7</f>
        <v>0.0015963433759544543</v>
      </c>
      <c r="J7" s="34">
        <f>AFWRKACT!J7/$D7</f>
        <v>0.19125565501523073</v>
      </c>
      <c r="K7" s="34">
        <f>AFWRKACT!K7/$D7</f>
        <v>0.05398883183208463</v>
      </c>
      <c r="L7" s="34">
        <f>AFWRKACT!L7/$D7</f>
        <v>0.09622022055728596</v>
      </c>
      <c r="M7" s="34">
        <f>AFWRKACT!M7/$D7</f>
        <v>0.028933723689174486</v>
      </c>
      <c r="N7" s="34">
        <f>AFWRKACT!N7/$D7</f>
        <v>0.008879660028746652</v>
      </c>
      <c r="O7" s="34">
        <f>AFWRKACT!O7/$D7</f>
        <v>0.011779268113976423</v>
      </c>
      <c r="P7" s="34">
        <v>0.0012463498588883995</v>
      </c>
      <c r="Q7" s="34">
        <v>0.026780208486272206</v>
      </c>
    </row>
    <row r="8" spans="1:17" ht="7.5" customHeight="1">
      <c r="A8" s="67"/>
      <c r="B8" s="88"/>
      <c r="C8" s="82"/>
      <c r="D8" s="100"/>
      <c r="E8" s="98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2.75" customHeight="1">
      <c r="A9" s="65" t="s">
        <v>10</v>
      </c>
      <c r="B9" s="87">
        <f>AFWRKACT!B9</f>
        <v>17078</v>
      </c>
      <c r="C9" s="62">
        <f>AFWRKACT!C9</f>
        <v>8096</v>
      </c>
      <c r="D9" s="99">
        <f>AFWRKACT!D9</f>
        <v>4192</v>
      </c>
      <c r="E9" s="57">
        <f>AFWRKACT!E9/$D9</f>
        <v>0.8385019083969466</v>
      </c>
      <c r="F9" s="34">
        <f>AFWRKACT!F9/$D9</f>
        <v>0.0021469465648854963</v>
      </c>
      <c r="G9" s="34">
        <f>AFWRKACT!G9/$D9</f>
        <v>0.015267175572519083</v>
      </c>
      <c r="H9" s="34">
        <f>AFWRKACT!H9/$D9</f>
        <v>0.12022900763358779</v>
      </c>
      <c r="I9" s="34">
        <f>AFWRKACT!I9/$D9</f>
        <v>0</v>
      </c>
      <c r="J9" s="34">
        <f>AFWRKACT!J9/$D9</f>
        <v>0.02814885496183206</v>
      </c>
      <c r="K9" s="34">
        <f>AFWRKACT!K9/$D9</f>
        <v>0</v>
      </c>
      <c r="L9" s="34">
        <f>AFWRKACT!L9/$D9</f>
        <v>0.04508587786259542</v>
      </c>
      <c r="M9" s="34">
        <f>AFWRKACT!M9/$D9</f>
        <v>0.0691793893129771</v>
      </c>
      <c r="N9" s="34">
        <f>AFWRKACT!N9/$D9</f>
        <v>0</v>
      </c>
      <c r="O9" s="34">
        <f>AFWRKACT!O9/$D9</f>
        <v>0.013120229007633587</v>
      </c>
      <c r="P9" s="34">
        <v>0</v>
      </c>
      <c r="Q9" s="34">
        <v>0.00900360144057623</v>
      </c>
    </row>
    <row r="10" spans="1:17" ht="12.75" customHeight="1">
      <c r="A10" s="65" t="s">
        <v>11</v>
      </c>
      <c r="B10" s="87">
        <f>AFWRKACT!B10</f>
        <v>3523</v>
      </c>
      <c r="C10" s="62">
        <f>AFWRKACT!C10</f>
        <v>1922</v>
      </c>
      <c r="D10" s="99">
        <f>AFWRKACT!D10</f>
        <v>798</v>
      </c>
      <c r="E10" s="57">
        <f>AFWRKACT!E10/$D10</f>
        <v>0.8132832080200502</v>
      </c>
      <c r="F10" s="34">
        <f>AFWRKACT!F10/$D10</f>
        <v>0</v>
      </c>
      <c r="G10" s="34">
        <f>AFWRKACT!G10/$D10</f>
        <v>0</v>
      </c>
      <c r="H10" s="34">
        <f>AFWRKACT!H10/$D10</f>
        <v>0.008771929824561403</v>
      </c>
      <c r="I10" s="34">
        <f>AFWRKACT!I10/$D10</f>
        <v>0.002506265664160401</v>
      </c>
      <c r="J10" s="34">
        <f>AFWRKACT!J10/$D10</f>
        <v>0.19548872180451127</v>
      </c>
      <c r="K10" s="34">
        <f>AFWRKACT!K10/$D10</f>
        <v>0.07769423558897243</v>
      </c>
      <c r="L10" s="34">
        <f>AFWRKACT!L10/$D10</f>
        <v>0.05639097744360902</v>
      </c>
      <c r="M10" s="34">
        <f>AFWRKACT!M10/$D10</f>
        <v>0.0037593984962406013</v>
      </c>
      <c r="N10" s="34">
        <f>AFWRKACT!N10/$D10</f>
        <v>0.012531328320802004</v>
      </c>
      <c r="O10" s="34">
        <f>AFWRKACT!O10/$D10</f>
        <v>0.005012531328320802</v>
      </c>
      <c r="P10" s="34">
        <v>0</v>
      </c>
      <c r="Q10" s="34">
        <v>0.1087962962962963</v>
      </c>
    </row>
    <row r="11" spans="1:17" ht="12.75" customHeight="1">
      <c r="A11" s="65" t="s">
        <v>12</v>
      </c>
      <c r="B11" s="87">
        <f>AFWRKACT!B11</f>
        <v>13159</v>
      </c>
      <c r="C11" s="62">
        <f>AFWRKACT!C11</f>
        <v>6143</v>
      </c>
      <c r="D11" s="99">
        <f>AFWRKACT!D11</f>
        <v>1189</v>
      </c>
      <c r="E11" s="57">
        <f>AFWRKACT!E11/$D11</f>
        <v>0.6888141295206055</v>
      </c>
      <c r="F11" s="34">
        <f>AFWRKACT!F11/$D11</f>
        <v>0</v>
      </c>
      <c r="G11" s="34">
        <f>AFWRKACT!G11/$D11</f>
        <v>0</v>
      </c>
      <c r="H11" s="34">
        <f>AFWRKACT!H11/$D11</f>
        <v>0.10513036164844407</v>
      </c>
      <c r="I11" s="34">
        <f>AFWRKACT!I11/$D11</f>
        <v>0.001682085786375105</v>
      </c>
      <c r="J11" s="34">
        <f>AFWRKACT!J11/$D11</f>
        <v>0.19764507989907484</v>
      </c>
      <c r="K11" s="34">
        <f>AFWRKACT!K11/$D11</f>
        <v>0.057190916736753576</v>
      </c>
      <c r="L11" s="34">
        <f>AFWRKACT!L11/$D11</f>
        <v>0.1488645920941968</v>
      </c>
      <c r="M11" s="34">
        <f>AFWRKACT!M11/$D11</f>
        <v>0.011774600504625737</v>
      </c>
      <c r="N11" s="34">
        <f>AFWRKACT!N11/$D11</f>
        <v>0.01345668629100084</v>
      </c>
      <c r="O11" s="34">
        <f>AFWRKACT!O11/$D11</f>
        <v>0.011774600504625737</v>
      </c>
      <c r="P11" s="34">
        <v>0</v>
      </c>
      <c r="Q11" s="34">
        <v>0</v>
      </c>
    </row>
    <row r="12" spans="1:17" ht="12.75" customHeight="1">
      <c r="A12" s="65" t="s">
        <v>13</v>
      </c>
      <c r="B12" s="87">
        <f>AFWRKACT!B12</f>
        <v>6000</v>
      </c>
      <c r="C12" s="62">
        <f>AFWRKACT!C12</f>
        <v>2587</v>
      </c>
      <c r="D12" s="99">
        <f>AFWRKACT!D12</f>
        <v>1091</v>
      </c>
      <c r="E12" s="57">
        <f>AFWRKACT!E12/$D12</f>
        <v>0.8285976168652612</v>
      </c>
      <c r="F12" s="34">
        <f>AFWRKACT!F12/$D12</f>
        <v>0</v>
      </c>
      <c r="G12" s="34">
        <f>AFWRKACT!G12/$D12</f>
        <v>0.0018331805682859762</v>
      </c>
      <c r="H12" s="34">
        <f>AFWRKACT!H12/$D12</f>
        <v>0.0843263061411549</v>
      </c>
      <c r="I12" s="34">
        <f>AFWRKACT!I12/$D12</f>
        <v>0.011915673693858845</v>
      </c>
      <c r="J12" s="34">
        <f>AFWRKACT!J12/$D12</f>
        <v>0.04032997250229148</v>
      </c>
      <c r="K12" s="34">
        <f>AFWRKACT!K12/$D12</f>
        <v>0.016498625114573784</v>
      </c>
      <c r="L12" s="34">
        <f>AFWRKACT!L12/$D12</f>
        <v>0.076993583868011</v>
      </c>
      <c r="M12" s="34">
        <f>AFWRKACT!M12/$D12</f>
        <v>0</v>
      </c>
      <c r="N12" s="34">
        <f>AFWRKACT!N12/$D12</f>
        <v>0</v>
      </c>
      <c r="O12" s="34">
        <f>AFWRKACT!O12/$D12</f>
        <v>0.00458295142071494</v>
      </c>
      <c r="P12" s="34">
        <v>0</v>
      </c>
      <c r="Q12" s="34">
        <v>0.002851033499643621</v>
      </c>
    </row>
    <row r="13" spans="1:17" ht="12.75" customHeight="1">
      <c r="A13" s="65" t="s">
        <v>14</v>
      </c>
      <c r="B13" s="87">
        <f>AFWRKACT!B13</f>
        <v>537583</v>
      </c>
      <c r="C13" s="62">
        <f>AFWRKACT!C13</f>
        <v>316377</v>
      </c>
      <c r="D13" s="99">
        <f>AFWRKACT!D13</f>
        <v>93664</v>
      </c>
      <c r="E13" s="57">
        <f>AFWRKACT!E13/$D13</f>
        <v>0.5264349162965494</v>
      </c>
      <c r="F13" s="34">
        <f>AFWRKACT!F13/$D13</f>
        <v>0.013495046122309532</v>
      </c>
      <c r="G13" s="34">
        <f>AFWRKACT!G13/$D13</f>
        <v>0.020733686368295184</v>
      </c>
      <c r="H13" s="34">
        <f>AFWRKACT!H13/$D13</f>
        <v>0.026007857874957293</v>
      </c>
      <c r="I13" s="34">
        <f>AFWRKACT!I13/$D13</f>
        <v>0.003224291083020157</v>
      </c>
      <c r="J13" s="34">
        <f>AFWRKACT!J13/$D13</f>
        <v>0.4488917833959686</v>
      </c>
      <c r="K13" s="34">
        <f>AFWRKACT!K13/$D13</f>
        <v>0.07919798428425008</v>
      </c>
      <c r="L13" s="34">
        <f>AFWRKACT!L13/$D13</f>
        <v>0.1290036727024257</v>
      </c>
      <c r="M13" s="34">
        <f>AFWRKACT!M13/$D13</f>
        <v>0.022879654936795352</v>
      </c>
      <c r="N13" s="34">
        <f>AFWRKACT!N13/$D13</f>
        <v>0.022175008541168433</v>
      </c>
      <c r="O13" s="34">
        <f>AFWRKACT!O13/$D13</f>
        <v>0.008647933037239494</v>
      </c>
      <c r="P13" s="34">
        <v>0.002585012778742416</v>
      </c>
      <c r="Q13" s="34">
        <v>0.010301032054158457</v>
      </c>
    </row>
    <row r="14" spans="1:17" ht="12.75" customHeight="1">
      <c r="A14" s="65" t="s">
        <v>15</v>
      </c>
      <c r="B14" s="87">
        <f>AFWRKACT!B14</f>
        <v>17098</v>
      </c>
      <c r="C14" s="62">
        <f>AFWRKACT!C14</f>
        <v>10259</v>
      </c>
      <c r="D14" s="99">
        <f>AFWRKACT!D14</f>
        <v>2344</v>
      </c>
      <c r="E14" s="57">
        <f>AFWRKACT!E14/$D14</f>
        <v>0.5439419795221843</v>
      </c>
      <c r="F14" s="34">
        <f>AFWRKACT!F14/$D14</f>
        <v>0.02218430034129693</v>
      </c>
      <c r="G14" s="34">
        <f>AFWRKACT!G14/$D14</f>
        <v>0</v>
      </c>
      <c r="H14" s="34">
        <f>AFWRKACT!H14/$D14</f>
        <v>0.1318259385665529</v>
      </c>
      <c r="I14" s="34">
        <f>AFWRKACT!I14/$D14</f>
        <v>0.01749146757679181</v>
      </c>
      <c r="J14" s="34">
        <f>AFWRKACT!J14/$D14</f>
        <v>0.14249146757679182</v>
      </c>
      <c r="K14" s="34">
        <f>AFWRKACT!K14/$D14</f>
        <v>0.16040955631399317</v>
      </c>
      <c r="L14" s="34">
        <f>AFWRKACT!L14/$D14</f>
        <v>0.23293515358361774</v>
      </c>
      <c r="M14" s="34">
        <f>AFWRKACT!M14/$D14</f>
        <v>0.002559726962457338</v>
      </c>
      <c r="N14" s="34">
        <f>AFWRKACT!N14/$D14</f>
        <v>0.002559726962457338</v>
      </c>
      <c r="O14" s="34">
        <f>AFWRKACT!O14/$D14</f>
        <v>0.026023890784982934</v>
      </c>
      <c r="P14" s="34">
        <v>0</v>
      </c>
      <c r="Q14" s="34">
        <v>0.03200731595793324</v>
      </c>
    </row>
    <row r="15" spans="1:17" ht="12.75" customHeight="1">
      <c r="A15" s="65" t="s">
        <v>16</v>
      </c>
      <c r="B15" s="87">
        <f>AFWRKACT!B15</f>
        <v>14458</v>
      </c>
      <c r="C15" s="62">
        <f>AFWRKACT!C15</f>
        <v>6976</v>
      </c>
      <c r="D15" s="99">
        <f>AFWRKACT!D15</f>
        <v>3271</v>
      </c>
      <c r="E15" s="57">
        <f>AFWRKACT!E15/$D15</f>
        <v>0.5316416997859982</v>
      </c>
      <c r="F15" s="34">
        <f>AFWRKACT!F15/$D15</f>
        <v>0.008560073372057475</v>
      </c>
      <c r="G15" s="34">
        <f>AFWRKACT!G15/$D15</f>
        <v>0.001528584530724549</v>
      </c>
      <c r="H15" s="34">
        <f>AFWRKACT!H15/$D15</f>
        <v>0</v>
      </c>
      <c r="I15" s="34">
        <f>AFWRKACT!I15/$D15</f>
        <v>0</v>
      </c>
      <c r="J15" s="34">
        <f>AFWRKACT!J15/$D15</f>
        <v>0.64383980434118</v>
      </c>
      <c r="K15" s="34">
        <f>AFWRKACT!K15/$D15</f>
        <v>0.004891470498318557</v>
      </c>
      <c r="L15" s="34">
        <f>AFWRKACT!L15/$D15</f>
        <v>0.08254356465912564</v>
      </c>
      <c r="M15" s="34">
        <f>AFWRKACT!M15/$D15</f>
        <v>0</v>
      </c>
      <c r="N15" s="34">
        <f>AFWRKACT!N15/$D15</f>
        <v>0.024457352491592785</v>
      </c>
      <c r="O15" s="34">
        <f>AFWRKACT!O15/$D15</f>
        <v>0.003974319779883827</v>
      </c>
      <c r="P15" s="34">
        <v>0</v>
      </c>
      <c r="Q15" s="34">
        <v>0</v>
      </c>
    </row>
    <row r="16" spans="1:17" ht="12.75" customHeight="1">
      <c r="A16" s="65" t="s">
        <v>17</v>
      </c>
      <c r="B16" s="87">
        <f>AFWRKACT!B16</f>
        <v>4701</v>
      </c>
      <c r="C16" s="62">
        <f>AFWRKACT!C16</f>
        <v>1203</v>
      </c>
      <c r="D16" s="99">
        <f>AFWRKACT!D16</f>
        <v>419</v>
      </c>
      <c r="E16" s="57">
        <f>AFWRKACT!E16/$D16</f>
        <v>0.7398568019093079</v>
      </c>
      <c r="F16" s="34">
        <f>AFWRKACT!F16/$D16</f>
        <v>0.00954653937947494</v>
      </c>
      <c r="G16" s="34">
        <f>AFWRKACT!G16/$D16</f>
        <v>0</v>
      </c>
      <c r="H16" s="34">
        <f>AFWRKACT!H16/$D16</f>
        <v>0.14797136038186157</v>
      </c>
      <c r="I16" s="34">
        <f>AFWRKACT!I16/$D16</f>
        <v>0</v>
      </c>
      <c r="J16" s="34">
        <f>AFWRKACT!J16/$D16</f>
        <v>0.17899761336515513</v>
      </c>
      <c r="K16" s="34">
        <f>AFWRKACT!K16/$D16</f>
        <v>0</v>
      </c>
      <c r="L16" s="34">
        <f>AFWRKACT!L16/$D16</f>
        <v>0.14797136038186157</v>
      </c>
      <c r="M16" s="34">
        <f>AFWRKACT!M16/$D16</f>
        <v>0</v>
      </c>
      <c r="N16" s="34">
        <f>AFWRKACT!N16/$D16</f>
        <v>0</v>
      </c>
      <c r="O16" s="34">
        <f>AFWRKACT!O16/$D16</f>
        <v>0.00954653937947494</v>
      </c>
      <c r="P16" s="34">
        <v>0</v>
      </c>
      <c r="Q16" s="34">
        <v>0</v>
      </c>
    </row>
    <row r="17" spans="1:17" ht="12.75" customHeight="1">
      <c r="A17" s="65" t="s">
        <v>84</v>
      </c>
      <c r="B17" s="87">
        <f>AFWRKACT!B17</f>
        <v>6945</v>
      </c>
      <c r="C17" s="62">
        <f>AFWRKACT!C17</f>
        <v>3680</v>
      </c>
      <c r="D17" s="99">
        <f>AFWRKACT!D17</f>
        <v>1656</v>
      </c>
      <c r="E17" s="57">
        <f>AFWRKACT!E17/$D17</f>
        <v>0.45893719806763283</v>
      </c>
      <c r="F17" s="34">
        <f>AFWRKACT!F17/$D17</f>
        <v>0</v>
      </c>
      <c r="G17" s="34">
        <f>AFWRKACT!G17/$D17</f>
        <v>0.0018115942028985507</v>
      </c>
      <c r="H17" s="34">
        <f>AFWRKACT!H17/$D17</f>
        <v>0.030797101449275364</v>
      </c>
      <c r="I17" s="34">
        <f>AFWRKACT!I17/$D17</f>
        <v>0.0024154589371980675</v>
      </c>
      <c r="J17" s="34">
        <f>AFWRKACT!J17/$D17</f>
        <v>0.5247584541062802</v>
      </c>
      <c r="K17" s="34">
        <f>AFWRKACT!K17/$D17</f>
        <v>0.01570048309178744</v>
      </c>
      <c r="L17" s="34">
        <f>AFWRKACT!L17/$D17</f>
        <v>0.11171497584541062</v>
      </c>
      <c r="M17" s="34">
        <f>AFWRKACT!M17/$D17</f>
        <v>0.0012077294685990338</v>
      </c>
      <c r="N17" s="34">
        <f>AFWRKACT!N17/$D17</f>
        <v>0.0006038647342995169</v>
      </c>
      <c r="O17" s="34">
        <f>AFWRKACT!O17/$D17</f>
        <v>0.0036231884057971015</v>
      </c>
      <c r="P17" s="34">
        <v>0</v>
      </c>
      <c r="Q17" s="34">
        <v>0</v>
      </c>
    </row>
    <row r="18" spans="1:17" ht="12.75" customHeight="1">
      <c r="A18" s="65" t="s">
        <v>18</v>
      </c>
      <c r="B18" s="87">
        <f>AFWRKACT!B18</f>
        <v>50146</v>
      </c>
      <c r="C18" s="62">
        <f>AFWRKACT!C18</f>
        <v>8735</v>
      </c>
      <c r="D18" s="99">
        <f>AFWRKACT!D18</f>
        <v>4105</v>
      </c>
      <c r="E18" s="57">
        <f>AFWRKACT!E18/$D18</f>
        <v>0.37783191230207064</v>
      </c>
      <c r="F18" s="34">
        <f>AFWRKACT!F18/$D18</f>
        <v>0.005115712545676005</v>
      </c>
      <c r="G18" s="34">
        <f>AFWRKACT!G18/$D18</f>
        <v>0.005115712545676005</v>
      </c>
      <c r="H18" s="34">
        <f>AFWRKACT!H18/$D18</f>
        <v>0.10572472594397077</v>
      </c>
      <c r="I18" s="34">
        <f>AFWRKACT!I18/$D18</f>
        <v>0</v>
      </c>
      <c r="J18" s="34">
        <f>AFWRKACT!J18/$D18</f>
        <v>0.1317904993909866</v>
      </c>
      <c r="K18" s="34">
        <f>AFWRKACT!K18/$D18</f>
        <v>0.2548112058465286</v>
      </c>
      <c r="L18" s="34">
        <f>AFWRKACT!L18/$D18</f>
        <v>0.2799025578562728</v>
      </c>
      <c r="M18" s="34">
        <f>AFWRKACT!M18/$D18</f>
        <v>0.19244823386114496</v>
      </c>
      <c r="N18" s="34">
        <f>AFWRKACT!N18/$D18</f>
        <v>0.00048721071863581</v>
      </c>
      <c r="O18" s="34">
        <f>AFWRKACT!O18/$D18</f>
        <v>0.029232643118148598</v>
      </c>
      <c r="P18" s="89">
        <v>0</v>
      </c>
      <c r="Q18" s="89">
        <v>0.06349458943348187</v>
      </c>
    </row>
    <row r="19" spans="1:17" ht="7.5" customHeight="1">
      <c r="A19" s="67"/>
      <c r="B19" s="88"/>
      <c r="C19" s="82"/>
      <c r="D19" s="100"/>
      <c r="E19" s="98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12.75" customHeight="1">
      <c r="A20" s="65" t="s">
        <v>19</v>
      </c>
      <c r="B20" s="87">
        <f>AFWRKACT!B20</f>
        <v>15390</v>
      </c>
      <c r="C20" s="62">
        <f>AFWRKACT!C20</f>
        <v>2789</v>
      </c>
      <c r="D20" s="99">
        <f>AFWRKACT!D20</f>
        <v>1583</v>
      </c>
      <c r="E20" s="57">
        <f>AFWRKACT!E20/$D20</f>
        <v>0.24131396083385975</v>
      </c>
      <c r="F20" s="34">
        <f>AFWRKACT!F20/$D20</f>
        <v>0</v>
      </c>
      <c r="G20" s="34">
        <f>AFWRKACT!G20/$D20</f>
        <v>0</v>
      </c>
      <c r="H20" s="34">
        <f>AFWRKACT!H20/$D20</f>
        <v>0.5508528111181301</v>
      </c>
      <c r="I20" s="34">
        <f>AFWRKACT!I20/$D20</f>
        <v>0.0012634238787113076</v>
      </c>
      <c r="J20" s="34">
        <f>AFWRKACT!J20/$D20</f>
        <v>0.09349336702463676</v>
      </c>
      <c r="K20" s="34">
        <f>AFWRKACT!K20/$D20</f>
        <v>0.013897662665824383</v>
      </c>
      <c r="L20" s="34">
        <f>AFWRKACT!L20/$D20</f>
        <v>0.10360075805432722</v>
      </c>
      <c r="M20" s="34">
        <f>AFWRKACT!M20/$D20</f>
        <v>0.2994314592545799</v>
      </c>
      <c r="N20" s="34">
        <f>AFWRKACT!N20/$D20</f>
        <v>0</v>
      </c>
      <c r="O20" s="34">
        <f>AFWRKACT!O20/$D20</f>
        <v>0.054958938723941884</v>
      </c>
      <c r="P20" s="34">
        <v>0.04390471742176553</v>
      </c>
      <c r="Q20" s="34">
        <v>0.0135450723960766</v>
      </c>
    </row>
    <row r="21" spans="1:17" ht="12.75" customHeight="1">
      <c r="A21" s="65" t="s">
        <v>20</v>
      </c>
      <c r="B21" s="87">
        <f>AFWRKACT!B21</f>
        <v>1248</v>
      </c>
      <c r="C21" s="62">
        <f>AFWRKACT!C21</f>
        <v>483</v>
      </c>
      <c r="D21" s="99">
        <f>AFWRKACT!D21</f>
        <v>178</v>
      </c>
      <c r="E21" s="57">
        <f>AFWRKACT!E21/$D21</f>
        <v>0.20224719101123595</v>
      </c>
      <c r="F21" s="34">
        <f>AFWRKACT!F21/$D21</f>
        <v>0</v>
      </c>
      <c r="G21" s="34">
        <f>AFWRKACT!G21/$D21</f>
        <v>0</v>
      </c>
      <c r="H21" s="34">
        <f>AFWRKACT!H21/$D21</f>
        <v>0.7640449438202247</v>
      </c>
      <c r="I21" s="34">
        <f>AFWRKACT!I21/$D21</f>
        <v>0.011235955056179775</v>
      </c>
      <c r="J21" s="34">
        <f>AFWRKACT!J21/$D21</f>
        <v>0.0056179775280898875</v>
      </c>
      <c r="K21" s="34">
        <f>AFWRKACT!K21/$D21</f>
        <v>0</v>
      </c>
      <c r="L21" s="34">
        <f>AFWRKACT!L21/$D21</f>
        <v>0.011235955056179775</v>
      </c>
      <c r="M21" s="34">
        <f>AFWRKACT!M21/$D21</f>
        <v>0</v>
      </c>
      <c r="N21" s="34">
        <f>AFWRKACT!N21/$D21</f>
        <v>0</v>
      </c>
      <c r="O21" s="89">
        <v>0</v>
      </c>
      <c r="P21" s="89">
        <v>0</v>
      </c>
      <c r="Q21" s="89">
        <v>0</v>
      </c>
    </row>
    <row r="22" spans="1:17" ht="12.75" customHeight="1">
      <c r="A22" s="65" t="s">
        <v>21</v>
      </c>
      <c r="B22" s="87">
        <f>AFWRKACT!B22</f>
        <v>8470</v>
      </c>
      <c r="C22" s="62">
        <f>AFWRKACT!C22</f>
        <v>5755</v>
      </c>
      <c r="D22" s="99">
        <f>AFWRKACT!D22</f>
        <v>2756</v>
      </c>
      <c r="E22" s="57">
        <f>AFWRKACT!E22/$D22</f>
        <v>0.8323657474600871</v>
      </c>
      <c r="F22" s="34">
        <f>AFWRKACT!F22/$D22</f>
        <v>0.029753265602322207</v>
      </c>
      <c r="G22" s="34">
        <f>AFWRKACT!G22/$D22</f>
        <v>0.019230769230769232</v>
      </c>
      <c r="H22" s="34">
        <f>AFWRKACT!H22/$D22</f>
        <v>0.12300435413642961</v>
      </c>
      <c r="I22" s="34">
        <f>AFWRKACT!I22/$D22</f>
        <v>0.000362844702467344</v>
      </c>
      <c r="J22" s="34">
        <f>AFWRKACT!J22/$D22</f>
        <v>0.05660377358490566</v>
      </c>
      <c r="K22" s="34">
        <f>AFWRKACT!K22/$D22</f>
        <v>0.031567489114658925</v>
      </c>
      <c r="L22" s="34">
        <f>AFWRKACT!L22/$D22</f>
        <v>0.05333817126269957</v>
      </c>
      <c r="M22" s="34">
        <f>AFWRKACT!M22/$D22</f>
        <v>0.01088534107402032</v>
      </c>
      <c r="N22" s="34">
        <f>AFWRKACT!N22/$D22</f>
        <v>0.0021770682148040637</v>
      </c>
      <c r="O22" s="34">
        <f>AFWRKACT!O22/$D22</f>
        <v>0.00181422351233672</v>
      </c>
      <c r="P22" s="34">
        <v>0</v>
      </c>
      <c r="Q22" s="34">
        <v>0.006413831567205801</v>
      </c>
    </row>
    <row r="23" spans="1:17" ht="12.75" customHeight="1">
      <c r="A23" s="65" t="s">
        <v>22</v>
      </c>
      <c r="B23" s="87">
        <f>AFWRKACT!B23</f>
        <v>1867</v>
      </c>
      <c r="C23" s="62">
        <f>AFWRKACT!C23</f>
        <v>106</v>
      </c>
      <c r="D23" s="99">
        <f>AFWRKACT!D23</f>
        <v>52</v>
      </c>
      <c r="E23" s="57">
        <f>AFWRKACT!E23/$D23</f>
        <v>0.5961538461538461</v>
      </c>
      <c r="F23" s="34">
        <f>AFWRKACT!F23/$D23</f>
        <v>0</v>
      </c>
      <c r="G23" s="34">
        <f>AFWRKACT!G23/$D23</f>
        <v>0</v>
      </c>
      <c r="H23" s="34">
        <f>AFWRKACT!H23/$D23</f>
        <v>0.1346153846153846</v>
      </c>
      <c r="I23" s="34">
        <f>AFWRKACT!I23/$D23</f>
        <v>0</v>
      </c>
      <c r="J23" s="34">
        <f>AFWRKACT!J23/$D23</f>
        <v>0.5</v>
      </c>
      <c r="K23" s="34">
        <f>AFWRKACT!K23/$D23</f>
        <v>0</v>
      </c>
      <c r="L23" s="34">
        <f>AFWRKACT!L23/$D23</f>
        <v>0.17307692307692307</v>
      </c>
      <c r="M23" s="34">
        <f>AFWRKACT!M23/$D23</f>
        <v>0</v>
      </c>
      <c r="N23" s="34">
        <f>AFWRKACT!N23/$D23</f>
        <v>0</v>
      </c>
      <c r="O23" s="34">
        <f>AFWRKACT!O23/$D23</f>
        <v>0.038461538461538464</v>
      </c>
      <c r="P23" s="34">
        <v>0</v>
      </c>
      <c r="Q23" s="34">
        <v>0.8043478260869565</v>
      </c>
    </row>
    <row r="24" spans="1:17" ht="12.75" customHeight="1">
      <c r="A24" s="65" t="s">
        <v>23</v>
      </c>
      <c r="B24" s="87">
        <f>AFWRKACT!B24</f>
        <v>20050</v>
      </c>
      <c r="C24" s="62">
        <f>AFWRKACT!C24</f>
        <v>7985</v>
      </c>
      <c r="D24" s="99">
        <f>AFWRKACT!D24</f>
        <v>5484</v>
      </c>
      <c r="E24" s="57">
        <f>AFWRKACT!E24/$D24</f>
        <v>0.687636761487965</v>
      </c>
      <c r="F24" s="34">
        <f>AFWRKACT!F24/$D24</f>
        <v>0</v>
      </c>
      <c r="G24" s="34">
        <f>AFWRKACT!G24/$D24</f>
        <v>0</v>
      </c>
      <c r="H24" s="34">
        <f>AFWRKACT!H24/$D24</f>
        <v>0.12946754194018964</v>
      </c>
      <c r="I24" s="34">
        <f>AFWRKACT!I24/$D24</f>
        <v>0</v>
      </c>
      <c r="J24" s="34">
        <f>AFWRKACT!J24/$D24</f>
        <v>0.07257476294675419</v>
      </c>
      <c r="K24" s="34">
        <f>AFWRKACT!K24/$D24</f>
        <v>0.07093362509117433</v>
      </c>
      <c r="L24" s="34">
        <f>AFWRKACT!L24/$D24</f>
        <v>0.11688548504741066</v>
      </c>
      <c r="M24" s="34">
        <f>AFWRKACT!M24/$D24</f>
        <v>0.01349380014587892</v>
      </c>
      <c r="N24" s="34">
        <f>AFWRKACT!N24/$D24</f>
        <v>0.0018234865061998542</v>
      </c>
      <c r="O24" s="34">
        <f>AFWRKACT!O24/$D24</f>
        <v>0.007658643326039387</v>
      </c>
      <c r="P24" s="34">
        <v>0</v>
      </c>
      <c r="Q24" s="34">
        <v>0.0033545197740112993</v>
      </c>
    </row>
    <row r="25" spans="1:17" ht="12.75" customHeight="1">
      <c r="A25" s="65" t="s">
        <v>24</v>
      </c>
      <c r="B25" s="87">
        <f>AFWRKACT!B25</f>
        <v>10587</v>
      </c>
      <c r="C25" s="62">
        <f>AFWRKACT!C25</f>
        <v>2254</v>
      </c>
      <c r="D25" s="99">
        <f>AFWRKACT!D25</f>
        <v>687</v>
      </c>
      <c r="E25" s="57">
        <f>AFWRKACT!E25/$D25</f>
        <v>0.8908296943231441</v>
      </c>
      <c r="F25" s="34">
        <f>AFWRKACT!F25/$D25</f>
        <v>0.004366812227074236</v>
      </c>
      <c r="G25" s="34">
        <f>AFWRKACT!G25/$D25</f>
        <v>0</v>
      </c>
      <c r="H25" s="34">
        <f>AFWRKACT!H25/$D25</f>
        <v>0.046579330422125184</v>
      </c>
      <c r="I25" s="34">
        <f>AFWRKACT!I25/$D25</f>
        <v>0</v>
      </c>
      <c r="J25" s="34">
        <f>AFWRKACT!J25/$D25</f>
        <v>0.06986899563318777</v>
      </c>
      <c r="K25" s="34">
        <f>AFWRKACT!K25/$D25</f>
        <v>0</v>
      </c>
      <c r="L25" s="34">
        <f>AFWRKACT!L25/$D25</f>
        <v>0.01601164483260553</v>
      </c>
      <c r="M25" s="34">
        <f>AFWRKACT!M25/$D25</f>
        <v>0.008733624454148471</v>
      </c>
      <c r="N25" s="34">
        <f>AFWRKACT!N25/$D25</f>
        <v>0.010189228529839884</v>
      </c>
      <c r="O25" s="34">
        <f>AFWRKACT!O25/$D25</f>
        <v>0.06550218340611354</v>
      </c>
      <c r="P25" s="34">
        <v>0</v>
      </c>
      <c r="Q25" s="34">
        <v>0</v>
      </c>
    </row>
    <row r="26" spans="1:17" ht="12.75" customHeight="1">
      <c r="A26" s="65" t="s">
        <v>25</v>
      </c>
      <c r="B26" s="87">
        <f>AFWRKACT!B26</f>
        <v>15529</v>
      </c>
      <c r="C26" s="62">
        <f>AFWRKACT!C26</f>
        <v>7771</v>
      </c>
      <c r="D26" s="99">
        <f>AFWRKACT!D26</f>
        <v>2827</v>
      </c>
      <c r="E26" s="57">
        <f>AFWRKACT!E26/$D26</f>
        <v>0.8839759462327555</v>
      </c>
      <c r="F26" s="34">
        <f>AFWRKACT!F26/$D26</f>
        <v>0.0007074637424831977</v>
      </c>
      <c r="G26" s="34">
        <f>AFWRKACT!G26/$D26</f>
        <v>0.005659709939865582</v>
      </c>
      <c r="H26" s="34">
        <f>AFWRKACT!H26/$D26</f>
        <v>0.0010611956137247967</v>
      </c>
      <c r="I26" s="34">
        <f>AFWRKACT!I26/$D26</f>
        <v>0</v>
      </c>
      <c r="J26" s="34">
        <f>AFWRKACT!J26/$D26</f>
        <v>0.04032543332154227</v>
      </c>
      <c r="K26" s="34">
        <f>AFWRKACT!K26/$D26</f>
        <v>0.011673151750972763</v>
      </c>
      <c r="L26" s="34">
        <f>AFWRKACT!L26/$D26</f>
        <v>0.0926777502652989</v>
      </c>
      <c r="M26" s="34">
        <f>AFWRKACT!M26/$D26</f>
        <v>0.004952246197382384</v>
      </c>
      <c r="N26" s="34">
        <f>AFWRKACT!N26/$D26</f>
        <v>0.007074637424831978</v>
      </c>
      <c r="O26" s="34">
        <f>AFWRKACT!O26/$D26</f>
        <v>0.013795542978422356</v>
      </c>
      <c r="P26" s="34">
        <v>0</v>
      </c>
      <c r="Q26" s="34">
        <v>0.12300843486410497</v>
      </c>
    </row>
    <row r="27" spans="1:17" ht="12.75" customHeight="1">
      <c r="A27" s="65" t="s">
        <v>26</v>
      </c>
      <c r="B27" s="87">
        <f>AFWRKACT!B27</f>
        <v>7087</v>
      </c>
      <c r="C27" s="62">
        <f>AFWRKACT!C27</f>
        <v>3590</v>
      </c>
      <c r="D27" s="99">
        <f>AFWRKACT!D27</f>
        <v>1232</v>
      </c>
      <c r="E27" s="57">
        <f>AFWRKACT!E27/$D27</f>
        <v>0.8603896103896104</v>
      </c>
      <c r="F27" s="34">
        <f>AFWRKACT!F27/$D27</f>
        <v>0</v>
      </c>
      <c r="G27" s="34">
        <f>AFWRKACT!G27/$D27</f>
        <v>0</v>
      </c>
      <c r="H27" s="34">
        <f>AFWRKACT!H27/$D27</f>
        <v>0.032467532467532464</v>
      </c>
      <c r="I27" s="34">
        <f>AFWRKACT!I27/$D27</f>
        <v>0.002435064935064935</v>
      </c>
      <c r="J27" s="34">
        <f>AFWRKACT!J27/$D27</f>
        <v>0.11282467532467533</v>
      </c>
      <c r="K27" s="34">
        <f>AFWRKACT!K27/$D27</f>
        <v>0.00487012987012987</v>
      </c>
      <c r="L27" s="34">
        <f>AFWRKACT!L27/$D27</f>
        <v>0.10146103896103896</v>
      </c>
      <c r="M27" s="34">
        <f>AFWRKACT!M27/$D27</f>
        <v>0.0016233766233766235</v>
      </c>
      <c r="N27" s="34">
        <f>AFWRKACT!N27/$D27</f>
        <v>0.0008116883116883117</v>
      </c>
      <c r="O27" s="34">
        <f>AFWRKACT!O27/$D27</f>
        <v>0.003246753246753247</v>
      </c>
      <c r="P27" s="34">
        <v>0</v>
      </c>
      <c r="Q27" s="34">
        <v>0.018597442851607904</v>
      </c>
    </row>
    <row r="28" spans="1:17" ht="12.75" customHeight="1">
      <c r="A28" s="65" t="s">
        <v>27</v>
      </c>
      <c r="B28" s="87">
        <f>AFWRKACT!B28</f>
        <v>28587</v>
      </c>
      <c r="C28" s="62">
        <f>AFWRKACT!C28</f>
        <v>8672</v>
      </c>
      <c r="D28" s="99">
        <f>AFWRKACT!D28</f>
        <v>4898</v>
      </c>
      <c r="E28" s="57">
        <f>AFWRKACT!E28/$D28</f>
        <v>0.5632911392405063</v>
      </c>
      <c r="F28" s="34">
        <f>AFWRKACT!F28/$D28</f>
        <v>0.015108207431604737</v>
      </c>
      <c r="G28" s="34">
        <f>AFWRKACT!G28/$D28</f>
        <v>0</v>
      </c>
      <c r="H28" s="34">
        <f>AFWRKACT!H28/$D28</f>
        <v>0.1004491629236423</v>
      </c>
      <c r="I28" s="34">
        <f>AFWRKACT!I28/$D28</f>
        <v>0</v>
      </c>
      <c r="J28" s="34">
        <f>AFWRKACT!J28/$D28</f>
        <v>0.012862392813393221</v>
      </c>
      <c r="K28" s="34">
        <f>AFWRKACT!K28/$D28</f>
        <v>0.32421396488362597</v>
      </c>
      <c r="L28" s="34">
        <f>AFWRKACT!L28/$D28</f>
        <v>0.12025316455696203</v>
      </c>
      <c r="M28" s="34">
        <f>AFWRKACT!M28/$D28</f>
        <v>0.14883625969783584</v>
      </c>
      <c r="N28" s="34">
        <f>AFWRKACT!N28/$D28</f>
        <v>0.021028991425071458</v>
      </c>
      <c r="O28" s="34">
        <f>AFWRKACT!O28/$D28</f>
        <v>0.03511637403021641</v>
      </c>
      <c r="P28" s="89">
        <v>0</v>
      </c>
      <c r="Q28" s="89">
        <v>0.005608199574550377</v>
      </c>
    </row>
    <row r="29" spans="1:17" ht="12.75" customHeight="1">
      <c r="A29" s="65" t="s">
        <v>28</v>
      </c>
      <c r="B29" s="87">
        <f>AFWRKACT!B29</f>
        <v>5770</v>
      </c>
      <c r="C29" s="62">
        <f>AFWRKACT!C29</f>
        <v>1374</v>
      </c>
      <c r="D29" s="99">
        <f>AFWRKACT!D29</f>
        <v>334</v>
      </c>
      <c r="E29" s="57">
        <f>AFWRKACT!E29/$D29</f>
        <v>0.6137724550898204</v>
      </c>
      <c r="F29" s="34">
        <f>AFWRKACT!F29/$D29</f>
        <v>0</v>
      </c>
      <c r="G29" s="34">
        <f>AFWRKACT!G29/$D29</f>
        <v>0.008982035928143712</v>
      </c>
      <c r="H29" s="34">
        <f>AFWRKACT!H29/$D29</f>
        <v>0.07784431137724551</v>
      </c>
      <c r="I29" s="34">
        <f>AFWRKACT!I29/$D29</f>
        <v>0.0029940119760479044</v>
      </c>
      <c r="J29" s="34">
        <f>AFWRKACT!J29/$D29</f>
        <v>0.05089820359281437</v>
      </c>
      <c r="K29" s="34">
        <f>AFWRKACT!K29/$D29</f>
        <v>0.029940119760479042</v>
      </c>
      <c r="L29" s="34">
        <f>AFWRKACT!L29/$D29</f>
        <v>0.32335329341317365</v>
      </c>
      <c r="M29" s="34">
        <f>AFWRKACT!M29/$D29</f>
        <v>0</v>
      </c>
      <c r="N29" s="34">
        <f>AFWRKACT!N29/$D29</f>
        <v>0</v>
      </c>
      <c r="O29" s="34">
        <f>AFWRKACT!O29/$D29</f>
        <v>0.03592814371257485</v>
      </c>
      <c r="P29" s="34">
        <v>0</v>
      </c>
      <c r="Q29" s="34">
        <v>0</v>
      </c>
    </row>
    <row r="30" spans="1:17" ht="7.5" customHeight="1">
      <c r="A30" s="67"/>
      <c r="B30" s="88"/>
      <c r="C30" s="82"/>
      <c r="D30" s="100"/>
      <c r="E30" s="98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ht="12.75" customHeight="1">
      <c r="A31" s="65" t="s">
        <v>29</v>
      </c>
      <c r="B31" s="87">
        <f>AFWRKACT!B31</f>
        <v>25607</v>
      </c>
      <c r="C31" s="62">
        <f>AFWRKACT!C31</f>
        <v>22961</v>
      </c>
      <c r="D31" s="99">
        <f>AFWRKACT!D31</f>
        <v>15854</v>
      </c>
      <c r="E31" s="57">
        <f>AFWRKACT!E31/$D31</f>
        <v>0.9836634287876876</v>
      </c>
      <c r="F31" s="34">
        <f>AFWRKACT!F31/$D31</f>
        <v>0</v>
      </c>
      <c r="G31" s="34">
        <f>AFWRKACT!G31/$D31</f>
        <v>0</v>
      </c>
      <c r="H31" s="34">
        <f>AFWRKACT!H31/$D31</f>
        <v>0.0006307556452630251</v>
      </c>
      <c r="I31" s="34">
        <f>AFWRKACT!I31/$D31</f>
        <v>0</v>
      </c>
      <c r="J31" s="34">
        <f>AFWRKACT!J31/$D31</f>
        <v>0.006307556452630251</v>
      </c>
      <c r="K31" s="34">
        <f>AFWRKACT!K31/$D31</f>
        <v>0.005172196291156806</v>
      </c>
      <c r="L31" s="34">
        <f>AFWRKACT!L31/$D31</f>
        <v>0.009524410243471679</v>
      </c>
      <c r="M31" s="34">
        <f>AFWRKACT!M31/$D31</f>
        <v>0.0015138135486312604</v>
      </c>
      <c r="N31" s="34">
        <f>AFWRKACT!N31/$D31</f>
        <v>0.003973760565157058</v>
      </c>
      <c r="O31" s="34">
        <f>AFWRKACT!O31/$D31</f>
        <v>0.0008199823388419326</v>
      </c>
      <c r="P31" s="34">
        <v>0</v>
      </c>
      <c r="Q31" s="34">
        <v>0.005845511482254697</v>
      </c>
    </row>
    <row r="32" spans="1:17" ht="12.75" customHeight="1">
      <c r="A32" s="65" t="s">
        <v>30</v>
      </c>
      <c r="B32" s="87">
        <f>AFWRKACT!B32</f>
        <v>20770</v>
      </c>
      <c r="C32" s="62">
        <f>AFWRKACT!C32</f>
        <v>8749</v>
      </c>
      <c r="D32" s="99">
        <f>AFWRKACT!D32</f>
        <v>4348</v>
      </c>
      <c r="E32" s="57">
        <f>AFWRKACT!E32/$D32</f>
        <v>0.3357865685372585</v>
      </c>
      <c r="F32" s="34">
        <f>AFWRKACT!F32/$D32</f>
        <v>0.0036798528058877645</v>
      </c>
      <c r="G32" s="34">
        <f>AFWRKACT!G32/$D32</f>
        <v>0.0034498620055197792</v>
      </c>
      <c r="H32" s="34">
        <f>AFWRKACT!H32/$D32</f>
        <v>0.5501379944802208</v>
      </c>
      <c r="I32" s="34">
        <f>AFWRKACT!I32/$D32</f>
        <v>0</v>
      </c>
      <c r="J32" s="34">
        <f>AFWRKACT!J32/$D32</f>
        <v>0.17134314627414904</v>
      </c>
      <c r="K32" s="34">
        <f>AFWRKACT!K32/$D32</f>
        <v>0.04185832566697332</v>
      </c>
      <c r="L32" s="34">
        <f>AFWRKACT!L32/$D32</f>
        <v>0.14328426862925484</v>
      </c>
      <c r="M32" s="34">
        <f>AFWRKACT!M32/$D32</f>
        <v>0.28725850965961364</v>
      </c>
      <c r="N32" s="34">
        <f>AFWRKACT!N32/$D32</f>
        <v>0</v>
      </c>
      <c r="O32" s="34">
        <f>AFWRKACT!O32/$D32</f>
        <v>0.02207911683532659</v>
      </c>
      <c r="P32" s="34">
        <v>0</v>
      </c>
      <c r="Q32" s="34">
        <v>0</v>
      </c>
    </row>
    <row r="33" spans="1:17" ht="12.75" customHeight="1">
      <c r="A33" s="65" t="s">
        <v>31</v>
      </c>
      <c r="B33" s="87">
        <f>AFWRKACT!B33</f>
        <v>68598</v>
      </c>
      <c r="C33" s="62">
        <f>AFWRKACT!C33</f>
        <v>48183</v>
      </c>
      <c r="D33" s="99">
        <f>AFWRKACT!D33</f>
        <v>27840</v>
      </c>
      <c r="E33" s="57">
        <f>AFWRKACT!E33/$D33</f>
        <v>0.9533045977011494</v>
      </c>
      <c r="F33" s="34">
        <f>AFWRKACT!F33/$D33</f>
        <v>0</v>
      </c>
      <c r="G33" s="34">
        <f>AFWRKACT!G33/$D33</f>
        <v>0.0008979885057471264</v>
      </c>
      <c r="H33" s="34">
        <f>AFWRKACT!H33/$D33</f>
        <v>0.0007543103448275862</v>
      </c>
      <c r="I33" s="34">
        <f>AFWRKACT!I33/$D33</f>
        <v>0</v>
      </c>
      <c r="J33" s="34">
        <f>AFWRKACT!J33/$D33</f>
        <v>0.014870689655172414</v>
      </c>
      <c r="K33" s="34">
        <f>AFWRKACT!K33/$D33</f>
        <v>0.00632183908045977</v>
      </c>
      <c r="L33" s="34">
        <f>AFWRKACT!L33/$D33</f>
        <v>0.028520114942528735</v>
      </c>
      <c r="M33" s="34">
        <f>AFWRKACT!M33/$D33</f>
        <v>0</v>
      </c>
      <c r="N33" s="34">
        <f>AFWRKACT!N33/$D33</f>
        <v>0</v>
      </c>
      <c r="O33" s="34">
        <f>AFWRKACT!O33/$D33</f>
        <v>0.00617816091954023</v>
      </c>
      <c r="P33" s="34">
        <v>0</v>
      </c>
      <c r="Q33" s="34">
        <v>0</v>
      </c>
    </row>
    <row r="34" spans="1:17" ht="12.75" customHeight="1">
      <c r="A34" s="65" t="s">
        <v>32</v>
      </c>
      <c r="B34" s="87">
        <f>AFWRKACT!B34</f>
        <v>26721</v>
      </c>
      <c r="C34" s="62">
        <f>AFWRKACT!C34</f>
        <v>11184</v>
      </c>
      <c r="D34" s="99">
        <f>AFWRKACT!D34</f>
        <v>6924</v>
      </c>
      <c r="E34" s="57">
        <f>AFWRKACT!E34/$D34</f>
        <v>0.6985846331600231</v>
      </c>
      <c r="F34" s="34">
        <f>AFWRKACT!F34/$D34</f>
        <v>0.004188330444829578</v>
      </c>
      <c r="G34" s="34">
        <f>AFWRKACT!G34/$D34</f>
        <v>0.006065857885615251</v>
      </c>
      <c r="H34" s="34">
        <f>AFWRKACT!H34/$D34</f>
        <v>0.05849220103986135</v>
      </c>
      <c r="I34" s="34">
        <f>AFWRKACT!I34/$D34</f>
        <v>0</v>
      </c>
      <c r="J34" s="34">
        <f>AFWRKACT!J34/$D34</f>
        <v>0.27310803004043904</v>
      </c>
      <c r="K34" s="34">
        <f>AFWRKACT!K34/$D34</f>
        <v>0.13388214904679377</v>
      </c>
      <c r="L34" s="34">
        <f>AFWRKACT!L34/$D34</f>
        <v>0.10528596187175043</v>
      </c>
      <c r="M34" s="34">
        <f>AFWRKACT!M34/$D34</f>
        <v>0.008954361640670132</v>
      </c>
      <c r="N34" s="34">
        <f>AFWRKACT!N34/$D34</f>
        <v>0.003610629693818602</v>
      </c>
      <c r="O34" s="34">
        <f>AFWRKACT!O34/$D34</f>
        <v>0.010831889081455806</v>
      </c>
      <c r="P34" s="34">
        <v>0</v>
      </c>
      <c r="Q34" s="34">
        <v>0.11121286121286121</v>
      </c>
    </row>
    <row r="35" spans="1:17" ht="12.75" customHeight="1">
      <c r="A35" s="65" t="s">
        <v>33</v>
      </c>
      <c r="B35" s="87">
        <f>AFWRKACT!B35</f>
        <v>21939</v>
      </c>
      <c r="C35" s="62">
        <f>AFWRKACT!C35</f>
        <v>8659</v>
      </c>
      <c r="D35" s="99">
        <f>AFWRKACT!D35</f>
        <v>4005</v>
      </c>
      <c r="E35" s="57">
        <f>AFWRKACT!E35/$D35</f>
        <v>0.8297128589263421</v>
      </c>
      <c r="F35" s="34">
        <f>AFWRKACT!F35/$D35</f>
        <v>0.00149812734082397</v>
      </c>
      <c r="G35" s="34">
        <f>AFWRKACT!G35/$D35</f>
        <v>0.003995006242197253</v>
      </c>
      <c r="H35" s="34">
        <f>AFWRKACT!H35/$D35</f>
        <v>0.029213483146067417</v>
      </c>
      <c r="I35" s="34">
        <f>AFWRKACT!I35/$D35</f>
        <v>0.000749063670411985</v>
      </c>
      <c r="J35" s="34">
        <f>AFWRKACT!J35/$D35</f>
        <v>0.11410736579275906</v>
      </c>
      <c r="K35" s="34">
        <f>AFWRKACT!K35/$D35</f>
        <v>0.004244694132334582</v>
      </c>
      <c r="L35" s="34">
        <f>AFWRKACT!L35/$D35</f>
        <v>0.06841448189762797</v>
      </c>
      <c r="M35" s="34">
        <f>AFWRKACT!M35/$D35</f>
        <v>0.0149812734082397</v>
      </c>
      <c r="N35" s="34">
        <f>AFWRKACT!N35/$D35</f>
        <v>0</v>
      </c>
      <c r="O35" s="34">
        <f>AFWRKACT!O35/$D35</f>
        <v>0.06416978776529339</v>
      </c>
      <c r="P35" s="34">
        <v>0.00043677658877484165</v>
      </c>
      <c r="Q35" s="34">
        <v>0.1948023585935794</v>
      </c>
    </row>
    <row r="36" spans="1:17" ht="12.75" customHeight="1">
      <c r="A36" s="65" t="s">
        <v>34</v>
      </c>
      <c r="B36" s="87">
        <f>AFWRKACT!B36</f>
        <v>8694</v>
      </c>
      <c r="C36" s="62">
        <f>AFWRKACT!C36</f>
        <v>3485</v>
      </c>
      <c r="D36" s="99">
        <f>AFWRKACT!D36</f>
        <v>2219</v>
      </c>
      <c r="E36" s="57">
        <f>AFWRKACT!E36/$D36</f>
        <v>0.3749436683190626</v>
      </c>
      <c r="F36" s="34">
        <f>AFWRKACT!F36/$D36</f>
        <v>0</v>
      </c>
      <c r="G36" s="34">
        <f>AFWRKACT!G36/$D36</f>
        <v>0</v>
      </c>
      <c r="H36" s="34">
        <f>AFWRKACT!H36/$D36</f>
        <v>0.17440288418206398</v>
      </c>
      <c r="I36" s="34">
        <f>AFWRKACT!I36/$D36</f>
        <v>0.0013519603424966202</v>
      </c>
      <c r="J36" s="34">
        <f>AFWRKACT!J36/$D36</f>
        <v>0.04821991888237945</v>
      </c>
      <c r="K36" s="34">
        <f>AFWRKACT!K36/$D36</f>
        <v>0.3226678684091933</v>
      </c>
      <c r="L36" s="34">
        <f>AFWRKACT!L36/$D36</f>
        <v>0.18476791347453808</v>
      </c>
      <c r="M36" s="34">
        <f>AFWRKACT!M36/$D36</f>
        <v>0</v>
      </c>
      <c r="N36" s="34">
        <f>AFWRKACT!N36/$D36</f>
        <v>0.039206849932401984</v>
      </c>
      <c r="O36" s="34">
        <f>AFWRKACT!O36/$D36</f>
        <v>0.01892744479495268</v>
      </c>
      <c r="P36" s="34">
        <v>0</v>
      </c>
      <c r="Q36" s="34">
        <v>0</v>
      </c>
    </row>
    <row r="37" spans="1:17" ht="12.75" customHeight="1">
      <c r="A37" s="65" t="s">
        <v>35</v>
      </c>
      <c r="B37" s="87">
        <f>AFWRKACT!B37</f>
        <v>30578</v>
      </c>
      <c r="C37" s="62">
        <f>AFWRKACT!C37</f>
        <v>19340</v>
      </c>
      <c r="D37" s="99">
        <f>AFWRKACT!D37</f>
        <v>3831</v>
      </c>
      <c r="E37" s="57">
        <f>AFWRKACT!E37/$D37</f>
        <v>0.7452362307491517</v>
      </c>
      <c r="F37" s="34">
        <f>AFWRKACT!F37/$D37</f>
        <v>0.012790394152962672</v>
      </c>
      <c r="G37" s="34">
        <f>AFWRKACT!G37/$D37</f>
        <v>0.012790394152962672</v>
      </c>
      <c r="H37" s="34">
        <f>AFWRKACT!H37/$D37</f>
        <v>0.05847037327068651</v>
      </c>
      <c r="I37" s="34">
        <f>AFWRKACT!I37/$D37</f>
        <v>0.00026102845210127906</v>
      </c>
      <c r="J37" s="34">
        <f>AFWRKACT!J37/$D37</f>
        <v>0.07334899504045941</v>
      </c>
      <c r="K37" s="34">
        <f>AFWRKACT!K37/$D37</f>
        <v>0.05768728791438267</v>
      </c>
      <c r="L37" s="34">
        <f>AFWRKACT!L37/$D37</f>
        <v>0.11302531975985382</v>
      </c>
      <c r="M37" s="34">
        <f>AFWRKACT!M37/$D37</f>
        <v>0.017488906290785696</v>
      </c>
      <c r="N37" s="34">
        <f>AFWRKACT!N37/$D37</f>
        <v>0</v>
      </c>
      <c r="O37" s="34">
        <f>AFWRKACT!O37/$D37</f>
        <v>0.021665361524406162</v>
      </c>
      <c r="P37" s="89">
        <v>0</v>
      </c>
      <c r="Q37" s="89">
        <v>0.06525198938992043</v>
      </c>
    </row>
    <row r="38" spans="1:17" ht="12.75" customHeight="1">
      <c r="A38" s="65" t="s">
        <v>36</v>
      </c>
      <c r="B38" s="87">
        <f>AFWRKACT!B38</f>
        <v>3060</v>
      </c>
      <c r="C38" s="62">
        <f>AFWRKACT!C38</f>
        <v>1172</v>
      </c>
      <c r="D38" s="99">
        <f>AFWRKACT!D38</f>
        <v>500</v>
      </c>
      <c r="E38" s="57">
        <f>AFWRKACT!E38/$D38</f>
        <v>0.514</v>
      </c>
      <c r="F38" s="34">
        <f>AFWRKACT!F38/$D38</f>
        <v>0</v>
      </c>
      <c r="G38" s="34">
        <f>AFWRKACT!G38/$D38</f>
        <v>0</v>
      </c>
      <c r="H38" s="34">
        <f>AFWRKACT!H38/$D38</f>
        <v>0.42</v>
      </c>
      <c r="I38" s="34">
        <f>AFWRKACT!I38/$D38</f>
        <v>0</v>
      </c>
      <c r="J38" s="34">
        <f>AFWRKACT!J38/$D38</f>
        <v>0.232</v>
      </c>
      <c r="K38" s="34">
        <f>AFWRKACT!K38/$D38</f>
        <v>0.084</v>
      </c>
      <c r="L38" s="34">
        <f>AFWRKACT!L38/$D38</f>
        <v>0.194</v>
      </c>
      <c r="M38" s="34">
        <f>AFWRKACT!M38/$D38</f>
        <v>0</v>
      </c>
      <c r="N38" s="34">
        <f>AFWRKACT!N38/$D38</f>
        <v>0.002</v>
      </c>
      <c r="O38" s="34">
        <f>AFWRKACT!O38/$D38</f>
        <v>0.012</v>
      </c>
      <c r="P38" s="36">
        <v>0</v>
      </c>
      <c r="Q38" s="36">
        <v>0.05986394557823129</v>
      </c>
    </row>
    <row r="39" spans="1:17" ht="12.75" customHeight="1">
      <c r="A39" s="65" t="s">
        <v>37</v>
      </c>
      <c r="B39" s="87">
        <f>AFWRKACT!B39</f>
        <v>6009</v>
      </c>
      <c r="C39" s="62">
        <f>AFWRKACT!C39</f>
        <v>2356</v>
      </c>
      <c r="D39" s="99">
        <f>AFWRKACT!D39</f>
        <v>1137</v>
      </c>
      <c r="E39" s="57">
        <f>AFWRKACT!E39/$D39</f>
        <v>0.8117854001759015</v>
      </c>
      <c r="F39" s="34">
        <f>AFWRKACT!F39/$D39</f>
        <v>0</v>
      </c>
      <c r="G39" s="34">
        <f>AFWRKACT!G39/$D39</f>
        <v>0</v>
      </c>
      <c r="H39" s="34">
        <f>AFWRKACT!H39/$D39</f>
        <v>0.08795074758135445</v>
      </c>
      <c r="I39" s="34">
        <f>AFWRKACT!I39/$D39</f>
        <v>0.002638522427440633</v>
      </c>
      <c r="J39" s="34">
        <f>AFWRKACT!J39/$D39</f>
        <v>0.048372911169744945</v>
      </c>
      <c r="K39" s="34">
        <f>AFWRKACT!K39/$D39</f>
        <v>0.029023746701846966</v>
      </c>
      <c r="L39" s="34">
        <f>AFWRKACT!L39/$D39</f>
        <v>0.1468777484608619</v>
      </c>
      <c r="M39" s="34">
        <f>AFWRKACT!M39/$D39</f>
        <v>0.006156552330694811</v>
      </c>
      <c r="N39" s="34">
        <f>AFWRKACT!N39/$D39</f>
        <v>0.002638522427440633</v>
      </c>
      <c r="O39" s="34">
        <f>AFWRKACT!O39/$D39</f>
        <v>0.0079155672823219</v>
      </c>
      <c r="P39" s="34">
        <v>0</v>
      </c>
      <c r="Q39" s="34">
        <v>0.00560081466395112</v>
      </c>
    </row>
    <row r="40" spans="1:17" ht="12.75" customHeight="1">
      <c r="A40" s="65" t="s">
        <v>38</v>
      </c>
      <c r="B40" s="87">
        <f>AFWRKACT!B40</f>
        <v>12134</v>
      </c>
      <c r="C40" s="62">
        <f>AFWRKACT!C40</f>
        <v>7052</v>
      </c>
      <c r="D40" s="99">
        <f>AFWRKACT!D40</f>
        <v>2181</v>
      </c>
      <c r="E40" s="57">
        <f>AFWRKACT!E40/$D40</f>
        <v>0.9101329665291151</v>
      </c>
      <c r="F40" s="34">
        <f>AFWRKACT!F40/$D40</f>
        <v>0</v>
      </c>
      <c r="G40" s="34">
        <f>AFWRKACT!G40/$D40</f>
        <v>0</v>
      </c>
      <c r="H40" s="34">
        <f>AFWRKACT!H40/$D40</f>
        <v>0.02521779000458505</v>
      </c>
      <c r="I40" s="34">
        <f>AFWRKACT!I40/$D40</f>
        <v>0</v>
      </c>
      <c r="J40" s="34">
        <f>AFWRKACT!J40/$D40</f>
        <v>0.023383768913342505</v>
      </c>
      <c r="K40" s="34">
        <f>AFWRKACT!K40/$D40</f>
        <v>0.04309949564419991</v>
      </c>
      <c r="L40" s="34">
        <f>AFWRKACT!L40/$D40</f>
        <v>0.062356717102246675</v>
      </c>
      <c r="M40" s="34">
        <f>AFWRKACT!M40/$D40</f>
        <v>0.005960568546538285</v>
      </c>
      <c r="N40" s="34">
        <f>AFWRKACT!N40/$D40</f>
        <v>0.0018340210912425492</v>
      </c>
      <c r="O40" s="34">
        <f>AFWRKACT!O40/$D40</f>
        <v>0.0018340210912425492</v>
      </c>
      <c r="P40" s="34">
        <v>0</v>
      </c>
      <c r="Q40" s="34">
        <v>0</v>
      </c>
    </row>
    <row r="41" spans="1:17" ht="7.5" customHeight="1">
      <c r="A41" s="67"/>
      <c r="B41" s="88"/>
      <c r="C41" s="82"/>
      <c r="D41" s="100"/>
      <c r="E41" s="98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1:17" ht="12.75" customHeight="1">
      <c r="A42" s="65" t="s">
        <v>39</v>
      </c>
      <c r="B42" s="87">
        <f>AFWRKACT!B42</f>
        <v>5924</v>
      </c>
      <c r="C42" s="62">
        <f>AFWRKACT!C42</f>
        <v>3999</v>
      </c>
      <c r="D42" s="99">
        <f>AFWRKACT!D42</f>
        <v>3116</v>
      </c>
      <c r="E42" s="57">
        <f>AFWRKACT!E42/$D42</f>
        <v>0.8844672657252889</v>
      </c>
      <c r="F42" s="34">
        <f>AFWRKACT!F42/$D42</f>
        <v>0</v>
      </c>
      <c r="G42" s="34">
        <f>AFWRKACT!G42/$D42</f>
        <v>0</v>
      </c>
      <c r="H42" s="34">
        <f>AFWRKACT!H42/$D42</f>
        <v>0.014762516046213094</v>
      </c>
      <c r="I42" s="34">
        <f>AFWRKACT!I42/$D42</f>
        <v>0.0035301668806161745</v>
      </c>
      <c r="J42" s="34">
        <f>AFWRKACT!J42/$D42</f>
        <v>0.08729139922978177</v>
      </c>
      <c r="K42" s="34">
        <f>AFWRKACT!K42/$D42</f>
        <v>0.06675224646983312</v>
      </c>
      <c r="L42" s="34">
        <f>AFWRKACT!L42/$D42</f>
        <v>0.03915275994865212</v>
      </c>
      <c r="M42" s="34">
        <f>AFWRKACT!M42/$D42</f>
        <v>0.02053915275994865</v>
      </c>
      <c r="N42" s="34">
        <f>AFWRKACT!N42/$D42</f>
        <v>0</v>
      </c>
      <c r="O42" s="34">
        <f>AFWRKACT!O42/$D42</f>
        <v>0.007381258023106547</v>
      </c>
      <c r="P42" s="34">
        <v>0</v>
      </c>
      <c r="Q42" s="34">
        <v>0</v>
      </c>
    </row>
    <row r="43" spans="1:17" ht="12.75" customHeight="1">
      <c r="A43" s="65" t="s">
        <v>40</v>
      </c>
      <c r="B43" s="87">
        <f>AFWRKACT!B43</f>
        <v>28038</v>
      </c>
      <c r="C43" s="62">
        <f>AFWRKACT!C43</f>
        <v>16572</v>
      </c>
      <c r="D43" s="99">
        <f>AFWRKACT!D43</f>
        <v>4153</v>
      </c>
      <c r="E43" s="57">
        <f>AFWRKACT!E43/$D43</f>
        <v>0.43510715145677825</v>
      </c>
      <c r="F43" s="34">
        <f>AFWRKACT!F43/$D43</f>
        <v>0.0004815795810257645</v>
      </c>
      <c r="G43" s="34">
        <f>AFWRKACT!G43/$D43</f>
        <v>0.0033710570671803513</v>
      </c>
      <c r="H43" s="34">
        <f>AFWRKACT!H43/$D43</f>
        <v>0.27594509992776306</v>
      </c>
      <c r="I43" s="34">
        <f>AFWRKACT!I43/$D43</f>
        <v>0.000963159162051529</v>
      </c>
      <c r="J43" s="34">
        <f>AFWRKACT!J43/$D43</f>
        <v>0.06116060679027209</v>
      </c>
      <c r="K43" s="34">
        <f>AFWRKACT!K43/$D43</f>
        <v>0.004575006019744763</v>
      </c>
      <c r="L43" s="34">
        <f>AFWRKACT!L43/$D43</f>
        <v>0.2776306284613532</v>
      </c>
      <c r="M43" s="34">
        <f>AFWRKACT!M43/$D43</f>
        <v>0.06862509029617145</v>
      </c>
      <c r="N43" s="34">
        <f>AFWRKACT!N43/$D43</f>
        <v>0.01396580784974717</v>
      </c>
      <c r="O43" s="34">
        <f>AFWRKACT!O43/$D43</f>
        <v>0.009150012039489525</v>
      </c>
      <c r="P43" s="34">
        <v>0</v>
      </c>
      <c r="Q43" s="34">
        <v>0.005315110098709187</v>
      </c>
    </row>
    <row r="44" spans="1:17" ht="12.75" customHeight="1">
      <c r="A44" s="65" t="s">
        <v>41</v>
      </c>
      <c r="B44" s="87">
        <f>AFWRKACT!B44</f>
        <v>13161</v>
      </c>
      <c r="C44" s="62">
        <f>AFWRKACT!C44</f>
        <v>6164</v>
      </c>
      <c r="D44" s="99">
        <f>AFWRKACT!D44</f>
        <v>2466</v>
      </c>
      <c r="E44" s="57">
        <f>AFWRKACT!E44/$D44</f>
        <v>0.6143552311435523</v>
      </c>
      <c r="F44" s="34">
        <f>AFWRKACT!F44/$D44</f>
        <v>0</v>
      </c>
      <c r="G44" s="34">
        <f>AFWRKACT!G44/$D44</f>
        <v>0</v>
      </c>
      <c r="H44" s="34">
        <f>AFWRKACT!H44/$D44</f>
        <v>0.20316301703163017</v>
      </c>
      <c r="I44" s="34">
        <f>AFWRKACT!I44/$D44</f>
        <v>0</v>
      </c>
      <c r="J44" s="34">
        <f>AFWRKACT!J44/$D44</f>
        <v>0.14193025141930252</v>
      </c>
      <c r="K44" s="34">
        <f>AFWRKACT!K44/$D44</f>
        <v>0.055150040551500405</v>
      </c>
      <c r="L44" s="34">
        <f>AFWRKACT!L44/$D44</f>
        <v>0.15125709651257097</v>
      </c>
      <c r="M44" s="34">
        <f>AFWRKACT!M44/$D44</f>
        <v>0.044201135442011354</v>
      </c>
      <c r="N44" s="34">
        <f>AFWRKACT!N44/$D44</f>
        <v>0.006488240064882401</v>
      </c>
      <c r="O44" s="34">
        <f>AFWRKACT!O44/$D44</f>
        <v>0.022303325223033254</v>
      </c>
      <c r="P44" s="34">
        <v>0.00020876826722338206</v>
      </c>
      <c r="Q44" s="34">
        <v>0.03298538622129436</v>
      </c>
    </row>
    <row r="45" spans="1:17" ht="12.75" customHeight="1">
      <c r="A45" s="65" t="s">
        <v>42</v>
      </c>
      <c r="B45" s="87">
        <f>AFWRKACT!B45</f>
        <v>150461</v>
      </c>
      <c r="C45" s="62">
        <f>AFWRKACT!C45</f>
        <v>89561</v>
      </c>
      <c r="D45" s="99">
        <f>AFWRKACT!D45</f>
        <v>28238</v>
      </c>
      <c r="E45" s="57">
        <f>AFWRKACT!E45/$D45</f>
        <v>0.8746016006799349</v>
      </c>
      <c r="F45" s="34">
        <f>AFWRKACT!F45/$D45</f>
        <v>0.019406473546285146</v>
      </c>
      <c r="G45" s="34">
        <f>AFWRKACT!G45/$D45</f>
        <v>0.0009915716410510659</v>
      </c>
      <c r="H45" s="34">
        <f>AFWRKACT!H45/$D45</f>
        <v>0.07978610383171612</v>
      </c>
      <c r="I45" s="34">
        <f>AFWRKACT!I45/$D45</f>
        <v>0</v>
      </c>
      <c r="J45" s="34">
        <f>AFWRKACT!J45/$D45</f>
        <v>0.02949925632126921</v>
      </c>
      <c r="K45" s="34">
        <f>AFWRKACT!K45/$D45</f>
        <v>0.0009915716410510659</v>
      </c>
      <c r="L45" s="34">
        <f>AFWRKACT!L45/$D45</f>
        <v>0.05899851264253842</v>
      </c>
      <c r="M45" s="34">
        <f>AFWRKACT!M45/$D45</f>
        <v>0.013209150789715986</v>
      </c>
      <c r="N45" s="34">
        <f>AFWRKACT!N45/$D45</f>
        <v>0.001947730009207451</v>
      </c>
      <c r="O45" s="34">
        <f>AFWRKACT!O45/$D45</f>
        <v>0.00017706636447340464</v>
      </c>
      <c r="P45" s="34">
        <v>0</v>
      </c>
      <c r="Q45" s="34">
        <v>0</v>
      </c>
    </row>
    <row r="46" spans="1:17" ht="12.75" customHeight="1">
      <c r="A46" s="65" t="s">
        <v>43</v>
      </c>
      <c r="B46" s="87">
        <f>AFWRKACT!B46</f>
        <v>17692</v>
      </c>
      <c r="C46" s="62">
        <f>AFWRKACT!C46</f>
        <v>4175</v>
      </c>
      <c r="D46" s="99">
        <f>AFWRKACT!D46</f>
        <v>1573</v>
      </c>
      <c r="E46" s="57">
        <f>AFWRKACT!E46/$D46</f>
        <v>0.4691671964399237</v>
      </c>
      <c r="F46" s="34">
        <f>AFWRKACT!F46/$D46</f>
        <v>0.004450095359186269</v>
      </c>
      <c r="G46" s="34">
        <f>AFWRKACT!G46/$D46</f>
        <v>0.004450095359186269</v>
      </c>
      <c r="H46" s="34">
        <f>AFWRKACT!H46/$D46</f>
        <v>0.2161474888747616</v>
      </c>
      <c r="I46" s="34">
        <f>AFWRKACT!I46/$D46</f>
        <v>0</v>
      </c>
      <c r="J46" s="34">
        <f>AFWRKACT!J46/$D46</f>
        <v>0.3267641449459631</v>
      </c>
      <c r="K46" s="34">
        <f>AFWRKACT!K46/$D46</f>
        <v>0.02542911633820725</v>
      </c>
      <c r="L46" s="34">
        <f>AFWRKACT!L46/$D46</f>
        <v>0.22250476795931343</v>
      </c>
      <c r="M46" s="34">
        <f>AFWRKACT!M46/$D46</f>
        <v>0.003178639542275906</v>
      </c>
      <c r="N46" s="34">
        <f>AFWRKACT!N46/$D46</f>
        <v>0</v>
      </c>
      <c r="O46" s="34">
        <f>AFWRKACT!O46/$D46</f>
        <v>0.007628734901462174</v>
      </c>
      <c r="P46" s="34">
        <v>0</v>
      </c>
      <c r="Q46" s="34">
        <v>0.28603006189213087</v>
      </c>
    </row>
    <row r="47" spans="1:17" ht="12.75" customHeight="1">
      <c r="A47" s="65" t="s">
        <v>44</v>
      </c>
      <c r="B47" s="87">
        <f>AFWRKACT!B47</f>
        <v>1304</v>
      </c>
      <c r="C47" s="62">
        <f>AFWRKACT!C47</f>
        <v>450</v>
      </c>
      <c r="D47" s="99">
        <f>AFWRKACT!D47</f>
        <v>320</v>
      </c>
      <c r="E47" s="57">
        <f>AFWRKACT!E47/$D47</f>
        <v>0.61875</v>
      </c>
      <c r="F47" s="34">
        <f>AFWRKACT!F47/$D47</f>
        <v>0</v>
      </c>
      <c r="G47" s="34">
        <f>AFWRKACT!G47/$D47</f>
        <v>0</v>
      </c>
      <c r="H47" s="34">
        <f>AFWRKACT!H47/$D47</f>
        <v>0.38125</v>
      </c>
      <c r="I47" s="34">
        <f>AFWRKACT!I47/$D47</f>
        <v>0</v>
      </c>
      <c r="J47" s="34">
        <f>AFWRKACT!J47/$D47</f>
        <v>0.05625</v>
      </c>
      <c r="K47" s="34">
        <f>AFWRKACT!K47/$D47</f>
        <v>0</v>
      </c>
      <c r="L47" s="34">
        <f>AFWRKACT!L47/$D47</f>
        <v>0.121875</v>
      </c>
      <c r="M47" s="34">
        <f>AFWRKACT!M47/$D47</f>
        <v>0.003125</v>
      </c>
      <c r="N47" s="34">
        <f>AFWRKACT!N47/$D47</f>
        <v>0.009375</v>
      </c>
      <c r="O47" s="34">
        <f>AFWRKACT!O47/$D47</f>
        <v>0.015625</v>
      </c>
      <c r="P47" s="34">
        <v>0</v>
      </c>
      <c r="Q47" s="34">
        <v>0.006289308176100629</v>
      </c>
    </row>
    <row r="48" spans="1:17" ht="12.75" customHeight="1">
      <c r="A48" s="65" t="s">
        <v>45</v>
      </c>
      <c r="B48" s="87">
        <f>AFWRKACT!B48</f>
        <v>76140</v>
      </c>
      <c r="C48" s="62">
        <f>AFWRKACT!C48</f>
        <v>27518</v>
      </c>
      <c r="D48" s="99">
        <f>AFWRKACT!D48</f>
        <v>20711</v>
      </c>
      <c r="E48" s="57">
        <f>AFWRKACT!E48/$D48</f>
        <v>0.8100043455168751</v>
      </c>
      <c r="F48" s="34">
        <f>AFWRKACT!F48/$D48</f>
        <v>0.0016416397083675342</v>
      </c>
      <c r="G48" s="34">
        <f>AFWRKACT!G48/$D48</f>
        <v>0.004538650958427888</v>
      </c>
      <c r="H48" s="34">
        <f>AFWRKACT!H48/$D48</f>
        <v>0.14345034039882187</v>
      </c>
      <c r="I48" s="34">
        <f>AFWRKACT!I48/$D48</f>
        <v>0.0012553715416928203</v>
      </c>
      <c r="J48" s="34">
        <f>AFWRKACT!J48/$D48</f>
        <v>0.0166095311670127</v>
      </c>
      <c r="K48" s="34">
        <f>AFWRKACT!K48/$D48</f>
        <v>0.01950654241707305</v>
      </c>
      <c r="L48" s="34">
        <f>AFWRKACT!L48/$D48</f>
        <v>0.06527932016802665</v>
      </c>
      <c r="M48" s="34">
        <f>AFWRKACT!M48/$D48</f>
        <v>0.03128772150065183</v>
      </c>
      <c r="N48" s="34">
        <f>AFWRKACT!N48/$D48</f>
        <v>0.0011588045000241417</v>
      </c>
      <c r="O48" s="34">
        <f>AFWRKACT!O48/$D48</f>
        <v>0.007049394041813529</v>
      </c>
      <c r="P48" s="89">
        <v>0</v>
      </c>
      <c r="Q48" s="89">
        <v>0.046642995480955456</v>
      </c>
    </row>
    <row r="49" spans="1:17" ht="12.75" customHeight="1">
      <c r="A49" s="65" t="s">
        <v>46</v>
      </c>
      <c r="B49" s="87">
        <f>AFWRKACT!B49</f>
        <v>7139</v>
      </c>
      <c r="C49" s="62">
        <f>AFWRKACT!C49</f>
        <v>1865</v>
      </c>
      <c r="D49" s="99">
        <f>AFWRKACT!D49</f>
        <v>693</v>
      </c>
      <c r="E49" s="57">
        <f>AFWRKACT!E49/$D49</f>
        <v>0.18037518037518038</v>
      </c>
      <c r="F49" s="34">
        <f>AFWRKACT!F49/$D49</f>
        <v>0</v>
      </c>
      <c r="G49" s="34">
        <f>AFWRKACT!G49/$D49</f>
        <v>0</v>
      </c>
      <c r="H49" s="34">
        <f>AFWRKACT!H49/$D49</f>
        <v>0.17893217893217894</v>
      </c>
      <c r="I49" s="34">
        <f>AFWRKACT!I49/$D49</f>
        <v>0</v>
      </c>
      <c r="J49" s="34">
        <f>AFWRKACT!J49/$D49</f>
        <v>0.17316017316017315</v>
      </c>
      <c r="K49" s="34">
        <f>AFWRKACT!K49/$D49</f>
        <v>0.10822510822510822</v>
      </c>
      <c r="L49" s="34">
        <f>AFWRKACT!L49/$D49</f>
        <v>0.4603174603174603</v>
      </c>
      <c r="M49" s="34">
        <f>AFWRKACT!M49/$D49</f>
        <v>0</v>
      </c>
      <c r="N49" s="34">
        <f>AFWRKACT!N49/$D49</f>
        <v>0.004329004329004329</v>
      </c>
      <c r="O49" s="34">
        <f>AFWRKACT!O49/$D49</f>
        <v>0.06493506493506493</v>
      </c>
      <c r="P49" s="34">
        <v>0</v>
      </c>
      <c r="Q49" s="34">
        <v>0</v>
      </c>
    </row>
    <row r="50" spans="1:17" ht="12.75" customHeight="1">
      <c r="A50" s="65" t="s">
        <v>47</v>
      </c>
      <c r="B50" s="87">
        <f>AFWRKACT!B50</f>
        <v>46922</v>
      </c>
      <c r="C50" s="62">
        <f>AFWRKACT!C50</f>
        <v>36912</v>
      </c>
      <c r="D50" s="99">
        <f>AFWRKACT!D50</f>
        <v>19278</v>
      </c>
      <c r="E50" s="57">
        <f>AFWRKACT!E50/$D50</f>
        <v>0.9663865546218487</v>
      </c>
      <c r="F50" s="34">
        <f>AFWRKACT!F50/$D50</f>
        <v>0.0032161012553169415</v>
      </c>
      <c r="G50" s="34">
        <f>AFWRKACT!G50/$D50</f>
        <v>0.00409793547048449</v>
      </c>
      <c r="H50" s="34">
        <f>AFWRKACT!H50/$D50</f>
        <v>0.012656914617698932</v>
      </c>
      <c r="I50" s="34">
        <f>AFWRKACT!I50/$D50</f>
        <v>0</v>
      </c>
      <c r="J50" s="34">
        <f>AFWRKACT!J50/$D50</f>
        <v>0.015769270671231454</v>
      </c>
      <c r="K50" s="34">
        <f>AFWRKACT!K50/$D50</f>
        <v>0.00010374520178441747</v>
      </c>
      <c r="L50" s="34">
        <f>AFWRKACT!L50/$D50</f>
        <v>0.0034235916588857764</v>
      </c>
      <c r="M50" s="34">
        <f>AFWRKACT!M50/$D50</f>
        <v>0</v>
      </c>
      <c r="N50" s="34">
        <f>AFWRKACT!N50/$D50</f>
        <v>0.0001556178026766262</v>
      </c>
      <c r="O50" s="34">
        <f>AFWRKACT!O50/$D50</f>
        <v>0.0034235916588857764</v>
      </c>
      <c r="P50" s="34">
        <v>0</v>
      </c>
      <c r="Q50" s="34">
        <v>0.05974745919310132</v>
      </c>
    </row>
    <row r="51" spans="1:17" ht="12.75" customHeight="1">
      <c r="A51" s="65" t="s">
        <v>48</v>
      </c>
      <c r="B51" s="87">
        <f>AFWRKACT!B51</f>
        <v>69295</v>
      </c>
      <c r="C51" s="62">
        <f>AFWRKACT!C51</f>
        <v>39012</v>
      </c>
      <c r="D51" s="99">
        <f>AFWRKACT!D51</f>
        <v>9310</v>
      </c>
      <c r="E51" s="57">
        <f>AFWRKACT!E51/$D51</f>
        <v>0.6771213748657358</v>
      </c>
      <c r="F51" s="34">
        <f>AFWRKACT!F51/$D51</f>
        <v>0</v>
      </c>
      <c r="G51" s="34">
        <f>AFWRKACT!G51/$D51</f>
        <v>0.00397422126745435</v>
      </c>
      <c r="H51" s="34">
        <f>AFWRKACT!H51/$D51</f>
        <v>0</v>
      </c>
      <c r="I51" s="34">
        <f>AFWRKACT!I51/$D51</f>
        <v>0.004081632653061225</v>
      </c>
      <c r="J51" s="34">
        <f>AFWRKACT!J51/$D51</f>
        <v>0.11235230934479055</v>
      </c>
      <c r="K51" s="34">
        <f>AFWRKACT!K51/$D51</f>
        <v>0.12341568206229861</v>
      </c>
      <c r="L51" s="34">
        <f>AFWRKACT!L51/$D51</f>
        <v>0.1653061224489796</v>
      </c>
      <c r="M51" s="34">
        <f>AFWRKACT!M51/$D51</f>
        <v>0.02459720730397422</v>
      </c>
      <c r="N51" s="34">
        <f>AFWRKACT!N51/$D51</f>
        <v>0.00010741138560687433</v>
      </c>
      <c r="O51" s="34">
        <f>AFWRKACT!O51/$D51</f>
        <v>0.037164339419978515</v>
      </c>
      <c r="P51" s="34">
        <v>0</v>
      </c>
      <c r="Q51" s="34">
        <v>0.007364905369529845</v>
      </c>
    </row>
    <row r="52" spans="1:17" ht="7.5" customHeight="1">
      <c r="A52" s="67"/>
      <c r="B52" s="88"/>
      <c r="C52" s="82"/>
      <c r="D52" s="100"/>
      <c r="E52" s="98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1:17" ht="12.75" customHeight="1">
      <c r="A53" s="65" t="s">
        <v>49</v>
      </c>
      <c r="B53" s="87">
        <f>AFWRKACT!B53</f>
        <v>12208</v>
      </c>
      <c r="C53" s="62">
        <f>AFWRKACT!C53</f>
        <v>10447</v>
      </c>
      <c r="D53" s="99">
        <f>AFWRKACT!D53</f>
        <v>2282</v>
      </c>
      <c r="E53" s="57">
        <f>AFWRKACT!E53/$D53</f>
        <v>0.04557405784399649</v>
      </c>
      <c r="F53" s="34">
        <f>AFWRKACT!F53/$D53</f>
        <v>0.08720420683610867</v>
      </c>
      <c r="G53" s="34">
        <f>AFWRKACT!G53/$D53</f>
        <v>0.006134969325153374</v>
      </c>
      <c r="H53" s="34">
        <f>AFWRKACT!H53/$D53</f>
        <v>0.32515337423312884</v>
      </c>
      <c r="I53" s="34">
        <f>AFWRKACT!I53/$D53</f>
        <v>0</v>
      </c>
      <c r="J53" s="34">
        <f>AFWRKACT!J53/$D53</f>
        <v>0.09728308501314636</v>
      </c>
      <c r="K53" s="34">
        <f>AFWRKACT!K53/$D53</f>
        <v>0.13146362839614373</v>
      </c>
      <c r="L53" s="34">
        <f>AFWRKACT!L53/$D53</f>
        <v>0.31901840490797545</v>
      </c>
      <c r="M53" s="34">
        <f>AFWRKACT!M53/$D53</f>
        <v>0.04119193689745837</v>
      </c>
      <c r="N53" s="34">
        <f>AFWRKACT!N53/$D53</f>
        <v>0.0021910604732690623</v>
      </c>
      <c r="O53" s="34">
        <f>AFWRKACT!O53/$D53</f>
        <v>0.00043821209465381246</v>
      </c>
      <c r="P53" s="34">
        <v>0.01060695344725987</v>
      </c>
      <c r="Q53" s="34">
        <v>0</v>
      </c>
    </row>
    <row r="54" spans="1:17" ht="12.75" customHeight="1">
      <c r="A54" s="65" t="s">
        <v>50</v>
      </c>
      <c r="B54" s="87">
        <f>AFWRKACT!B54</f>
        <v>5597</v>
      </c>
      <c r="C54" s="62">
        <f>AFWRKACT!C54</f>
        <v>3309</v>
      </c>
      <c r="D54" s="99">
        <f>AFWRKACT!D54</f>
        <v>399</v>
      </c>
      <c r="E54" s="57">
        <f>AFWRKACT!E54/$D54</f>
        <v>0.7393483709273183</v>
      </c>
      <c r="F54" s="34">
        <f>AFWRKACT!F54/$D54</f>
        <v>0</v>
      </c>
      <c r="G54" s="34">
        <f>AFWRKACT!G54/$D54</f>
        <v>0</v>
      </c>
      <c r="H54" s="34">
        <f>AFWRKACT!H54/$D54</f>
        <v>0.042606516290726815</v>
      </c>
      <c r="I54" s="34">
        <f>AFWRKACT!I54/$D54</f>
        <v>0</v>
      </c>
      <c r="J54" s="34">
        <f>AFWRKACT!J54/$D54</f>
        <v>0.17042606516290726</v>
      </c>
      <c r="K54" s="34">
        <f>AFWRKACT!K54/$D54</f>
        <v>0</v>
      </c>
      <c r="L54" s="34">
        <f>AFWRKACT!L54/$D54</f>
        <v>0.14786967418546365</v>
      </c>
      <c r="M54" s="34">
        <f>AFWRKACT!M54/$D54</f>
        <v>0</v>
      </c>
      <c r="N54" s="34">
        <f>AFWRKACT!N54/$D54</f>
        <v>0</v>
      </c>
      <c r="O54" s="34">
        <f>AFWRKACT!O54/$D54</f>
        <v>0.002506265664160401</v>
      </c>
      <c r="P54" s="34">
        <v>0</v>
      </c>
      <c r="Q54" s="34">
        <v>0.06557377049180328</v>
      </c>
    </row>
    <row r="55" spans="1:17" ht="12.75" customHeight="1">
      <c r="A55" s="65" t="s">
        <v>51</v>
      </c>
      <c r="B55" s="87">
        <f>AFWRKACT!B55</f>
        <v>11252</v>
      </c>
      <c r="C55" s="62">
        <f>AFWRKACT!C55</f>
        <v>3702</v>
      </c>
      <c r="D55" s="99">
        <f>AFWRKACT!D55</f>
        <v>1271</v>
      </c>
      <c r="E55" s="57">
        <f>AFWRKACT!E55/$D55</f>
        <v>0.7584579071597167</v>
      </c>
      <c r="F55" s="34">
        <f>AFWRKACT!F55/$D55</f>
        <v>0</v>
      </c>
      <c r="G55" s="34">
        <f>AFWRKACT!G55/$D55</f>
        <v>0</v>
      </c>
      <c r="H55" s="34">
        <f>AFWRKACT!H55/$D55</f>
        <v>0.07002360346184107</v>
      </c>
      <c r="I55" s="34">
        <f>AFWRKACT!I55/$D55</f>
        <v>0.0055074744295830055</v>
      </c>
      <c r="J55" s="34">
        <f>AFWRKACT!J55/$D55</f>
        <v>0.11723052714398112</v>
      </c>
      <c r="K55" s="34">
        <f>AFWRKACT!K55/$D55</f>
        <v>0.02675059008654603</v>
      </c>
      <c r="L55" s="34">
        <f>AFWRKACT!L55/$D55</f>
        <v>0.06215578284815106</v>
      </c>
      <c r="M55" s="34">
        <f>AFWRKACT!M55/$D55</f>
        <v>0</v>
      </c>
      <c r="N55" s="34">
        <f>AFWRKACT!N55/$D55</f>
        <v>0</v>
      </c>
      <c r="O55" s="34">
        <f>AFWRKACT!O55/$D55</f>
        <v>0.04956726986624705</v>
      </c>
      <c r="P55" s="34">
        <v>0</v>
      </c>
      <c r="Q55" s="34">
        <v>0.00449034575662326</v>
      </c>
    </row>
    <row r="56" spans="1:17" ht="12.75" customHeight="1">
      <c r="A56" s="65" t="s">
        <v>52</v>
      </c>
      <c r="B56" s="87">
        <f>AFWRKACT!B56</f>
        <v>3122</v>
      </c>
      <c r="C56" s="62">
        <f>AFWRKACT!C56</f>
        <v>587</v>
      </c>
      <c r="D56" s="99">
        <f>AFWRKACT!D56</f>
        <v>336</v>
      </c>
      <c r="E56" s="57">
        <f>AFWRKACT!E56/$D56</f>
        <v>0.3005952380952381</v>
      </c>
      <c r="F56" s="34">
        <f>AFWRKACT!F56/$D56</f>
        <v>0</v>
      </c>
      <c r="G56" s="34">
        <f>AFWRKACT!G56/$D56</f>
        <v>0.03869047619047619</v>
      </c>
      <c r="H56" s="34">
        <f>AFWRKACT!H56/$D56</f>
        <v>0</v>
      </c>
      <c r="I56" s="34">
        <f>AFWRKACT!I56/$D56</f>
        <v>0.008928571428571428</v>
      </c>
      <c r="J56" s="34">
        <f>AFWRKACT!J56/$D56</f>
        <v>0.0744047619047619</v>
      </c>
      <c r="K56" s="34">
        <f>AFWRKACT!K56/$D56</f>
        <v>0.6517857142857143</v>
      </c>
      <c r="L56" s="34">
        <f>AFWRKACT!L56/$D56</f>
        <v>0.0744047619047619</v>
      </c>
      <c r="M56" s="34">
        <f>AFWRKACT!M56/$D56</f>
        <v>0.005952380952380952</v>
      </c>
      <c r="N56" s="34">
        <f>AFWRKACT!N56/$D56</f>
        <v>0.047619047619047616</v>
      </c>
      <c r="O56" s="34">
        <f>AFWRKACT!O56/$D56</f>
        <v>0.026785714285714284</v>
      </c>
      <c r="P56" s="89">
        <v>0.004464285714285714</v>
      </c>
      <c r="Q56" s="89">
        <v>0</v>
      </c>
    </row>
    <row r="57" spans="1:17" ht="12.75" customHeight="1">
      <c r="A57" s="65" t="s">
        <v>53</v>
      </c>
      <c r="B57" s="87">
        <f>AFWRKACT!B57</f>
        <v>47692</v>
      </c>
      <c r="C57" s="62">
        <f>AFWRKACT!C57</f>
        <v>25320</v>
      </c>
      <c r="D57" s="99">
        <f>AFWRKACT!D57</f>
        <v>6720</v>
      </c>
      <c r="E57" s="57">
        <f>AFWRKACT!E57/$D57</f>
        <v>0.8915178571428571</v>
      </c>
      <c r="F57" s="34">
        <f>AFWRKACT!F57/$D57</f>
        <v>0</v>
      </c>
      <c r="G57" s="34">
        <f>AFWRKACT!G57/$D57</f>
        <v>0</v>
      </c>
      <c r="H57" s="34">
        <f>AFWRKACT!H57/$D57</f>
        <v>0.025595238095238095</v>
      </c>
      <c r="I57" s="34">
        <f>AFWRKACT!I57/$D57</f>
        <v>0</v>
      </c>
      <c r="J57" s="34">
        <f>AFWRKACT!J57/$D57</f>
        <v>0.07842261904761905</v>
      </c>
      <c r="K57" s="34">
        <f>AFWRKACT!K57/$D57</f>
        <v>0.02142857142857143</v>
      </c>
      <c r="L57" s="34">
        <f>AFWRKACT!L57/$D57</f>
        <v>0.06800595238095238</v>
      </c>
      <c r="M57" s="34">
        <f>AFWRKACT!M57/$D57</f>
        <v>0.13526785714285713</v>
      </c>
      <c r="N57" s="34">
        <f>AFWRKACT!N57/$D57</f>
        <v>0.0026785714285714286</v>
      </c>
      <c r="O57" s="34">
        <f>AFWRKACT!O57/$D57</f>
        <v>0.025297619047619048</v>
      </c>
      <c r="P57" s="34">
        <v>0</v>
      </c>
      <c r="Q57" s="34">
        <v>0.0018925739005046863</v>
      </c>
    </row>
    <row r="58" spans="1:17" ht="12.75" customHeight="1">
      <c r="A58" s="65" t="s">
        <v>54</v>
      </c>
      <c r="B58" s="87">
        <f>AFWRKACT!B58</f>
        <v>36524</v>
      </c>
      <c r="C58" s="62">
        <f>AFWRKACT!C58</f>
        <v>10164</v>
      </c>
      <c r="D58" s="99">
        <f>AFWRKACT!D58</f>
        <v>1856</v>
      </c>
      <c r="E58" s="57">
        <f>AFWRKACT!E58/$D58</f>
        <v>0.8787715517241379</v>
      </c>
      <c r="F58" s="34">
        <f>AFWRKACT!F58/$D58</f>
        <v>0.09051724137931035</v>
      </c>
      <c r="G58" s="34">
        <f>AFWRKACT!G58/$D58</f>
        <v>0</v>
      </c>
      <c r="H58" s="34">
        <f>AFWRKACT!H58/$D58</f>
        <v>0</v>
      </c>
      <c r="I58" s="34">
        <f>AFWRKACT!I58/$D58</f>
        <v>0.007543103448275862</v>
      </c>
      <c r="J58" s="34">
        <f>AFWRKACT!J58/$D58</f>
        <v>0</v>
      </c>
      <c r="K58" s="34">
        <f>AFWRKACT!K58/$D58</f>
        <v>0</v>
      </c>
      <c r="L58" s="34">
        <f>AFWRKACT!L58/$D58</f>
        <v>0</v>
      </c>
      <c r="M58" s="34">
        <f>AFWRKACT!M58/$D58</f>
        <v>0</v>
      </c>
      <c r="N58" s="34">
        <f>AFWRKACT!N58/$D58</f>
        <v>0</v>
      </c>
      <c r="O58" s="34">
        <f>AFWRKACT!O58/$D58</f>
        <v>0.03125</v>
      </c>
      <c r="P58" s="89">
        <v>0</v>
      </c>
      <c r="Q58" s="89">
        <v>0</v>
      </c>
    </row>
    <row r="59" spans="1:17" ht="12.75" customHeight="1">
      <c r="A59" s="65" t="s">
        <v>55</v>
      </c>
      <c r="B59" s="87">
        <f>AFWRKACT!B59</f>
        <v>4321</v>
      </c>
      <c r="C59" s="62">
        <f>AFWRKACT!C59</f>
        <v>1725</v>
      </c>
      <c r="D59" s="99">
        <f>AFWRKACT!D59</f>
        <v>359</v>
      </c>
      <c r="E59" s="57">
        <f>AFWRKACT!E59/$D59</f>
        <v>0.8384401114206128</v>
      </c>
      <c r="F59" s="34">
        <f>AFWRKACT!F59/$D59</f>
        <v>0</v>
      </c>
      <c r="G59" s="34">
        <f>AFWRKACT!G59/$D59</f>
        <v>0.002785515320334262</v>
      </c>
      <c r="H59" s="34">
        <f>AFWRKACT!H59/$D59</f>
        <v>0.03899721448467967</v>
      </c>
      <c r="I59" s="34">
        <f>AFWRKACT!I59/$D59</f>
        <v>0.008356545961002786</v>
      </c>
      <c r="J59" s="34">
        <f>AFWRKACT!J59/$D59</f>
        <v>0.17548746518105848</v>
      </c>
      <c r="K59" s="34">
        <f>AFWRKACT!K59/$D59</f>
        <v>0</v>
      </c>
      <c r="L59" s="34">
        <f>AFWRKACT!L59/$D59</f>
        <v>0.055710306406685235</v>
      </c>
      <c r="M59" s="34">
        <f>AFWRKACT!M59/$D59</f>
        <v>0.013927576601671309</v>
      </c>
      <c r="N59" s="34">
        <f>AFWRKACT!N59/$D59</f>
        <v>0.008356545961002786</v>
      </c>
      <c r="O59" s="90">
        <f>AFWRKACT!O59/$D59</f>
        <v>0</v>
      </c>
      <c r="P59" s="90">
        <v>0</v>
      </c>
      <c r="Q59" s="34">
        <v>0</v>
      </c>
    </row>
    <row r="60" spans="1:17" ht="12.75" customHeight="1">
      <c r="A60" s="65" t="s">
        <v>56</v>
      </c>
      <c r="B60" s="87">
        <f>AFWRKACT!B60</f>
        <v>3557</v>
      </c>
      <c r="C60" s="62">
        <f>AFWRKACT!C60</f>
        <v>1717</v>
      </c>
      <c r="D60" s="99">
        <f>AFWRKACT!D60</f>
        <v>703</v>
      </c>
      <c r="E60" s="57">
        <f>AFWRKACT!E60/$D60</f>
        <v>0.8534850640113798</v>
      </c>
      <c r="F60" s="34">
        <f>AFWRKACT!F60/$D60</f>
        <v>0</v>
      </c>
      <c r="G60" s="34">
        <f>AFWRKACT!G60/$D60</f>
        <v>0</v>
      </c>
      <c r="H60" s="34">
        <f>AFWRKACT!H60/$D60</f>
        <v>0.02844950213371266</v>
      </c>
      <c r="I60" s="34">
        <f>AFWRKACT!I60/$D60</f>
        <v>0.002844950213371266</v>
      </c>
      <c r="J60" s="34">
        <f>AFWRKACT!J60/$D60</f>
        <v>0.05263157894736842</v>
      </c>
      <c r="K60" s="34">
        <f>AFWRKACT!K60/$D60</f>
        <v>0.06827880512091039</v>
      </c>
      <c r="L60" s="34">
        <f>AFWRKACT!L60/$D60</f>
        <v>0.02418207681365576</v>
      </c>
      <c r="M60" s="34">
        <f>AFWRKACT!M60/$D60</f>
        <v>0.001422475106685633</v>
      </c>
      <c r="N60" s="34">
        <f>AFWRKACT!N60/$D60</f>
        <v>0.004267425320056899</v>
      </c>
      <c r="O60" s="90">
        <f>AFWRKACT!O60/$D60</f>
        <v>0.03698435277382646</v>
      </c>
      <c r="P60" s="90">
        <v>0</v>
      </c>
      <c r="Q60" s="34">
        <v>0</v>
      </c>
    </row>
    <row r="61" spans="1:17" ht="12.75" customHeight="1">
      <c r="A61" s="65" t="s">
        <v>57</v>
      </c>
      <c r="B61" s="87">
        <f>AFWRKACT!B61</f>
        <v>423</v>
      </c>
      <c r="C61" s="62">
        <f>AFWRKACT!C61</f>
        <v>375</v>
      </c>
      <c r="D61" s="99">
        <f>AFWRKACT!D61</f>
        <v>57</v>
      </c>
      <c r="E61" s="57">
        <f>AFWRKACT!E61/$D61</f>
        <v>0.03508771929824561</v>
      </c>
      <c r="F61" s="34">
        <f>AFWRKACT!F61/$D61</f>
        <v>0.017543859649122806</v>
      </c>
      <c r="G61" s="34">
        <f>AFWRKACT!G61/$D61</f>
        <v>0</v>
      </c>
      <c r="H61" s="34">
        <f>AFWRKACT!H61/$D61</f>
        <v>0.8947368421052632</v>
      </c>
      <c r="I61" s="34">
        <f>AFWRKACT!I61/$D61</f>
        <v>0</v>
      </c>
      <c r="J61" s="34">
        <f>AFWRKACT!J61/$D61</f>
        <v>0</v>
      </c>
      <c r="K61" s="34">
        <f>AFWRKACT!K61/$D61</f>
        <v>0.017543859649122806</v>
      </c>
      <c r="L61" s="34">
        <f>AFWRKACT!L61/$D61</f>
        <v>0.03508771929824561</v>
      </c>
      <c r="M61" s="34">
        <f>AFWRKACT!M61/$D61</f>
        <v>0.24561403508771928</v>
      </c>
      <c r="N61" s="34">
        <f>AFWRKACT!N61/$D61</f>
        <v>0</v>
      </c>
      <c r="O61" s="90">
        <f>AFWRKACT!O61/$D61</f>
        <v>0</v>
      </c>
      <c r="P61" s="90">
        <v>0</v>
      </c>
      <c r="Q61" s="34">
        <v>0.05128205128205128</v>
      </c>
    </row>
    <row r="62" spans="1:17" ht="12.75" customHeight="1">
      <c r="A62" s="65" t="s">
        <v>58</v>
      </c>
      <c r="B62" s="87">
        <f>AFWRKACT!B62</f>
        <v>27777</v>
      </c>
      <c r="C62" s="62">
        <f>AFWRKACT!C62</f>
        <v>14541</v>
      </c>
      <c r="D62" s="99">
        <f>AFWRKACT!D62</f>
        <v>6392</v>
      </c>
      <c r="E62" s="57">
        <f>AFWRKACT!E62/$D62</f>
        <v>0.8341677096370463</v>
      </c>
      <c r="F62" s="34">
        <f>AFWRKACT!F62/$D62</f>
        <v>0</v>
      </c>
      <c r="G62" s="34">
        <f>AFWRKACT!G62/$D62</f>
        <v>0</v>
      </c>
      <c r="H62" s="34">
        <f>AFWRKACT!H62/$D62</f>
        <v>0.00172090112640801</v>
      </c>
      <c r="I62" s="34">
        <f>AFWRKACT!I62/$D62</f>
        <v>0.001095118898623279</v>
      </c>
      <c r="J62" s="34">
        <f>AFWRKACT!J62/$D62</f>
        <v>0.11060700876095118</v>
      </c>
      <c r="K62" s="34">
        <f>AFWRKACT!K62/$D62</f>
        <v>0.09324155193992491</v>
      </c>
      <c r="L62" s="34">
        <f>AFWRKACT!L62/$D62</f>
        <v>0.07478097622027534</v>
      </c>
      <c r="M62" s="34">
        <f>AFWRKACT!M62/$D62</f>
        <v>0.006414267834793492</v>
      </c>
      <c r="N62" s="34">
        <f>AFWRKACT!N62/$D62</f>
        <v>0.00031289111389236547</v>
      </c>
      <c r="O62" s="90">
        <f>AFWRKACT!O62/$D62</f>
        <v>0.007352941176470588</v>
      </c>
      <c r="P62" s="90">
        <v>0</v>
      </c>
      <c r="Q62" s="34">
        <v>0</v>
      </c>
    </row>
    <row r="63" spans="1:17" ht="7.5" customHeight="1">
      <c r="A63" s="67"/>
      <c r="B63" s="88"/>
      <c r="C63" s="82"/>
      <c r="D63" s="100"/>
      <c r="E63" s="98"/>
      <c r="F63" s="70"/>
      <c r="G63" s="70"/>
      <c r="H63" s="70"/>
      <c r="I63" s="70"/>
      <c r="J63" s="70"/>
      <c r="K63" s="70"/>
      <c r="L63" s="70"/>
      <c r="M63" s="70"/>
      <c r="N63" s="70"/>
      <c r="O63" s="91"/>
      <c r="P63" s="91"/>
      <c r="Q63" s="70"/>
    </row>
    <row r="64" spans="1:17" ht="12.75" customHeight="1">
      <c r="A64" s="65" t="s">
        <v>59</v>
      </c>
      <c r="B64" s="87">
        <f>AFWRKACT!B64</f>
        <v>41044</v>
      </c>
      <c r="C64" s="62">
        <f>AFWRKACT!C64</f>
        <v>20535</v>
      </c>
      <c r="D64" s="99">
        <f>AFWRKACT!D64</f>
        <v>3324</v>
      </c>
      <c r="E64" s="57">
        <f>AFWRKACT!E64/$D64</f>
        <v>0.4187725631768953</v>
      </c>
      <c r="F64" s="34">
        <f>AFWRKACT!F64/$D64</f>
        <v>0.23706377858002406</v>
      </c>
      <c r="G64" s="34">
        <f>AFWRKACT!G64/$D64</f>
        <v>0.006618531889290012</v>
      </c>
      <c r="H64" s="34">
        <f>AFWRKACT!H64/$D64</f>
        <v>0.024368231046931407</v>
      </c>
      <c r="I64" s="34">
        <f>AFWRKACT!I64/$D64</f>
        <v>0.0012033694344163659</v>
      </c>
      <c r="J64" s="34">
        <f>AFWRKACT!J64/$D64</f>
        <v>0.24729241877256317</v>
      </c>
      <c r="K64" s="34">
        <f>AFWRKACT!K64/$D64</f>
        <v>0.016245487364620937</v>
      </c>
      <c r="L64" s="34">
        <f>AFWRKACT!L64/$D64</f>
        <v>0.18110709987966306</v>
      </c>
      <c r="M64" s="34">
        <f>AFWRKACT!M64/$D64</f>
        <v>0.12184115523465704</v>
      </c>
      <c r="N64" s="34">
        <f>AFWRKACT!N64/$D64</f>
        <v>0.0009025270758122744</v>
      </c>
      <c r="O64" s="90">
        <f>AFWRKACT!O64/$D64</f>
        <v>0.052346570397111915</v>
      </c>
      <c r="P64" s="90">
        <v>0</v>
      </c>
      <c r="Q64" s="34">
        <v>0.27711829717560377</v>
      </c>
    </row>
    <row r="65" spans="1:17" ht="12.75" customHeight="1">
      <c r="A65" s="65" t="s">
        <v>60</v>
      </c>
      <c r="B65" s="87">
        <f>AFWRKACT!B65</f>
        <v>8591</v>
      </c>
      <c r="C65" s="62">
        <f>AFWRKACT!C65</f>
        <v>2988</v>
      </c>
      <c r="D65" s="99">
        <f>AFWRKACT!D65</f>
        <v>1276</v>
      </c>
      <c r="E65" s="57">
        <f>AFWRKACT!E65/$D65</f>
        <v>0.4553291536050157</v>
      </c>
      <c r="F65" s="34">
        <f>AFWRKACT!F65/$D65</f>
        <v>0.003918495297805642</v>
      </c>
      <c r="G65" s="34">
        <f>AFWRKACT!G65/$D65</f>
        <v>0.014890282131661442</v>
      </c>
      <c r="H65" s="34">
        <f>AFWRKACT!H65/$D65</f>
        <v>0.04780564263322884</v>
      </c>
      <c r="I65" s="34">
        <f>AFWRKACT!I65/$D65</f>
        <v>0.007836990595611285</v>
      </c>
      <c r="J65" s="34">
        <f>AFWRKACT!J65/$D65</f>
        <v>0.1042319749216301</v>
      </c>
      <c r="K65" s="34">
        <f>AFWRKACT!K65/$D65</f>
        <v>0.15987460815047022</v>
      </c>
      <c r="L65" s="34">
        <f>AFWRKACT!L65/$D65</f>
        <v>0.29780564263322884</v>
      </c>
      <c r="M65" s="34">
        <f>AFWRKACT!M65/$D65</f>
        <v>0</v>
      </c>
      <c r="N65" s="34">
        <f>AFWRKACT!N65/$D65</f>
        <v>0.0023510971786833857</v>
      </c>
      <c r="O65" s="90">
        <f>AFWRKACT!O65/$D65</f>
        <v>0.008620689655172414</v>
      </c>
      <c r="P65" s="90">
        <v>0</v>
      </c>
      <c r="Q65" s="34">
        <v>0.0024615384615384616</v>
      </c>
    </row>
    <row r="66" spans="1:17" ht="12.75" customHeight="1">
      <c r="A66" s="65" t="s">
        <v>61</v>
      </c>
      <c r="B66" s="87">
        <f>AFWRKACT!B66</f>
        <v>27249</v>
      </c>
      <c r="C66" s="62">
        <f>AFWRKACT!C66</f>
        <v>11700</v>
      </c>
      <c r="D66" s="99">
        <f>AFWRKACT!D66</f>
        <v>4215</v>
      </c>
      <c r="E66" s="57">
        <f>AFWRKACT!E66/$D66</f>
        <v>0.35183867141162517</v>
      </c>
      <c r="F66" s="34">
        <f>AFWRKACT!F66/$D66</f>
        <v>0</v>
      </c>
      <c r="G66" s="34">
        <f>AFWRKACT!G66/$D66</f>
        <v>0</v>
      </c>
      <c r="H66" s="34">
        <f>AFWRKACT!H66/$D66</f>
        <v>0.26239620403321473</v>
      </c>
      <c r="I66" s="34">
        <f>AFWRKACT!I66/$D66</f>
        <v>0</v>
      </c>
      <c r="J66" s="34">
        <f>AFWRKACT!J66/$D66</f>
        <v>0.6315539739027284</v>
      </c>
      <c r="K66" s="34">
        <f>AFWRKACT!K66/$D66</f>
        <v>0</v>
      </c>
      <c r="L66" s="34">
        <f>AFWRKACT!L66/$D66</f>
        <v>0.0863582443653618</v>
      </c>
      <c r="M66" s="34">
        <f>AFWRKACT!M66/$D66</f>
        <v>0.008540925266903915</v>
      </c>
      <c r="N66" s="34">
        <f>AFWRKACT!N66/$D66</f>
        <v>0.025622775800711744</v>
      </c>
      <c r="O66" s="90">
        <f>AFWRKACT!O66/$D66</f>
        <v>0.05172004744958482</v>
      </c>
      <c r="P66" s="90">
        <v>0</v>
      </c>
      <c r="Q66" s="34">
        <v>0.09835637881554918</v>
      </c>
    </row>
    <row r="67" spans="1:17" ht="12.75" customHeight="1">
      <c r="A67" s="66" t="s">
        <v>62</v>
      </c>
      <c r="B67" s="92">
        <f>AFWRKACT!B67</f>
        <v>357</v>
      </c>
      <c r="C67" s="85">
        <f>AFWRKACT!C67</f>
        <v>119</v>
      </c>
      <c r="D67" s="103">
        <f>AFWRKACT!D67</f>
        <v>86</v>
      </c>
      <c r="E67" s="58">
        <f>AFWRKACT!E67/$D67</f>
        <v>0.18604651162790697</v>
      </c>
      <c r="F67" s="35">
        <f>AFWRKACT!F67/$D67</f>
        <v>0</v>
      </c>
      <c r="G67" s="35">
        <f>AFWRKACT!G67/$D67</f>
        <v>0</v>
      </c>
      <c r="H67" s="35">
        <f>AFWRKACT!H67/$D67</f>
        <v>0.7325581395348837</v>
      </c>
      <c r="I67" s="35">
        <f>AFWRKACT!I67/$D67</f>
        <v>0</v>
      </c>
      <c r="J67" s="35">
        <f>AFWRKACT!J67/$D67</f>
        <v>0.2558139534883721</v>
      </c>
      <c r="K67" s="35">
        <f>AFWRKACT!K67/$D67</f>
        <v>0</v>
      </c>
      <c r="L67" s="35">
        <f>AFWRKACT!L67/$D67</f>
        <v>0.10465116279069768</v>
      </c>
      <c r="M67" s="35">
        <f>AFWRKACT!M67/$D67</f>
        <v>0</v>
      </c>
      <c r="N67" s="35">
        <f>AFWRKACT!N67/$D67</f>
        <v>0.023255813953488372</v>
      </c>
      <c r="O67" s="93">
        <f>AFWRKACT!O67/$D67</f>
        <v>0.023255813953488372</v>
      </c>
      <c r="P67" s="93">
        <v>0</v>
      </c>
      <c r="Q67" s="35">
        <v>0</v>
      </c>
    </row>
    <row r="68" ht="12.75">
      <c r="A68" s="5" t="s">
        <v>2</v>
      </c>
    </row>
    <row r="69" ht="12.75">
      <c r="A69" s="2" t="s">
        <v>2</v>
      </c>
    </row>
  </sheetData>
  <sheetProtection/>
  <mergeCells count="21">
    <mergeCell ref="M4:M6"/>
    <mergeCell ref="N4:N6"/>
    <mergeCell ref="F4:F6"/>
    <mergeCell ref="Q4:Q6"/>
    <mergeCell ref="H4:H6"/>
    <mergeCell ref="K4:K6"/>
    <mergeCell ref="A2:Q2"/>
    <mergeCell ref="B3:D3"/>
    <mergeCell ref="E3:Q3"/>
    <mergeCell ref="O4:O6"/>
    <mergeCell ref="P4:P6"/>
    <mergeCell ref="A1:Q1"/>
    <mergeCell ref="A3:A6"/>
    <mergeCell ref="B4:B6"/>
    <mergeCell ref="C4:C6"/>
    <mergeCell ref="D4:D6"/>
    <mergeCell ref="E4:E6"/>
    <mergeCell ref="J4:J6"/>
    <mergeCell ref="G4:G6"/>
    <mergeCell ref="L4:L6"/>
    <mergeCell ref="I4:I6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SheetLayoutView="100" zoomScalePageLayoutView="0" workbookViewId="0" topLeftCell="A37">
      <selection activeCell="I44" sqref="I44"/>
    </sheetView>
  </sheetViews>
  <sheetFormatPr defaultColWidth="9.140625" defaultRowHeight="12.75"/>
  <cols>
    <col min="1" max="1" width="15.7109375" style="2" customWidth="1"/>
    <col min="2" max="2" width="11.421875" style="2" bestFit="1" customWidth="1"/>
    <col min="3" max="3" width="13.57421875" style="2" bestFit="1" customWidth="1"/>
    <col min="4" max="4" width="13.28125" style="2" bestFit="1" customWidth="1"/>
    <col min="5" max="5" width="13.140625" style="2" bestFit="1" customWidth="1"/>
    <col min="6" max="7" width="12.28125" style="2" bestFit="1" customWidth="1"/>
    <col min="8" max="8" width="11.28125" style="2" bestFit="1" customWidth="1"/>
    <col min="9" max="9" width="10.8515625" style="2" bestFit="1" customWidth="1"/>
    <col min="10" max="10" width="7.7109375" style="2" bestFit="1" customWidth="1"/>
    <col min="11" max="11" width="11.28125" style="2" bestFit="1" customWidth="1"/>
    <col min="12" max="12" width="10.7109375" style="2" bestFit="1" customWidth="1"/>
    <col min="13" max="13" width="9.7109375" style="2" bestFit="1" customWidth="1"/>
    <col min="14" max="14" width="12.28125" style="2" bestFit="1" customWidth="1"/>
    <col min="15" max="15" width="11.57421875" style="2" bestFit="1" customWidth="1"/>
    <col min="16" max="16" width="10.57421875" style="2" bestFit="1" customWidth="1"/>
    <col min="17" max="17" width="9.7109375" style="2" bestFit="1" customWidth="1"/>
    <col min="18" max="16384" width="9.140625" style="2" customWidth="1"/>
  </cols>
  <sheetData>
    <row r="1" spans="1:17" ht="65.25" customHeight="1">
      <c r="A1" s="257" t="s">
        <v>185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5" customHeight="1">
      <c r="A2" s="272" t="str">
        <f>FINAL2!$A$2</f>
        <v>ACF/OFA: 05/12/2016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1:17" s="3" customFormat="1" ht="12.75" customHeight="1">
      <c r="A3" s="263" t="s">
        <v>168</v>
      </c>
      <c r="B3" s="242" t="s">
        <v>92</v>
      </c>
      <c r="C3" s="288"/>
      <c r="D3" s="289"/>
      <c r="E3" s="243" t="s">
        <v>119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4"/>
    </row>
    <row r="4" spans="1:17" s="4" customFormat="1" ht="12.75" customHeight="1">
      <c r="A4" s="270"/>
      <c r="B4" s="263" t="s">
        <v>164</v>
      </c>
      <c r="C4" s="263" t="s">
        <v>169</v>
      </c>
      <c r="D4" s="278" t="s">
        <v>153</v>
      </c>
      <c r="E4" s="282" t="s">
        <v>154</v>
      </c>
      <c r="F4" s="263" t="s">
        <v>166</v>
      </c>
      <c r="G4" s="263" t="s">
        <v>152</v>
      </c>
      <c r="H4" s="263" t="s">
        <v>155</v>
      </c>
      <c r="I4" s="263" t="s">
        <v>156</v>
      </c>
      <c r="J4" s="263" t="s">
        <v>157</v>
      </c>
      <c r="K4" s="263" t="s">
        <v>158</v>
      </c>
      <c r="L4" s="263" t="s">
        <v>159</v>
      </c>
      <c r="M4" s="263" t="s">
        <v>160</v>
      </c>
      <c r="N4" s="263" t="s">
        <v>161</v>
      </c>
      <c r="O4" s="263" t="s">
        <v>167</v>
      </c>
      <c r="P4" s="263" t="s">
        <v>163</v>
      </c>
      <c r="Q4" s="248" t="s">
        <v>98</v>
      </c>
    </row>
    <row r="5" spans="1:17" s="4" customFormat="1" ht="12.75" customHeight="1">
      <c r="A5" s="270"/>
      <c r="B5" s="270"/>
      <c r="C5" s="270"/>
      <c r="D5" s="279"/>
      <c r="E5" s="283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49"/>
    </row>
    <row r="6" spans="1:17" s="4" customFormat="1" ht="12.75" customHeight="1">
      <c r="A6" s="277"/>
      <c r="B6" s="277"/>
      <c r="C6" s="277"/>
      <c r="D6" s="280"/>
      <c r="E6" s="284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50"/>
    </row>
    <row r="7" spans="1:17" ht="12.75" customHeight="1">
      <c r="A7" s="50" t="s">
        <v>3</v>
      </c>
      <c r="B7" s="62">
        <f>SUM(B9:B67)</f>
        <v>83561</v>
      </c>
      <c r="C7" s="62">
        <f aca="true" t="shared" si="0" ref="C7:Q7">SUM(C9:C67)</f>
        <v>75145</v>
      </c>
      <c r="D7" s="62">
        <f t="shared" si="0"/>
        <v>23220</v>
      </c>
      <c r="E7" s="62">
        <f t="shared" si="0"/>
        <v>23337</v>
      </c>
      <c r="F7" s="62">
        <f t="shared" si="0"/>
        <v>175</v>
      </c>
      <c r="G7" s="62">
        <f t="shared" si="0"/>
        <v>242</v>
      </c>
      <c r="H7" s="62">
        <f t="shared" si="0"/>
        <v>2154</v>
      </c>
      <c r="I7" s="62">
        <f t="shared" si="0"/>
        <v>158</v>
      </c>
      <c r="J7" s="62">
        <f t="shared" si="0"/>
        <v>7761</v>
      </c>
      <c r="K7" s="62">
        <f t="shared" si="0"/>
        <v>1712</v>
      </c>
      <c r="L7" s="62">
        <f t="shared" si="0"/>
        <v>3488</v>
      </c>
      <c r="M7" s="62">
        <f t="shared" si="0"/>
        <v>1610</v>
      </c>
      <c r="N7" s="62">
        <f t="shared" si="0"/>
        <v>844</v>
      </c>
      <c r="O7" s="62">
        <f t="shared" si="0"/>
        <v>146</v>
      </c>
      <c r="P7" s="62">
        <f t="shared" si="0"/>
        <v>1</v>
      </c>
      <c r="Q7" s="62">
        <f t="shared" si="0"/>
        <v>1374</v>
      </c>
    </row>
    <row r="8" spans="1:17" ht="7.5" customHeight="1">
      <c r="A8" s="67"/>
      <c r="B8" s="82"/>
      <c r="C8" s="82"/>
      <c r="D8" s="100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2.75" customHeight="1">
      <c r="A9" s="65" t="s">
        <v>10</v>
      </c>
      <c r="B9" s="62">
        <v>178</v>
      </c>
      <c r="C9" s="62">
        <v>160</v>
      </c>
      <c r="D9" s="101">
        <v>86</v>
      </c>
      <c r="E9" s="94">
        <v>100</v>
      </c>
      <c r="F9" s="83">
        <v>0</v>
      </c>
      <c r="G9" s="83">
        <v>3</v>
      </c>
      <c r="H9" s="83">
        <v>21</v>
      </c>
      <c r="I9" s="83">
        <v>0</v>
      </c>
      <c r="J9" s="83">
        <v>4</v>
      </c>
      <c r="K9" s="83">
        <v>0</v>
      </c>
      <c r="L9" s="83">
        <v>5</v>
      </c>
      <c r="M9" s="83">
        <v>14</v>
      </c>
      <c r="N9" s="83">
        <v>0</v>
      </c>
      <c r="O9" s="83">
        <v>0</v>
      </c>
      <c r="P9" s="83">
        <v>0</v>
      </c>
      <c r="Q9" s="83">
        <v>1</v>
      </c>
    </row>
    <row r="10" spans="1:17" ht="12.75" customHeight="1">
      <c r="A10" s="65" t="s">
        <v>11</v>
      </c>
      <c r="B10" s="62">
        <v>417</v>
      </c>
      <c r="C10" s="62">
        <v>261</v>
      </c>
      <c r="D10" s="101">
        <v>120</v>
      </c>
      <c r="E10" s="94">
        <v>140</v>
      </c>
      <c r="F10" s="83">
        <v>0</v>
      </c>
      <c r="G10" s="83">
        <v>0</v>
      </c>
      <c r="H10" s="83">
        <v>1</v>
      </c>
      <c r="I10" s="83">
        <v>0</v>
      </c>
      <c r="J10" s="83">
        <v>61</v>
      </c>
      <c r="K10" s="83">
        <v>43</v>
      </c>
      <c r="L10" s="83">
        <v>5</v>
      </c>
      <c r="M10" s="83">
        <v>0</v>
      </c>
      <c r="N10" s="83">
        <v>4</v>
      </c>
      <c r="O10" s="83">
        <v>1</v>
      </c>
      <c r="P10" s="83">
        <v>0</v>
      </c>
      <c r="Q10" s="83">
        <v>0</v>
      </c>
    </row>
    <row r="11" spans="1:17" ht="12.75" customHeight="1">
      <c r="A11" s="65" t="s">
        <v>12</v>
      </c>
      <c r="B11" s="62">
        <v>444</v>
      </c>
      <c r="C11" s="62">
        <v>240</v>
      </c>
      <c r="D11" s="101">
        <v>135</v>
      </c>
      <c r="E11" s="94">
        <v>91</v>
      </c>
      <c r="F11" s="83">
        <v>0</v>
      </c>
      <c r="G11" s="83">
        <v>0</v>
      </c>
      <c r="H11" s="83">
        <v>24</v>
      </c>
      <c r="I11" s="83">
        <v>1</v>
      </c>
      <c r="J11" s="83">
        <v>148</v>
      </c>
      <c r="K11" s="83">
        <v>15</v>
      </c>
      <c r="L11" s="83">
        <v>20</v>
      </c>
      <c r="M11" s="83">
        <v>1</v>
      </c>
      <c r="N11" s="83">
        <v>14</v>
      </c>
      <c r="O11" s="83">
        <v>2</v>
      </c>
      <c r="P11" s="83">
        <v>0</v>
      </c>
      <c r="Q11" s="83">
        <v>0</v>
      </c>
    </row>
    <row r="12" spans="1:17" ht="12.75" customHeight="1">
      <c r="A12" s="65" t="s">
        <v>13</v>
      </c>
      <c r="B12" s="62">
        <v>138</v>
      </c>
      <c r="C12" s="62">
        <v>111</v>
      </c>
      <c r="D12" s="101">
        <v>31</v>
      </c>
      <c r="E12" s="94">
        <v>33</v>
      </c>
      <c r="F12" s="83">
        <v>0</v>
      </c>
      <c r="G12" s="83">
        <v>0</v>
      </c>
      <c r="H12" s="83">
        <v>2</v>
      </c>
      <c r="I12" s="83">
        <v>0</v>
      </c>
      <c r="J12" s="83">
        <v>2</v>
      </c>
      <c r="K12" s="83">
        <v>3</v>
      </c>
      <c r="L12" s="83">
        <v>4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</row>
    <row r="13" spans="1:17" ht="12.75" customHeight="1">
      <c r="A13" s="65" t="s">
        <v>14</v>
      </c>
      <c r="B13" s="62">
        <v>58071</v>
      </c>
      <c r="C13" s="62">
        <v>55521</v>
      </c>
      <c r="D13" s="101">
        <v>14212</v>
      </c>
      <c r="E13" s="94">
        <v>13334</v>
      </c>
      <c r="F13" s="83">
        <v>0</v>
      </c>
      <c r="G13" s="83">
        <v>204</v>
      </c>
      <c r="H13" s="83">
        <v>899</v>
      </c>
      <c r="I13" s="83">
        <v>132</v>
      </c>
      <c r="J13" s="83">
        <v>6365</v>
      </c>
      <c r="K13" s="83">
        <v>974</v>
      </c>
      <c r="L13" s="83">
        <v>2579</v>
      </c>
      <c r="M13" s="83">
        <v>866</v>
      </c>
      <c r="N13" s="83">
        <v>695</v>
      </c>
      <c r="O13" s="83">
        <v>0</v>
      </c>
      <c r="P13" s="83">
        <v>0</v>
      </c>
      <c r="Q13" s="83">
        <v>723</v>
      </c>
    </row>
    <row r="14" spans="1:17" ht="12.75" customHeight="1">
      <c r="A14" s="65" t="s">
        <v>15</v>
      </c>
      <c r="B14" s="62">
        <v>1226</v>
      </c>
      <c r="C14" s="62">
        <v>1200</v>
      </c>
      <c r="D14" s="101">
        <v>219</v>
      </c>
      <c r="E14" s="94">
        <v>239</v>
      </c>
      <c r="F14" s="83">
        <v>4</v>
      </c>
      <c r="G14" s="83">
        <v>0</v>
      </c>
      <c r="H14" s="83">
        <v>40</v>
      </c>
      <c r="I14" s="83">
        <v>13</v>
      </c>
      <c r="J14" s="83">
        <v>83</v>
      </c>
      <c r="K14" s="83">
        <v>29</v>
      </c>
      <c r="L14" s="83">
        <v>57</v>
      </c>
      <c r="M14" s="83">
        <v>1</v>
      </c>
      <c r="N14" s="83">
        <v>4</v>
      </c>
      <c r="O14" s="83">
        <v>0</v>
      </c>
      <c r="P14" s="83">
        <v>0</v>
      </c>
      <c r="Q14" s="83">
        <v>16</v>
      </c>
    </row>
    <row r="15" spans="1:17" ht="12.75" customHeight="1">
      <c r="A15" s="65" t="s">
        <v>16</v>
      </c>
      <c r="B15" s="83">
        <v>0</v>
      </c>
      <c r="C15" s="83">
        <v>0</v>
      </c>
      <c r="D15" s="182">
        <v>0</v>
      </c>
      <c r="E15" s="183">
        <v>0</v>
      </c>
      <c r="F15" s="184">
        <v>0</v>
      </c>
      <c r="G15" s="184">
        <v>0</v>
      </c>
      <c r="H15" s="185">
        <v>0</v>
      </c>
      <c r="I15" s="184">
        <v>0</v>
      </c>
      <c r="J15" s="185">
        <v>0</v>
      </c>
      <c r="K15" s="184">
        <v>0</v>
      </c>
      <c r="L15" s="184">
        <v>0</v>
      </c>
      <c r="M15" s="186">
        <v>0</v>
      </c>
      <c r="N15" s="185">
        <v>0</v>
      </c>
      <c r="O15" s="184">
        <v>0</v>
      </c>
      <c r="P15" s="184">
        <v>0</v>
      </c>
      <c r="Q15" s="186">
        <v>0</v>
      </c>
    </row>
    <row r="16" spans="1:17" ht="12.75" customHeight="1">
      <c r="A16" s="65" t="s">
        <v>17</v>
      </c>
      <c r="B16" s="62">
        <v>24</v>
      </c>
      <c r="C16" s="83">
        <v>0</v>
      </c>
      <c r="D16" s="182">
        <v>0</v>
      </c>
      <c r="E16" s="183">
        <v>0</v>
      </c>
      <c r="F16" s="184">
        <v>0</v>
      </c>
      <c r="G16" s="184">
        <v>0</v>
      </c>
      <c r="H16" s="185">
        <v>0</v>
      </c>
      <c r="I16" s="184">
        <v>0</v>
      </c>
      <c r="J16" s="185">
        <v>0</v>
      </c>
      <c r="K16" s="184">
        <v>0</v>
      </c>
      <c r="L16" s="184">
        <v>0</v>
      </c>
      <c r="M16" s="186">
        <v>0</v>
      </c>
      <c r="N16" s="185">
        <v>0</v>
      </c>
      <c r="O16" s="184">
        <v>0</v>
      </c>
      <c r="P16" s="184">
        <v>0</v>
      </c>
      <c r="Q16" s="186">
        <v>0</v>
      </c>
    </row>
    <row r="17" spans="1:17" ht="12.75" customHeight="1">
      <c r="A17" s="65" t="s">
        <v>84</v>
      </c>
      <c r="B17" s="83">
        <v>0</v>
      </c>
      <c r="C17" s="83">
        <v>0</v>
      </c>
      <c r="D17" s="182">
        <v>0</v>
      </c>
      <c r="E17" s="183">
        <v>0</v>
      </c>
      <c r="F17" s="184">
        <v>0</v>
      </c>
      <c r="G17" s="184">
        <v>0</v>
      </c>
      <c r="H17" s="185">
        <v>0</v>
      </c>
      <c r="I17" s="184">
        <v>0</v>
      </c>
      <c r="J17" s="185">
        <v>0</v>
      </c>
      <c r="K17" s="184">
        <v>0</v>
      </c>
      <c r="L17" s="184">
        <v>0</v>
      </c>
      <c r="M17" s="186">
        <v>0</v>
      </c>
      <c r="N17" s="185">
        <v>0</v>
      </c>
      <c r="O17" s="184">
        <v>0</v>
      </c>
      <c r="P17" s="184">
        <v>0</v>
      </c>
      <c r="Q17" s="186">
        <v>0</v>
      </c>
    </row>
    <row r="18" spans="1:17" s="97" customFormat="1" ht="12.75" customHeight="1">
      <c r="A18" s="65" t="s">
        <v>18</v>
      </c>
      <c r="B18" s="96">
        <v>560</v>
      </c>
      <c r="C18" s="96">
        <v>508</v>
      </c>
      <c r="D18" s="102">
        <v>294</v>
      </c>
      <c r="E18" s="95">
        <v>179</v>
      </c>
      <c r="F18" s="96">
        <v>1</v>
      </c>
      <c r="G18" s="83">
        <v>0</v>
      </c>
      <c r="H18" s="96">
        <v>70</v>
      </c>
      <c r="I18" s="96">
        <v>1</v>
      </c>
      <c r="J18" s="96">
        <v>94</v>
      </c>
      <c r="K18" s="96">
        <v>78</v>
      </c>
      <c r="L18" s="96">
        <v>144</v>
      </c>
      <c r="M18" s="96">
        <v>119</v>
      </c>
      <c r="N18" s="96">
        <v>4</v>
      </c>
      <c r="O18" s="96">
        <v>4</v>
      </c>
      <c r="P18" s="83">
        <v>0</v>
      </c>
      <c r="Q18" s="96">
        <v>31</v>
      </c>
    </row>
    <row r="19" spans="1:17" ht="7.5" customHeight="1">
      <c r="A19" s="67"/>
      <c r="B19" s="82"/>
      <c r="C19" s="82"/>
      <c r="D19" s="100"/>
      <c r="E19" s="88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12.75" customHeight="1">
      <c r="A20" s="65" t="s">
        <v>19</v>
      </c>
      <c r="B20" s="83">
        <v>0</v>
      </c>
      <c r="C20" s="83">
        <v>0</v>
      </c>
      <c r="D20" s="182">
        <v>0</v>
      </c>
      <c r="E20" s="183">
        <v>0</v>
      </c>
      <c r="F20" s="184">
        <v>0</v>
      </c>
      <c r="G20" s="184">
        <v>0</v>
      </c>
      <c r="H20" s="185">
        <v>0</v>
      </c>
      <c r="I20" s="184">
        <v>0</v>
      </c>
      <c r="J20" s="185">
        <v>0</v>
      </c>
      <c r="K20" s="184">
        <v>0</v>
      </c>
      <c r="L20" s="184">
        <v>0</v>
      </c>
      <c r="M20" s="186">
        <v>0</v>
      </c>
      <c r="N20" s="185">
        <v>0</v>
      </c>
      <c r="O20" s="184">
        <v>0</v>
      </c>
      <c r="P20" s="184">
        <v>0</v>
      </c>
      <c r="Q20" s="186">
        <v>0</v>
      </c>
    </row>
    <row r="21" spans="1:17" s="97" customFormat="1" ht="12.75" customHeight="1">
      <c r="A21" s="65" t="s">
        <v>20</v>
      </c>
      <c r="B21" s="62">
        <v>151</v>
      </c>
      <c r="C21" s="62">
        <v>143</v>
      </c>
      <c r="D21" s="99">
        <v>95</v>
      </c>
      <c r="E21" s="94">
        <v>41</v>
      </c>
      <c r="F21" s="83">
        <v>3</v>
      </c>
      <c r="G21" s="83">
        <v>0</v>
      </c>
      <c r="H21" s="62">
        <v>139</v>
      </c>
      <c r="I21" s="96">
        <v>3</v>
      </c>
      <c r="J21" s="96">
        <v>2</v>
      </c>
      <c r="K21" s="96">
        <v>0</v>
      </c>
      <c r="L21" s="96">
        <v>2</v>
      </c>
      <c r="M21" s="83">
        <v>0</v>
      </c>
      <c r="N21" s="83">
        <v>0</v>
      </c>
      <c r="O21" s="83">
        <v>1</v>
      </c>
      <c r="P21" s="83">
        <v>0</v>
      </c>
      <c r="Q21" s="83">
        <v>0</v>
      </c>
    </row>
    <row r="22" spans="1:17" s="97" customFormat="1" ht="12.75" customHeight="1">
      <c r="A22" s="65" t="s">
        <v>21</v>
      </c>
      <c r="B22" s="62">
        <v>1720</v>
      </c>
      <c r="C22" s="62">
        <v>1717</v>
      </c>
      <c r="D22" s="99">
        <v>1031</v>
      </c>
      <c r="E22" s="87">
        <v>1028</v>
      </c>
      <c r="F22" s="62">
        <v>25</v>
      </c>
      <c r="G22" s="62">
        <v>14</v>
      </c>
      <c r="H22" s="62">
        <v>53</v>
      </c>
      <c r="I22" s="96">
        <v>0</v>
      </c>
      <c r="J22" s="96">
        <v>66</v>
      </c>
      <c r="K22" s="96">
        <v>66</v>
      </c>
      <c r="L22" s="96">
        <v>41</v>
      </c>
      <c r="M22" s="83">
        <v>3</v>
      </c>
      <c r="N22" s="83">
        <v>1</v>
      </c>
      <c r="O22" s="83">
        <v>0</v>
      </c>
      <c r="P22" s="83">
        <v>0</v>
      </c>
      <c r="Q22" s="96">
        <v>17</v>
      </c>
    </row>
    <row r="23" spans="1:17" ht="12.75" customHeight="1">
      <c r="A23" s="65" t="s">
        <v>22</v>
      </c>
      <c r="B23" s="83">
        <v>0</v>
      </c>
      <c r="C23" s="83">
        <v>0</v>
      </c>
      <c r="D23" s="182">
        <v>0</v>
      </c>
      <c r="E23" s="183">
        <v>0</v>
      </c>
      <c r="F23" s="184">
        <v>0</v>
      </c>
      <c r="G23" s="184">
        <v>0</v>
      </c>
      <c r="H23" s="185">
        <v>0</v>
      </c>
      <c r="I23" s="184">
        <v>0</v>
      </c>
      <c r="J23" s="185">
        <v>0</v>
      </c>
      <c r="K23" s="184">
        <v>0</v>
      </c>
      <c r="L23" s="184">
        <v>0</v>
      </c>
      <c r="M23" s="186">
        <v>0</v>
      </c>
      <c r="N23" s="185">
        <v>0</v>
      </c>
      <c r="O23" s="184">
        <v>0</v>
      </c>
      <c r="P23" s="184">
        <v>0</v>
      </c>
      <c r="Q23" s="186">
        <v>0</v>
      </c>
    </row>
    <row r="24" spans="1:17" ht="12.75" customHeight="1">
      <c r="A24" s="65" t="s">
        <v>23</v>
      </c>
      <c r="B24" s="83">
        <v>0</v>
      </c>
      <c r="C24" s="83">
        <v>0</v>
      </c>
      <c r="D24" s="182">
        <v>0</v>
      </c>
      <c r="E24" s="183">
        <v>0</v>
      </c>
      <c r="F24" s="184">
        <v>0</v>
      </c>
      <c r="G24" s="184">
        <v>0</v>
      </c>
      <c r="H24" s="185">
        <v>0</v>
      </c>
      <c r="I24" s="184">
        <v>0</v>
      </c>
      <c r="J24" s="185">
        <v>0</v>
      </c>
      <c r="K24" s="184">
        <v>0</v>
      </c>
      <c r="L24" s="184">
        <v>0</v>
      </c>
      <c r="M24" s="186">
        <v>0</v>
      </c>
      <c r="N24" s="185">
        <v>0</v>
      </c>
      <c r="O24" s="184">
        <v>0</v>
      </c>
      <c r="P24" s="184">
        <v>0</v>
      </c>
      <c r="Q24" s="186">
        <v>0</v>
      </c>
    </row>
    <row r="25" spans="1:17" ht="12.75" customHeight="1">
      <c r="A25" s="65" t="s">
        <v>24</v>
      </c>
      <c r="B25" s="62">
        <v>129</v>
      </c>
      <c r="C25" s="62">
        <v>124</v>
      </c>
      <c r="D25" s="99">
        <v>30</v>
      </c>
      <c r="E25" s="87">
        <v>35</v>
      </c>
      <c r="F25" s="83">
        <v>0</v>
      </c>
      <c r="G25" s="96">
        <v>0</v>
      </c>
      <c r="H25" s="62">
        <v>2</v>
      </c>
      <c r="I25" s="96">
        <v>0</v>
      </c>
      <c r="J25" s="62">
        <v>4</v>
      </c>
      <c r="K25" s="83">
        <v>0</v>
      </c>
      <c r="L25" s="83">
        <v>0</v>
      </c>
      <c r="M25" s="83">
        <v>0</v>
      </c>
      <c r="N25" s="62">
        <v>1</v>
      </c>
      <c r="O25" s="83">
        <v>0</v>
      </c>
      <c r="P25" s="83">
        <v>0</v>
      </c>
      <c r="Q25" s="83">
        <v>0</v>
      </c>
    </row>
    <row r="26" spans="1:17" ht="12.75" customHeight="1">
      <c r="A26" s="65" t="s">
        <v>25</v>
      </c>
      <c r="B26" s="62">
        <v>748</v>
      </c>
      <c r="C26" s="62">
        <v>633</v>
      </c>
      <c r="D26" s="99">
        <v>191</v>
      </c>
      <c r="E26" s="87">
        <v>263</v>
      </c>
      <c r="F26" s="83">
        <v>0</v>
      </c>
      <c r="G26" s="62">
        <v>1</v>
      </c>
      <c r="H26" s="62">
        <v>1</v>
      </c>
      <c r="I26" s="96">
        <v>0</v>
      </c>
      <c r="J26" s="62">
        <v>3</v>
      </c>
      <c r="K26" s="62">
        <v>3</v>
      </c>
      <c r="L26" s="62">
        <v>10</v>
      </c>
      <c r="M26" s="62">
        <v>9</v>
      </c>
      <c r="N26" s="62">
        <v>2</v>
      </c>
      <c r="O26" s="83">
        <v>0</v>
      </c>
      <c r="P26" s="83">
        <v>0</v>
      </c>
      <c r="Q26" s="62">
        <v>22</v>
      </c>
    </row>
    <row r="27" spans="1:17" ht="12.75" customHeight="1">
      <c r="A27" s="65" t="s">
        <v>26</v>
      </c>
      <c r="B27" s="62">
        <v>429</v>
      </c>
      <c r="C27" s="62">
        <v>419</v>
      </c>
      <c r="D27" s="99">
        <v>156</v>
      </c>
      <c r="E27" s="87">
        <v>169</v>
      </c>
      <c r="F27" s="83">
        <v>0</v>
      </c>
      <c r="G27" s="96">
        <v>0</v>
      </c>
      <c r="H27" s="62">
        <v>5</v>
      </c>
      <c r="I27" s="83">
        <v>0</v>
      </c>
      <c r="J27" s="62">
        <v>35</v>
      </c>
      <c r="K27" s="62">
        <v>5</v>
      </c>
      <c r="L27" s="62">
        <v>42</v>
      </c>
      <c r="M27" s="96">
        <v>1</v>
      </c>
      <c r="N27" s="62">
        <v>1</v>
      </c>
      <c r="O27" s="62">
        <v>3</v>
      </c>
      <c r="P27" s="83">
        <v>0</v>
      </c>
      <c r="Q27" s="62">
        <v>2</v>
      </c>
    </row>
    <row r="28" spans="1:17" ht="12.75" customHeight="1">
      <c r="A28" s="65" t="s">
        <v>27</v>
      </c>
      <c r="B28" s="62">
        <v>778</v>
      </c>
      <c r="C28" s="62">
        <v>721</v>
      </c>
      <c r="D28" s="99">
        <v>436</v>
      </c>
      <c r="E28" s="87">
        <v>332</v>
      </c>
      <c r="F28" s="62">
        <v>10</v>
      </c>
      <c r="G28" s="96">
        <v>0</v>
      </c>
      <c r="H28" s="62">
        <v>56</v>
      </c>
      <c r="I28" s="96">
        <v>0</v>
      </c>
      <c r="J28" s="62">
        <v>14</v>
      </c>
      <c r="K28" s="62">
        <v>311</v>
      </c>
      <c r="L28" s="62">
        <v>52</v>
      </c>
      <c r="M28" s="62">
        <v>104</v>
      </c>
      <c r="N28" s="62">
        <v>45</v>
      </c>
      <c r="O28" s="62">
        <v>6</v>
      </c>
      <c r="P28" s="83">
        <v>0</v>
      </c>
      <c r="Q28" s="62">
        <v>1</v>
      </c>
    </row>
    <row r="29" spans="1:17" ht="12.75" customHeight="1">
      <c r="A29" s="65" t="s">
        <v>28</v>
      </c>
      <c r="B29" s="83">
        <v>0</v>
      </c>
      <c r="C29" s="83">
        <v>0</v>
      </c>
      <c r="D29" s="182">
        <v>0</v>
      </c>
      <c r="E29" s="183">
        <v>0</v>
      </c>
      <c r="F29" s="184">
        <v>0</v>
      </c>
      <c r="G29" s="184">
        <v>0</v>
      </c>
      <c r="H29" s="185">
        <v>0</v>
      </c>
      <c r="I29" s="184">
        <v>0</v>
      </c>
      <c r="J29" s="185">
        <v>0</v>
      </c>
      <c r="K29" s="184">
        <v>0</v>
      </c>
      <c r="L29" s="184">
        <v>0</v>
      </c>
      <c r="M29" s="186">
        <v>0</v>
      </c>
      <c r="N29" s="185">
        <v>0</v>
      </c>
      <c r="O29" s="184">
        <v>0</v>
      </c>
      <c r="P29" s="184">
        <v>0</v>
      </c>
      <c r="Q29" s="186">
        <v>0</v>
      </c>
    </row>
    <row r="30" spans="1:17" ht="7.5" customHeight="1">
      <c r="A30" s="67"/>
      <c r="B30" s="82"/>
      <c r="C30" s="82"/>
      <c r="D30" s="100"/>
      <c r="E30" s="88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 customHeight="1">
      <c r="A31" s="65" t="s">
        <v>29</v>
      </c>
      <c r="B31" s="62">
        <v>615</v>
      </c>
      <c r="C31" s="62">
        <v>510</v>
      </c>
      <c r="D31" s="99">
        <v>80</v>
      </c>
      <c r="E31" s="87">
        <v>71</v>
      </c>
      <c r="F31" s="83">
        <v>0</v>
      </c>
      <c r="G31" s="83">
        <v>0</v>
      </c>
      <c r="H31" s="96">
        <v>2</v>
      </c>
      <c r="I31" s="96">
        <v>0</v>
      </c>
      <c r="J31" s="62">
        <v>27</v>
      </c>
      <c r="K31" s="62">
        <v>26</v>
      </c>
      <c r="L31" s="62">
        <v>15</v>
      </c>
      <c r="M31" s="96">
        <v>1</v>
      </c>
      <c r="N31" s="62">
        <v>25</v>
      </c>
      <c r="O31" s="83">
        <v>0</v>
      </c>
      <c r="P31" s="83">
        <v>0</v>
      </c>
      <c r="Q31" s="62">
        <v>15</v>
      </c>
    </row>
    <row r="32" spans="1:17" ht="12.75" customHeight="1">
      <c r="A32" s="65" t="s">
        <v>30</v>
      </c>
      <c r="B32" s="83">
        <v>0</v>
      </c>
      <c r="C32" s="83">
        <v>0</v>
      </c>
      <c r="D32" s="182">
        <v>0</v>
      </c>
      <c r="E32" s="183">
        <v>0</v>
      </c>
      <c r="F32" s="184">
        <v>0</v>
      </c>
      <c r="G32" s="184">
        <v>0</v>
      </c>
      <c r="H32" s="185">
        <v>0</v>
      </c>
      <c r="I32" s="184">
        <v>0</v>
      </c>
      <c r="J32" s="185">
        <v>0</v>
      </c>
      <c r="K32" s="184">
        <v>0</v>
      </c>
      <c r="L32" s="184">
        <v>0</v>
      </c>
      <c r="M32" s="186">
        <v>0</v>
      </c>
      <c r="N32" s="185">
        <v>0</v>
      </c>
      <c r="O32" s="184">
        <v>0</v>
      </c>
      <c r="P32" s="184">
        <v>0</v>
      </c>
      <c r="Q32" s="186">
        <v>0</v>
      </c>
    </row>
    <row r="33" spans="1:17" ht="12.75" customHeight="1">
      <c r="A33" s="65" t="s">
        <v>31</v>
      </c>
      <c r="B33" s="62">
        <v>1715</v>
      </c>
      <c r="C33" s="64">
        <v>1260</v>
      </c>
      <c r="D33" s="99">
        <v>1176</v>
      </c>
      <c r="E33" s="87">
        <v>2096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</row>
    <row r="34" spans="1:17" ht="12.75" customHeight="1">
      <c r="A34" s="65" t="s">
        <v>32</v>
      </c>
      <c r="B34" s="83">
        <v>0</v>
      </c>
      <c r="C34" s="83">
        <v>0</v>
      </c>
      <c r="D34" s="182">
        <v>0</v>
      </c>
      <c r="E34" s="183">
        <v>0</v>
      </c>
      <c r="F34" s="184">
        <v>0</v>
      </c>
      <c r="G34" s="184">
        <v>0</v>
      </c>
      <c r="H34" s="185">
        <v>0</v>
      </c>
      <c r="I34" s="184">
        <v>0</v>
      </c>
      <c r="J34" s="185">
        <v>0</v>
      </c>
      <c r="K34" s="184">
        <v>0</v>
      </c>
      <c r="L34" s="184">
        <v>0</v>
      </c>
      <c r="M34" s="186">
        <v>0</v>
      </c>
      <c r="N34" s="185">
        <v>0</v>
      </c>
      <c r="O34" s="184">
        <v>0</v>
      </c>
      <c r="P34" s="184">
        <v>0</v>
      </c>
      <c r="Q34" s="186">
        <v>0</v>
      </c>
    </row>
    <row r="35" spans="1:17" ht="12.75" customHeight="1">
      <c r="A35" s="65" t="s">
        <v>33</v>
      </c>
      <c r="B35" s="62">
        <v>4</v>
      </c>
      <c r="C35" s="83">
        <v>0</v>
      </c>
      <c r="D35" s="182">
        <v>0</v>
      </c>
      <c r="E35" s="183">
        <v>0</v>
      </c>
      <c r="F35" s="184">
        <v>0</v>
      </c>
      <c r="G35" s="184">
        <v>0</v>
      </c>
      <c r="H35" s="185">
        <v>0</v>
      </c>
      <c r="I35" s="184">
        <v>0</v>
      </c>
      <c r="J35" s="185">
        <v>0</v>
      </c>
      <c r="K35" s="184">
        <v>0</v>
      </c>
      <c r="L35" s="184">
        <v>0</v>
      </c>
      <c r="M35" s="186">
        <v>0</v>
      </c>
      <c r="N35" s="185">
        <v>0</v>
      </c>
      <c r="O35" s="184">
        <v>0</v>
      </c>
      <c r="P35" s="184">
        <v>0</v>
      </c>
      <c r="Q35" s="186">
        <v>0</v>
      </c>
    </row>
    <row r="36" spans="1:17" ht="12.75" customHeight="1">
      <c r="A36" s="65" t="s">
        <v>34</v>
      </c>
      <c r="B36" s="62">
        <v>1</v>
      </c>
      <c r="C36" s="62">
        <v>1</v>
      </c>
      <c r="D36" s="101">
        <v>0</v>
      </c>
      <c r="E36" s="94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</row>
    <row r="37" spans="1:17" ht="12.75" customHeight="1">
      <c r="A37" s="65" t="s">
        <v>35</v>
      </c>
      <c r="B37" s="83">
        <v>0</v>
      </c>
      <c r="C37" s="83">
        <v>0</v>
      </c>
      <c r="D37" s="182">
        <v>0</v>
      </c>
      <c r="E37" s="183">
        <v>0</v>
      </c>
      <c r="F37" s="184">
        <v>0</v>
      </c>
      <c r="G37" s="184">
        <v>0</v>
      </c>
      <c r="H37" s="185">
        <v>0</v>
      </c>
      <c r="I37" s="184">
        <v>0</v>
      </c>
      <c r="J37" s="185">
        <v>0</v>
      </c>
      <c r="K37" s="184">
        <v>0</v>
      </c>
      <c r="L37" s="184">
        <v>0</v>
      </c>
      <c r="M37" s="186">
        <v>0</v>
      </c>
      <c r="N37" s="185">
        <v>0</v>
      </c>
      <c r="O37" s="184">
        <v>0</v>
      </c>
      <c r="P37" s="184">
        <v>0</v>
      </c>
      <c r="Q37" s="186">
        <v>0</v>
      </c>
    </row>
    <row r="38" spans="1:17" ht="12.75" customHeight="1">
      <c r="A38" s="65" t="s">
        <v>36</v>
      </c>
      <c r="B38" s="62">
        <v>291</v>
      </c>
      <c r="C38" s="62">
        <v>141</v>
      </c>
      <c r="D38" s="99">
        <v>55</v>
      </c>
      <c r="E38" s="87">
        <v>43</v>
      </c>
      <c r="F38" s="83">
        <v>0</v>
      </c>
      <c r="G38" s="83">
        <v>0</v>
      </c>
      <c r="H38" s="62">
        <v>59</v>
      </c>
      <c r="I38" s="83">
        <v>0</v>
      </c>
      <c r="J38" s="62">
        <v>29</v>
      </c>
      <c r="K38" s="62">
        <v>8</v>
      </c>
      <c r="L38" s="62">
        <v>15</v>
      </c>
      <c r="M38" s="83">
        <v>0</v>
      </c>
      <c r="N38" s="83">
        <v>0</v>
      </c>
      <c r="O38" s="62">
        <v>1</v>
      </c>
      <c r="P38" s="83">
        <v>0</v>
      </c>
      <c r="Q38" s="83">
        <v>5</v>
      </c>
    </row>
    <row r="39" spans="1:17" ht="12.75" customHeight="1">
      <c r="A39" s="65" t="s">
        <v>37</v>
      </c>
      <c r="B39" s="83">
        <v>0</v>
      </c>
      <c r="C39" s="83">
        <v>0</v>
      </c>
      <c r="D39" s="182">
        <v>0</v>
      </c>
      <c r="E39" s="183">
        <v>0</v>
      </c>
      <c r="F39" s="184">
        <v>0</v>
      </c>
      <c r="G39" s="184">
        <v>0</v>
      </c>
      <c r="H39" s="185">
        <v>0</v>
      </c>
      <c r="I39" s="184">
        <v>0</v>
      </c>
      <c r="J39" s="185">
        <v>0</v>
      </c>
      <c r="K39" s="184">
        <v>0</v>
      </c>
      <c r="L39" s="184">
        <v>0</v>
      </c>
      <c r="M39" s="186">
        <v>0</v>
      </c>
      <c r="N39" s="185">
        <v>0</v>
      </c>
      <c r="O39" s="184">
        <v>0</v>
      </c>
      <c r="P39" s="184">
        <v>0</v>
      </c>
      <c r="Q39" s="186">
        <v>0</v>
      </c>
    </row>
    <row r="40" spans="1:17" ht="12.75" customHeight="1">
      <c r="A40" s="65" t="s">
        <v>38</v>
      </c>
      <c r="B40" s="62">
        <v>1413</v>
      </c>
      <c r="C40" s="62">
        <v>1379</v>
      </c>
      <c r="D40" s="99">
        <v>586</v>
      </c>
      <c r="E40" s="87">
        <v>740</v>
      </c>
      <c r="F40" s="83">
        <v>0</v>
      </c>
      <c r="G40" s="83">
        <v>0</v>
      </c>
      <c r="H40" s="62">
        <v>21</v>
      </c>
      <c r="I40" s="83">
        <v>0</v>
      </c>
      <c r="J40" s="62">
        <v>26</v>
      </c>
      <c r="K40" s="62">
        <v>38</v>
      </c>
      <c r="L40" s="62">
        <v>22</v>
      </c>
      <c r="M40" s="62">
        <v>14</v>
      </c>
      <c r="N40" s="62">
        <v>3</v>
      </c>
      <c r="O40" s="62">
        <v>3</v>
      </c>
      <c r="P40" s="83">
        <v>0</v>
      </c>
      <c r="Q40" s="83">
        <v>0</v>
      </c>
    </row>
    <row r="41" spans="1:17" ht="7.5" customHeight="1">
      <c r="A41" s="67"/>
      <c r="B41" s="82"/>
      <c r="C41" s="82"/>
      <c r="D41" s="100"/>
      <c r="E41" s="88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ht="12.75" customHeight="1">
      <c r="A42" s="65" t="s">
        <v>39</v>
      </c>
      <c r="B42" s="62">
        <v>65</v>
      </c>
      <c r="C42" s="83">
        <v>0</v>
      </c>
      <c r="D42" s="182">
        <v>0</v>
      </c>
      <c r="E42" s="183">
        <v>0</v>
      </c>
      <c r="F42" s="184">
        <v>0</v>
      </c>
      <c r="G42" s="184">
        <v>0</v>
      </c>
      <c r="H42" s="185">
        <v>0</v>
      </c>
      <c r="I42" s="184">
        <v>0</v>
      </c>
      <c r="J42" s="185">
        <v>0</v>
      </c>
      <c r="K42" s="184">
        <v>0</v>
      </c>
      <c r="L42" s="184">
        <v>0</v>
      </c>
      <c r="M42" s="186">
        <v>0</v>
      </c>
      <c r="N42" s="185">
        <v>0</v>
      </c>
      <c r="O42" s="184">
        <v>0</v>
      </c>
      <c r="P42" s="184">
        <v>0</v>
      </c>
      <c r="Q42" s="186">
        <v>0</v>
      </c>
    </row>
    <row r="43" spans="1:17" ht="12.75" customHeight="1">
      <c r="A43" s="65" t="s">
        <v>40</v>
      </c>
      <c r="B43" s="83">
        <v>0</v>
      </c>
      <c r="C43" s="83">
        <v>0</v>
      </c>
      <c r="D43" s="182">
        <v>0</v>
      </c>
      <c r="E43" s="183">
        <v>0</v>
      </c>
      <c r="F43" s="184">
        <v>0</v>
      </c>
      <c r="G43" s="184">
        <v>0</v>
      </c>
      <c r="H43" s="185">
        <v>0</v>
      </c>
      <c r="I43" s="184">
        <v>0</v>
      </c>
      <c r="J43" s="185">
        <v>0</v>
      </c>
      <c r="K43" s="184">
        <v>0</v>
      </c>
      <c r="L43" s="184">
        <v>0</v>
      </c>
      <c r="M43" s="186">
        <v>0</v>
      </c>
      <c r="N43" s="185">
        <v>0</v>
      </c>
      <c r="O43" s="184">
        <v>0</v>
      </c>
      <c r="P43" s="184">
        <v>0</v>
      </c>
      <c r="Q43" s="186">
        <v>0</v>
      </c>
    </row>
    <row r="44" spans="1:17" ht="12.75" customHeight="1">
      <c r="A44" s="65" t="s">
        <v>41</v>
      </c>
      <c r="B44" s="62">
        <v>1081</v>
      </c>
      <c r="C44" s="62">
        <v>940</v>
      </c>
      <c r="D44" s="99">
        <v>419</v>
      </c>
      <c r="E44" s="87">
        <v>398</v>
      </c>
      <c r="F44" s="83">
        <v>0</v>
      </c>
      <c r="G44" s="83">
        <v>0</v>
      </c>
      <c r="H44" s="62">
        <v>125</v>
      </c>
      <c r="I44" s="83">
        <v>0</v>
      </c>
      <c r="J44" s="62">
        <v>78</v>
      </c>
      <c r="K44" s="62">
        <v>37</v>
      </c>
      <c r="L44" s="62">
        <v>86</v>
      </c>
      <c r="M44" s="62">
        <v>80</v>
      </c>
      <c r="N44" s="62">
        <v>4</v>
      </c>
      <c r="O44" s="62">
        <v>9</v>
      </c>
      <c r="P44" s="83">
        <v>0</v>
      </c>
      <c r="Q44" s="83">
        <v>1</v>
      </c>
    </row>
    <row r="45" spans="1:17" ht="12.75" customHeight="1">
      <c r="A45" s="65" t="s">
        <v>42</v>
      </c>
      <c r="B45" s="62">
        <v>2909</v>
      </c>
      <c r="C45" s="83">
        <v>0</v>
      </c>
      <c r="D45" s="182">
        <v>0</v>
      </c>
      <c r="E45" s="183">
        <v>0</v>
      </c>
      <c r="F45" s="184">
        <v>0</v>
      </c>
      <c r="G45" s="184">
        <v>0</v>
      </c>
      <c r="H45" s="185">
        <v>0</v>
      </c>
      <c r="I45" s="184">
        <v>0</v>
      </c>
      <c r="J45" s="185">
        <v>0</v>
      </c>
      <c r="K45" s="184">
        <v>0</v>
      </c>
      <c r="L45" s="184">
        <v>0</v>
      </c>
      <c r="M45" s="186">
        <v>0</v>
      </c>
      <c r="N45" s="185">
        <v>0</v>
      </c>
      <c r="O45" s="184">
        <v>0</v>
      </c>
      <c r="P45" s="184">
        <v>0</v>
      </c>
      <c r="Q45" s="186">
        <v>0</v>
      </c>
    </row>
    <row r="46" spans="1:17" ht="12.75" customHeight="1">
      <c r="A46" s="65" t="s">
        <v>43</v>
      </c>
      <c r="B46" s="62">
        <v>263</v>
      </c>
      <c r="C46" s="62">
        <v>228</v>
      </c>
      <c r="D46" s="99">
        <v>96</v>
      </c>
      <c r="E46" s="87">
        <v>74</v>
      </c>
      <c r="F46" s="83">
        <v>0</v>
      </c>
      <c r="G46" s="83">
        <v>0</v>
      </c>
      <c r="H46" s="62">
        <v>18</v>
      </c>
      <c r="I46" s="83">
        <v>0</v>
      </c>
      <c r="J46" s="62">
        <v>41</v>
      </c>
      <c r="K46" s="62">
        <v>4</v>
      </c>
      <c r="L46" s="62">
        <v>36</v>
      </c>
      <c r="M46" s="62">
        <v>3</v>
      </c>
      <c r="N46" s="83">
        <v>0</v>
      </c>
      <c r="O46" s="83">
        <v>0</v>
      </c>
      <c r="P46" s="83">
        <v>0</v>
      </c>
      <c r="Q46" s="83">
        <v>29</v>
      </c>
    </row>
    <row r="47" spans="1:17" ht="12.75" customHeight="1">
      <c r="A47" s="65" t="s">
        <v>44</v>
      </c>
      <c r="B47" s="83">
        <v>0</v>
      </c>
      <c r="C47" s="83">
        <v>0</v>
      </c>
      <c r="D47" s="182">
        <v>0</v>
      </c>
      <c r="E47" s="183">
        <v>0</v>
      </c>
      <c r="F47" s="184">
        <v>0</v>
      </c>
      <c r="G47" s="184">
        <v>0</v>
      </c>
      <c r="H47" s="185">
        <v>0</v>
      </c>
      <c r="I47" s="184">
        <v>0</v>
      </c>
      <c r="J47" s="185">
        <v>0</v>
      </c>
      <c r="K47" s="184">
        <v>0</v>
      </c>
      <c r="L47" s="184">
        <v>0</v>
      </c>
      <c r="M47" s="186">
        <v>0</v>
      </c>
      <c r="N47" s="185">
        <v>0</v>
      </c>
      <c r="O47" s="184">
        <v>0</v>
      </c>
      <c r="P47" s="184">
        <v>0</v>
      </c>
      <c r="Q47" s="186">
        <v>0</v>
      </c>
    </row>
    <row r="48" spans="1:17" ht="12.75" customHeight="1">
      <c r="A48" s="65" t="s">
        <v>45</v>
      </c>
      <c r="B48" s="62">
        <v>2927</v>
      </c>
      <c r="C48" s="62">
        <v>2751</v>
      </c>
      <c r="D48" s="99">
        <v>2003</v>
      </c>
      <c r="E48" s="87">
        <v>2334</v>
      </c>
      <c r="F48" s="83">
        <v>10</v>
      </c>
      <c r="G48" s="62">
        <v>14</v>
      </c>
      <c r="H48" s="62">
        <v>546</v>
      </c>
      <c r="I48" s="83">
        <v>6</v>
      </c>
      <c r="J48" s="62">
        <v>56</v>
      </c>
      <c r="K48" s="62">
        <v>29</v>
      </c>
      <c r="L48" s="62">
        <v>163</v>
      </c>
      <c r="M48" s="62">
        <v>191</v>
      </c>
      <c r="N48" s="62">
        <v>17</v>
      </c>
      <c r="O48" s="62">
        <v>75</v>
      </c>
      <c r="P48" s="83">
        <v>0</v>
      </c>
      <c r="Q48" s="83">
        <v>68</v>
      </c>
    </row>
    <row r="49" spans="1:17" ht="12.75" customHeight="1">
      <c r="A49" s="65" t="s">
        <v>46</v>
      </c>
      <c r="B49" s="83">
        <v>0</v>
      </c>
      <c r="C49" s="83">
        <v>0</v>
      </c>
      <c r="D49" s="182">
        <v>0</v>
      </c>
      <c r="E49" s="183">
        <v>0</v>
      </c>
      <c r="F49" s="184">
        <v>0</v>
      </c>
      <c r="G49" s="184">
        <v>0</v>
      </c>
      <c r="H49" s="185">
        <v>0</v>
      </c>
      <c r="I49" s="184">
        <v>0</v>
      </c>
      <c r="J49" s="185">
        <v>0</v>
      </c>
      <c r="K49" s="184">
        <v>0</v>
      </c>
      <c r="L49" s="184">
        <v>0</v>
      </c>
      <c r="M49" s="186">
        <v>0</v>
      </c>
      <c r="N49" s="185">
        <v>0</v>
      </c>
      <c r="O49" s="184">
        <v>0</v>
      </c>
      <c r="P49" s="184">
        <v>0</v>
      </c>
      <c r="Q49" s="186">
        <v>0</v>
      </c>
    </row>
    <row r="50" spans="1:17" ht="12.75" customHeight="1">
      <c r="A50" s="65" t="s">
        <v>47</v>
      </c>
      <c r="B50" s="62">
        <v>371</v>
      </c>
      <c r="C50" s="62">
        <v>371</v>
      </c>
      <c r="D50" s="99">
        <v>368</v>
      </c>
      <c r="E50" s="87">
        <v>428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62">
        <v>3</v>
      </c>
    </row>
    <row r="51" spans="1:17" ht="12.75" customHeight="1">
      <c r="A51" s="65" t="s">
        <v>48</v>
      </c>
      <c r="B51" s="62">
        <v>1092</v>
      </c>
      <c r="C51" s="62">
        <v>789</v>
      </c>
      <c r="D51" s="99">
        <v>387</v>
      </c>
      <c r="E51" s="87">
        <v>416</v>
      </c>
      <c r="F51" s="83">
        <v>0</v>
      </c>
      <c r="G51" s="62">
        <v>1</v>
      </c>
      <c r="H51" s="83">
        <v>0</v>
      </c>
      <c r="I51" s="83">
        <v>1</v>
      </c>
      <c r="J51" s="62">
        <v>53</v>
      </c>
      <c r="K51" s="62">
        <v>23</v>
      </c>
      <c r="L51" s="62">
        <v>39</v>
      </c>
      <c r="M51" s="62">
        <v>5</v>
      </c>
      <c r="N51" s="62">
        <v>2</v>
      </c>
      <c r="O51" s="62">
        <v>1</v>
      </c>
      <c r="P51" s="83">
        <v>0</v>
      </c>
      <c r="Q51" s="62">
        <v>3</v>
      </c>
    </row>
    <row r="52" spans="1:17" ht="7.5" customHeight="1">
      <c r="A52" s="67"/>
      <c r="B52" s="82"/>
      <c r="C52" s="82"/>
      <c r="D52" s="100"/>
      <c r="E52" s="88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ht="12.75" customHeight="1">
      <c r="A53" s="65" t="s">
        <v>49</v>
      </c>
      <c r="B53" s="83">
        <v>0</v>
      </c>
      <c r="C53" s="83">
        <v>0</v>
      </c>
      <c r="D53" s="182">
        <v>0</v>
      </c>
      <c r="E53" s="183">
        <v>0</v>
      </c>
      <c r="F53" s="184">
        <v>0</v>
      </c>
      <c r="G53" s="184">
        <v>0</v>
      </c>
      <c r="H53" s="185">
        <v>0</v>
      </c>
      <c r="I53" s="184">
        <v>0</v>
      </c>
      <c r="J53" s="185">
        <v>0</v>
      </c>
      <c r="K53" s="184">
        <v>0</v>
      </c>
      <c r="L53" s="184">
        <v>0</v>
      </c>
      <c r="M53" s="186">
        <v>0</v>
      </c>
      <c r="N53" s="185">
        <v>0</v>
      </c>
      <c r="O53" s="184">
        <v>0</v>
      </c>
      <c r="P53" s="184">
        <v>0</v>
      </c>
      <c r="Q53" s="186">
        <v>0</v>
      </c>
    </row>
    <row r="54" spans="1:17" ht="12.75" customHeight="1">
      <c r="A54" s="65" t="s">
        <v>50</v>
      </c>
      <c r="B54" s="62">
        <v>406</v>
      </c>
      <c r="C54" s="62">
        <v>335</v>
      </c>
      <c r="D54" s="99">
        <v>29</v>
      </c>
      <c r="E54" s="87">
        <v>27</v>
      </c>
      <c r="F54" s="83">
        <v>0</v>
      </c>
      <c r="G54" s="83">
        <v>0</v>
      </c>
      <c r="H54" s="62">
        <v>1</v>
      </c>
      <c r="I54" s="83">
        <v>0</v>
      </c>
      <c r="J54" s="62">
        <v>6</v>
      </c>
      <c r="K54" s="83">
        <v>0</v>
      </c>
      <c r="L54" s="62">
        <v>7</v>
      </c>
      <c r="M54" s="83">
        <v>0</v>
      </c>
      <c r="N54" s="83">
        <v>0</v>
      </c>
      <c r="O54" s="83">
        <v>0</v>
      </c>
      <c r="P54" s="83">
        <v>0</v>
      </c>
      <c r="Q54" s="83">
        <v>4</v>
      </c>
    </row>
    <row r="55" spans="1:17" ht="12.75" customHeight="1">
      <c r="A55" s="65" t="s">
        <v>51</v>
      </c>
      <c r="B55" s="83">
        <v>0</v>
      </c>
      <c r="C55" s="83">
        <v>0</v>
      </c>
      <c r="D55" s="182">
        <v>0</v>
      </c>
      <c r="E55" s="183">
        <v>0</v>
      </c>
      <c r="F55" s="184">
        <v>0</v>
      </c>
      <c r="G55" s="184">
        <v>0</v>
      </c>
      <c r="H55" s="185">
        <v>0</v>
      </c>
      <c r="I55" s="184">
        <v>0</v>
      </c>
      <c r="J55" s="185">
        <v>0</v>
      </c>
      <c r="K55" s="184">
        <v>0</v>
      </c>
      <c r="L55" s="184">
        <v>0</v>
      </c>
      <c r="M55" s="186">
        <v>0</v>
      </c>
      <c r="N55" s="185">
        <v>0</v>
      </c>
      <c r="O55" s="184">
        <v>0</v>
      </c>
      <c r="P55" s="184">
        <v>0</v>
      </c>
      <c r="Q55" s="186">
        <v>0</v>
      </c>
    </row>
    <row r="56" spans="1:17" ht="12.75" customHeight="1">
      <c r="A56" s="65" t="s">
        <v>52</v>
      </c>
      <c r="B56" s="83">
        <v>0</v>
      </c>
      <c r="C56" s="83">
        <v>0</v>
      </c>
      <c r="D56" s="182">
        <v>0</v>
      </c>
      <c r="E56" s="183">
        <v>0</v>
      </c>
      <c r="F56" s="184">
        <v>0</v>
      </c>
      <c r="G56" s="184">
        <v>0</v>
      </c>
      <c r="H56" s="185">
        <v>0</v>
      </c>
      <c r="I56" s="184">
        <v>0</v>
      </c>
      <c r="J56" s="185">
        <v>0</v>
      </c>
      <c r="K56" s="184">
        <v>0</v>
      </c>
      <c r="L56" s="184">
        <v>0</v>
      </c>
      <c r="M56" s="186">
        <v>0</v>
      </c>
      <c r="N56" s="185">
        <v>0</v>
      </c>
      <c r="O56" s="184">
        <v>0</v>
      </c>
      <c r="P56" s="184">
        <v>0</v>
      </c>
      <c r="Q56" s="186">
        <v>0</v>
      </c>
    </row>
    <row r="57" spans="1:17" ht="12.75" customHeight="1">
      <c r="A57" s="65" t="s">
        <v>53</v>
      </c>
      <c r="B57" s="62">
        <v>229</v>
      </c>
      <c r="C57" s="62">
        <v>226</v>
      </c>
      <c r="D57" s="101">
        <v>28</v>
      </c>
      <c r="E57" s="94">
        <v>27</v>
      </c>
      <c r="F57" s="83">
        <v>0</v>
      </c>
      <c r="G57" s="83">
        <v>0</v>
      </c>
      <c r="H57" s="83">
        <v>0</v>
      </c>
      <c r="I57" s="83">
        <v>0</v>
      </c>
      <c r="J57" s="83">
        <v>1</v>
      </c>
      <c r="K57" s="83">
        <v>1</v>
      </c>
      <c r="L57" s="83">
        <v>2</v>
      </c>
      <c r="M57" s="83">
        <v>1</v>
      </c>
      <c r="N57" s="83">
        <v>0</v>
      </c>
      <c r="O57" s="83">
        <v>0</v>
      </c>
      <c r="P57" s="83">
        <v>0</v>
      </c>
      <c r="Q57" s="83">
        <v>0</v>
      </c>
    </row>
    <row r="58" spans="1:17" ht="12.75" customHeight="1">
      <c r="A58" s="65" t="s">
        <v>54</v>
      </c>
      <c r="B58" s="83">
        <v>0</v>
      </c>
      <c r="C58" s="83">
        <v>0</v>
      </c>
      <c r="D58" s="182">
        <v>0</v>
      </c>
      <c r="E58" s="183">
        <v>0</v>
      </c>
      <c r="F58" s="184">
        <v>0</v>
      </c>
      <c r="G58" s="184">
        <v>0</v>
      </c>
      <c r="H58" s="185">
        <v>0</v>
      </c>
      <c r="I58" s="184">
        <v>0</v>
      </c>
      <c r="J58" s="185">
        <v>0</v>
      </c>
      <c r="K58" s="184">
        <v>0</v>
      </c>
      <c r="L58" s="184">
        <v>0</v>
      </c>
      <c r="M58" s="186">
        <v>0</v>
      </c>
      <c r="N58" s="185">
        <v>0</v>
      </c>
      <c r="O58" s="184">
        <v>0</v>
      </c>
      <c r="P58" s="184">
        <v>0</v>
      </c>
      <c r="Q58" s="186">
        <v>0</v>
      </c>
    </row>
    <row r="59" spans="1:17" ht="12.75" customHeight="1">
      <c r="A59" s="65" t="s">
        <v>55</v>
      </c>
      <c r="B59" s="83">
        <v>0</v>
      </c>
      <c r="C59" s="83">
        <v>0</v>
      </c>
      <c r="D59" s="182">
        <v>0</v>
      </c>
      <c r="E59" s="183">
        <v>0</v>
      </c>
      <c r="F59" s="184">
        <v>0</v>
      </c>
      <c r="G59" s="184">
        <v>0</v>
      </c>
      <c r="H59" s="185">
        <v>0</v>
      </c>
      <c r="I59" s="184">
        <v>0</v>
      </c>
      <c r="J59" s="185">
        <v>0</v>
      </c>
      <c r="K59" s="184">
        <v>0</v>
      </c>
      <c r="L59" s="184">
        <v>0</v>
      </c>
      <c r="M59" s="186">
        <v>0</v>
      </c>
      <c r="N59" s="185">
        <v>0</v>
      </c>
      <c r="O59" s="184">
        <v>0</v>
      </c>
      <c r="P59" s="184">
        <v>0</v>
      </c>
      <c r="Q59" s="186">
        <v>0</v>
      </c>
    </row>
    <row r="60" spans="1:17" ht="12.75" customHeight="1">
      <c r="A60" s="65" t="s">
        <v>56</v>
      </c>
      <c r="B60" s="62">
        <v>362</v>
      </c>
      <c r="C60" s="62">
        <v>283</v>
      </c>
      <c r="D60" s="99">
        <v>133</v>
      </c>
      <c r="E60" s="87">
        <v>167</v>
      </c>
      <c r="F60" s="83">
        <v>0</v>
      </c>
      <c r="G60" s="83">
        <v>0</v>
      </c>
      <c r="H60" s="62">
        <v>2</v>
      </c>
      <c r="I60" s="83">
        <v>0</v>
      </c>
      <c r="J60" s="62">
        <v>6</v>
      </c>
      <c r="K60" s="62">
        <v>8</v>
      </c>
      <c r="L60" s="83">
        <v>0</v>
      </c>
      <c r="M60" s="83">
        <v>0</v>
      </c>
      <c r="N60" s="62">
        <v>1</v>
      </c>
      <c r="O60" s="62">
        <v>2</v>
      </c>
      <c r="P60" s="83">
        <v>0</v>
      </c>
      <c r="Q60" s="83">
        <v>0</v>
      </c>
    </row>
    <row r="61" spans="1:17" ht="12.75" customHeight="1">
      <c r="A61" s="65" t="s">
        <v>57</v>
      </c>
      <c r="B61" s="83">
        <v>0</v>
      </c>
      <c r="C61" s="83">
        <v>0</v>
      </c>
      <c r="D61" s="182">
        <v>0</v>
      </c>
      <c r="E61" s="183">
        <v>0</v>
      </c>
      <c r="F61" s="184">
        <v>0</v>
      </c>
      <c r="G61" s="184">
        <v>0</v>
      </c>
      <c r="H61" s="185">
        <v>0</v>
      </c>
      <c r="I61" s="184">
        <v>0</v>
      </c>
      <c r="J61" s="185">
        <v>0</v>
      </c>
      <c r="K61" s="184">
        <v>0</v>
      </c>
      <c r="L61" s="184">
        <v>0</v>
      </c>
      <c r="M61" s="186">
        <v>0</v>
      </c>
      <c r="N61" s="185">
        <v>0</v>
      </c>
      <c r="O61" s="184">
        <v>0</v>
      </c>
      <c r="P61" s="184">
        <v>0</v>
      </c>
      <c r="Q61" s="186">
        <v>0</v>
      </c>
    </row>
    <row r="62" spans="1:17" ht="12.75" customHeight="1">
      <c r="A62" s="65" t="s">
        <v>58</v>
      </c>
      <c r="B62" s="83">
        <v>0</v>
      </c>
      <c r="C62" s="83">
        <v>0</v>
      </c>
      <c r="D62" s="182">
        <v>0</v>
      </c>
      <c r="E62" s="183">
        <v>0</v>
      </c>
      <c r="F62" s="184">
        <v>0</v>
      </c>
      <c r="G62" s="184">
        <v>0</v>
      </c>
      <c r="H62" s="185">
        <v>0</v>
      </c>
      <c r="I62" s="184">
        <v>0</v>
      </c>
      <c r="J62" s="185">
        <v>0</v>
      </c>
      <c r="K62" s="184">
        <v>0</v>
      </c>
      <c r="L62" s="184">
        <v>0</v>
      </c>
      <c r="M62" s="186">
        <v>0</v>
      </c>
      <c r="N62" s="185">
        <v>0</v>
      </c>
      <c r="O62" s="184">
        <v>0</v>
      </c>
      <c r="P62" s="184">
        <v>0</v>
      </c>
      <c r="Q62" s="186">
        <v>0</v>
      </c>
    </row>
    <row r="63" spans="1:17" ht="7.5" customHeight="1">
      <c r="A63" s="67"/>
      <c r="B63" s="82"/>
      <c r="C63" s="82"/>
      <c r="D63" s="100"/>
      <c r="E63" s="88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1:17" ht="12.75" customHeight="1">
      <c r="A64" s="65" t="s">
        <v>59</v>
      </c>
      <c r="B64" s="62">
        <v>3883</v>
      </c>
      <c r="C64" s="62">
        <v>3530</v>
      </c>
      <c r="D64" s="99">
        <v>617</v>
      </c>
      <c r="E64" s="87">
        <v>407</v>
      </c>
      <c r="F64" s="62">
        <v>122</v>
      </c>
      <c r="G64" s="62">
        <v>5</v>
      </c>
      <c r="H64" s="62">
        <v>26</v>
      </c>
      <c r="I64" s="62">
        <v>1</v>
      </c>
      <c r="J64" s="62">
        <v>290</v>
      </c>
      <c r="K64" s="62">
        <v>11</v>
      </c>
      <c r="L64" s="62">
        <v>121</v>
      </c>
      <c r="M64" s="62">
        <v>189</v>
      </c>
      <c r="N64" s="83">
        <v>0</v>
      </c>
      <c r="O64" s="62">
        <v>22</v>
      </c>
      <c r="P64" s="83">
        <v>1</v>
      </c>
      <c r="Q64" s="83">
        <v>370</v>
      </c>
    </row>
    <row r="65" spans="1:17" ht="12.75" customHeight="1">
      <c r="A65" s="65" t="s">
        <v>60</v>
      </c>
      <c r="B65" s="83">
        <v>0</v>
      </c>
      <c r="C65" s="83">
        <v>0</v>
      </c>
      <c r="D65" s="182">
        <v>0</v>
      </c>
      <c r="E65" s="183">
        <v>0</v>
      </c>
      <c r="F65" s="184">
        <v>0</v>
      </c>
      <c r="G65" s="184">
        <v>0</v>
      </c>
      <c r="H65" s="185">
        <v>0</v>
      </c>
      <c r="I65" s="184">
        <v>0</v>
      </c>
      <c r="J65" s="185">
        <v>0</v>
      </c>
      <c r="K65" s="184">
        <v>0</v>
      </c>
      <c r="L65" s="184">
        <v>0</v>
      </c>
      <c r="M65" s="186">
        <v>0</v>
      </c>
      <c r="N65" s="185">
        <v>0</v>
      </c>
      <c r="O65" s="184">
        <v>0</v>
      </c>
      <c r="P65" s="184">
        <v>0</v>
      </c>
      <c r="Q65" s="186">
        <v>0</v>
      </c>
    </row>
    <row r="66" spans="1:17" ht="12.75" customHeight="1">
      <c r="A66" s="65" t="s">
        <v>61</v>
      </c>
      <c r="B66" s="62">
        <v>913</v>
      </c>
      <c r="C66" s="64">
        <v>636</v>
      </c>
      <c r="D66" s="99">
        <v>202</v>
      </c>
      <c r="E66" s="87">
        <v>123</v>
      </c>
      <c r="F66" s="83">
        <v>0</v>
      </c>
      <c r="G66" s="83">
        <v>0</v>
      </c>
      <c r="H66" s="62">
        <v>37</v>
      </c>
      <c r="I66" s="83">
        <v>0</v>
      </c>
      <c r="J66" s="62">
        <v>262</v>
      </c>
      <c r="K66" s="83">
        <v>0</v>
      </c>
      <c r="L66" s="62">
        <v>19</v>
      </c>
      <c r="M66" s="62">
        <v>8</v>
      </c>
      <c r="N66" s="62">
        <v>21</v>
      </c>
      <c r="O66" s="62">
        <v>16</v>
      </c>
      <c r="P66" s="83">
        <v>0</v>
      </c>
      <c r="Q66" s="83">
        <v>63</v>
      </c>
    </row>
    <row r="67" spans="1:17" ht="12.75" customHeight="1">
      <c r="A67" s="66" t="s">
        <v>62</v>
      </c>
      <c r="B67" s="85">
        <v>8</v>
      </c>
      <c r="C67" s="85">
        <v>7</v>
      </c>
      <c r="D67" s="103">
        <v>5</v>
      </c>
      <c r="E67" s="92">
        <v>2</v>
      </c>
      <c r="F67" s="86">
        <v>0</v>
      </c>
      <c r="G67" s="86">
        <v>0</v>
      </c>
      <c r="H67" s="85">
        <v>4</v>
      </c>
      <c r="I67" s="86">
        <v>0</v>
      </c>
      <c r="J67" s="85">
        <v>5</v>
      </c>
      <c r="K67" s="86">
        <v>0</v>
      </c>
      <c r="L67" s="86">
        <v>2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</row>
    <row r="68" spans="1:17" ht="12.75" customHeight="1">
      <c r="A68" s="269" t="s">
        <v>88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</row>
    <row r="69" ht="12.75">
      <c r="A69" s="2" t="s">
        <v>2</v>
      </c>
    </row>
  </sheetData>
  <sheetProtection/>
  <mergeCells count="22">
    <mergeCell ref="H4:H6"/>
    <mergeCell ref="I4:I6"/>
    <mergeCell ref="P4:P6"/>
    <mergeCell ref="Q4:Q6"/>
    <mergeCell ref="A1:Q1"/>
    <mergeCell ref="A2:Q2"/>
    <mergeCell ref="J4:J6"/>
    <mergeCell ref="K4:K6"/>
    <mergeCell ref="L4:L6"/>
    <mergeCell ref="M4:M6"/>
    <mergeCell ref="F4:F6"/>
    <mergeCell ref="G4:G6"/>
    <mergeCell ref="B3:D3"/>
    <mergeCell ref="E3:Q3"/>
    <mergeCell ref="A68:Q68"/>
    <mergeCell ref="A3:A6"/>
    <mergeCell ref="B4:B6"/>
    <mergeCell ref="C4:C6"/>
    <mergeCell ref="D4:D6"/>
    <mergeCell ref="E4:E6"/>
    <mergeCell ref="N4:N6"/>
    <mergeCell ref="O4:O6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&amp; Kay Brannen</dc:creator>
  <cp:keywords/>
  <dc:description/>
  <cp:lastModifiedBy>DHHS</cp:lastModifiedBy>
  <cp:lastPrinted>2016-06-23T14:41:13Z</cp:lastPrinted>
  <dcterms:created xsi:type="dcterms:W3CDTF">1999-01-06T14:30:02Z</dcterms:created>
  <dcterms:modified xsi:type="dcterms:W3CDTF">2016-07-25T18:56:06Z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