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Data\Work Participation Rates\WPR 2018\"/>
    </mc:Choice>
  </mc:AlternateContent>
  <bookViews>
    <workbookView xWindow="0" yWindow="0" windowWidth="28800" windowHeight="12300" tabRatio="601"/>
  </bookViews>
  <sheets>
    <sheet name="0" sheetId="34" r:id="rId1"/>
    <sheet name="List of Tables" sheetId="35" r:id="rId2"/>
    <sheet name="1A" sheetId="1" r:id="rId3"/>
    <sheet name="1B" sheetId="26" r:id="rId4"/>
    <sheet name="1C" sheetId="15" r:id="rId5"/>
    <sheet name="2" sheetId="33" r:id="rId6"/>
    <sheet name="3A" sheetId="17" r:id="rId7"/>
    <sheet name="3B" sheetId="16" r:id="rId8"/>
    <sheet name="4A" sheetId="2" r:id="rId9"/>
    <sheet name="4B" sheetId="7" r:id="rId10"/>
    <sheet name="5A" sheetId="8" r:id="rId11"/>
    <sheet name="5B" sheetId="9" r:id="rId12"/>
    <sheet name="6A" sheetId="10" r:id="rId13"/>
    <sheet name="6B" sheetId="12" r:id="rId14"/>
    <sheet name="6C" sheetId="14" r:id="rId15"/>
    <sheet name="7A" sheetId="23" r:id="rId16"/>
    <sheet name="7B" sheetId="19" r:id="rId17"/>
    <sheet name="8A" sheetId="25" r:id="rId18"/>
    <sheet name="8B" sheetId="24" r:id="rId19"/>
    <sheet name="9" sheetId="27" r:id="rId20"/>
    <sheet name="10A" sheetId="31" r:id="rId21"/>
    <sheet name="10B" sheetId="30" r:id="rId22"/>
    <sheet name="11A" sheetId="29" r:id="rId23"/>
    <sheet name="11B" sheetId="32" r:id="rId24"/>
  </sheets>
  <definedNames>
    <definedName name="_xlnm.Print_Area" localSheetId="2">'1A'!$A$1:$H$70</definedName>
    <definedName name="_xlnm.Print_Area" localSheetId="3">'1B'!$A$1:$H$69</definedName>
    <definedName name="_xlnm.Print_Area" localSheetId="4">'1C'!$A$1:$J$69</definedName>
    <definedName name="_xlnm.Print_Area" localSheetId="5">'2'!$A$1:$F$67</definedName>
    <definedName name="_xlnm.Print_Area" localSheetId="7">'3B'!$A$1:$H$70</definedName>
    <definedName name="_xlnm.Print_Area" localSheetId="8">'4A'!$A$1:$Q$69</definedName>
    <definedName name="_xlnm.Print_Area" localSheetId="9">'4B'!$A$1:$Q$69</definedName>
    <definedName name="_xlnm.Print_Area" localSheetId="10">'5A'!$A$1:$Q$70</definedName>
    <definedName name="_xlnm.Print_Area" localSheetId="11">'5B'!$A$1:$Q$70</definedName>
    <definedName name="_xlnm.Print_Area" localSheetId="12">'6A'!$A$1:$P$67</definedName>
    <definedName name="_xlnm.Print_Area" localSheetId="13">'6B'!$A$1:$P$68</definedName>
    <definedName name="_xlnm.Print_Area" localSheetId="18">'8B'!$A$1:$I$69</definedName>
    <definedName name="_xlnm.Print_Area" localSheetId="19">'9'!$A$1:$E$67</definedName>
    <definedName name="_xlnm.Print_Area" localSheetId="1">'List of Tables'!$A$1:$B$24</definedName>
  </definedNames>
  <calcPr calcId="162913"/>
</workbook>
</file>

<file path=xl/calcChain.xml><?xml version="1.0" encoding="utf-8"?>
<calcChain xmlns="http://schemas.openxmlformats.org/spreadsheetml/2006/main">
  <c r="F42" i="33" l="1"/>
  <c r="G44" i="1" s="1"/>
  <c r="F44" i="1"/>
  <c r="H44" i="1" l="1"/>
  <c r="E8" i="27"/>
  <c r="E9" i="27"/>
  <c r="E10" i="27"/>
  <c r="E11" i="27"/>
  <c r="E12" i="27"/>
  <c r="E13" i="27"/>
  <c r="E14" i="27"/>
  <c r="E15" i="27"/>
  <c r="E16" i="27"/>
  <c r="E17" i="27"/>
  <c r="E19" i="27"/>
  <c r="E20" i="27"/>
  <c r="E21" i="27"/>
  <c r="E22" i="27"/>
  <c r="E23" i="27"/>
  <c r="E24" i="27"/>
  <c r="E25" i="27"/>
  <c r="E26" i="27"/>
  <c r="E27" i="27"/>
  <c r="E28" i="27"/>
  <c r="E30" i="27"/>
  <c r="E31" i="27"/>
  <c r="E32" i="27"/>
  <c r="E33" i="27"/>
  <c r="E34" i="27"/>
  <c r="E35" i="27"/>
  <c r="E36" i="27"/>
  <c r="E37" i="27"/>
  <c r="E38" i="27"/>
  <c r="E39" i="27"/>
  <c r="E41" i="27"/>
  <c r="E42" i="27"/>
  <c r="E43" i="27"/>
  <c r="E44" i="27"/>
  <c r="E45" i="27"/>
  <c r="E46" i="27"/>
  <c r="E47" i="27"/>
  <c r="E48" i="27"/>
  <c r="E49" i="27"/>
  <c r="E50" i="27"/>
  <c r="E52" i="27"/>
  <c r="E53" i="27"/>
  <c r="E54" i="27"/>
  <c r="E55" i="27"/>
  <c r="E56" i="27"/>
  <c r="E57" i="27"/>
  <c r="E58" i="27"/>
  <c r="E59" i="27"/>
  <c r="E60" i="27"/>
  <c r="E61" i="27"/>
  <c r="E63" i="27"/>
  <c r="E64" i="27"/>
  <c r="E65" i="27"/>
  <c r="E66" i="27"/>
  <c r="P45" i="9"/>
  <c r="Q45" i="9"/>
  <c r="O45" i="9"/>
  <c r="N45" i="9"/>
  <c r="M45" i="9"/>
  <c r="L45" i="9"/>
  <c r="K45" i="9"/>
  <c r="J45" i="9"/>
  <c r="I45" i="9"/>
  <c r="H45" i="9"/>
  <c r="G45" i="9"/>
  <c r="F45" i="9"/>
  <c r="E45" i="9"/>
  <c r="I44" i="15"/>
  <c r="H44" i="15"/>
  <c r="F13" i="33" l="1"/>
  <c r="B24" i="35" l="1"/>
  <c r="B23" i="35"/>
  <c r="B22" i="35"/>
  <c r="B21" i="35"/>
  <c r="B20" i="35"/>
  <c r="B19" i="35"/>
  <c r="B18" i="35"/>
  <c r="B17" i="35"/>
  <c r="B16" i="35"/>
  <c r="B15" i="35"/>
  <c r="B14" i="35"/>
  <c r="B13" i="35"/>
  <c r="B12" i="35"/>
  <c r="B11" i="35"/>
  <c r="B10" i="35"/>
  <c r="B9" i="35"/>
  <c r="B8" i="35"/>
  <c r="B7" i="35"/>
  <c r="B6" i="35"/>
  <c r="B5" i="35"/>
  <c r="B4" i="35"/>
  <c r="B3" i="35"/>
  <c r="C17" i="9"/>
  <c r="C18" i="9"/>
  <c r="C19" i="9"/>
  <c r="D69" i="9" l="1"/>
  <c r="H69" i="9" s="1"/>
  <c r="C69" i="9"/>
  <c r="B69" i="9"/>
  <c r="D68" i="9"/>
  <c r="F68" i="9" s="1"/>
  <c r="C68" i="9"/>
  <c r="B68" i="9"/>
  <c r="D67" i="9"/>
  <c r="C67" i="9"/>
  <c r="B67" i="9"/>
  <c r="D66" i="9"/>
  <c r="H66" i="9" s="1"/>
  <c r="C66" i="9"/>
  <c r="B66" i="9"/>
  <c r="D64" i="9"/>
  <c r="C64" i="9"/>
  <c r="B64" i="9"/>
  <c r="D63" i="9"/>
  <c r="C63" i="9"/>
  <c r="B63" i="9"/>
  <c r="D62" i="9"/>
  <c r="K62" i="9" s="1"/>
  <c r="C62" i="9"/>
  <c r="B62" i="9"/>
  <c r="D61" i="9"/>
  <c r="O65" i="9" s="1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F56" i="9" s="1"/>
  <c r="C56" i="9"/>
  <c r="B56" i="9"/>
  <c r="D55" i="9"/>
  <c r="C55" i="9"/>
  <c r="B55" i="9"/>
  <c r="D53" i="9"/>
  <c r="E53" i="9" s="1"/>
  <c r="C53" i="9"/>
  <c r="B53" i="9"/>
  <c r="D52" i="9"/>
  <c r="H52" i="9" s="1"/>
  <c r="C52" i="9"/>
  <c r="B52" i="9"/>
  <c r="D51" i="9"/>
  <c r="P54" i="9" s="1"/>
  <c r="C51" i="9"/>
  <c r="B51" i="9"/>
  <c r="D50" i="9"/>
  <c r="G50" i="9" s="1"/>
  <c r="C50" i="9"/>
  <c r="B50" i="9"/>
  <c r="D49" i="9"/>
  <c r="C49" i="9"/>
  <c r="B49" i="9"/>
  <c r="D48" i="9"/>
  <c r="I48" i="9" s="1"/>
  <c r="C48" i="9"/>
  <c r="B48" i="9"/>
  <c r="D47" i="9"/>
  <c r="C47" i="9"/>
  <c r="B47" i="9"/>
  <c r="D46" i="9"/>
  <c r="F46" i="9" s="1"/>
  <c r="C46" i="9"/>
  <c r="B46" i="9"/>
  <c r="D45" i="9"/>
  <c r="C45" i="9"/>
  <c r="B45" i="9"/>
  <c r="D44" i="9"/>
  <c r="C44" i="9"/>
  <c r="B44" i="9"/>
  <c r="D42" i="9"/>
  <c r="G42" i="9" s="1"/>
  <c r="C42" i="9"/>
  <c r="B42" i="9"/>
  <c r="D41" i="9"/>
  <c r="O43" i="9" s="1"/>
  <c r="C41" i="9"/>
  <c r="B41" i="9"/>
  <c r="D40" i="9"/>
  <c r="I40" i="9" s="1"/>
  <c r="C40" i="9"/>
  <c r="B40" i="9"/>
  <c r="D39" i="9"/>
  <c r="C39" i="9"/>
  <c r="B39" i="9"/>
  <c r="D38" i="9"/>
  <c r="C38" i="9"/>
  <c r="B38" i="9"/>
  <c r="D37" i="9"/>
  <c r="C37" i="9"/>
  <c r="B37" i="9"/>
  <c r="D36" i="9"/>
  <c r="C36" i="9"/>
  <c r="B36" i="9"/>
  <c r="D35" i="9"/>
  <c r="C35" i="9"/>
  <c r="B35" i="9"/>
  <c r="D34" i="9"/>
  <c r="C34" i="9"/>
  <c r="B34" i="9"/>
  <c r="D33" i="9"/>
  <c r="H33" i="9" s="1"/>
  <c r="C33" i="9"/>
  <c r="B33" i="9"/>
  <c r="D31" i="9"/>
  <c r="Q32" i="9" s="1"/>
  <c r="C31" i="9"/>
  <c r="B31" i="9"/>
  <c r="D30" i="9"/>
  <c r="H30" i="9" s="1"/>
  <c r="C30" i="9"/>
  <c r="B30" i="9"/>
  <c r="D29" i="9"/>
  <c r="F29" i="9" s="1"/>
  <c r="C29" i="9"/>
  <c r="B29" i="9"/>
  <c r="D28" i="9"/>
  <c r="K28" i="9" s="1"/>
  <c r="C28" i="9"/>
  <c r="B28" i="9"/>
  <c r="D27" i="9"/>
  <c r="E27" i="9" s="1"/>
  <c r="C27" i="9"/>
  <c r="B27" i="9"/>
  <c r="D26" i="9"/>
  <c r="C26" i="9"/>
  <c r="B26" i="9"/>
  <c r="D25" i="9"/>
  <c r="C25" i="9"/>
  <c r="B25" i="9"/>
  <c r="D24" i="9"/>
  <c r="F24" i="9" s="1"/>
  <c r="C24" i="9"/>
  <c r="B24" i="9"/>
  <c r="D23" i="9"/>
  <c r="G23" i="9" s="1"/>
  <c r="C23" i="9"/>
  <c r="B23" i="9"/>
  <c r="D22" i="9"/>
  <c r="C22" i="9"/>
  <c r="B22" i="9"/>
  <c r="D20" i="9"/>
  <c r="P20" i="9" s="1"/>
  <c r="C20" i="9"/>
  <c r="B20" i="9"/>
  <c r="D19" i="9"/>
  <c r="B19" i="9"/>
  <c r="D18" i="9"/>
  <c r="B18" i="9"/>
  <c r="D17" i="9"/>
  <c r="B17" i="9"/>
  <c r="D16" i="9"/>
  <c r="C16" i="9"/>
  <c r="B16" i="9"/>
  <c r="D15" i="9"/>
  <c r="C15" i="9"/>
  <c r="B15" i="9"/>
  <c r="D14" i="9"/>
  <c r="C14" i="9"/>
  <c r="B14" i="9"/>
  <c r="D13" i="9"/>
  <c r="C13" i="9"/>
  <c r="B13" i="9"/>
  <c r="D12" i="9"/>
  <c r="C12" i="9"/>
  <c r="B12" i="9"/>
  <c r="D11" i="9"/>
  <c r="C11" i="9"/>
  <c r="B11" i="9"/>
  <c r="E56" i="9"/>
  <c r="G30" i="9" l="1"/>
  <c r="L62" i="9"/>
  <c r="N23" i="9"/>
  <c r="F23" i="9"/>
  <c r="O62" i="9"/>
  <c r="K30" i="9"/>
  <c r="H27" i="9"/>
  <c r="O32" i="9"/>
  <c r="E23" i="9"/>
  <c r="O35" i="9"/>
  <c r="K35" i="9"/>
  <c r="G35" i="9"/>
  <c r="J35" i="9"/>
  <c r="F35" i="9"/>
  <c r="M35" i="9"/>
  <c r="I35" i="9"/>
  <c r="E35" i="9"/>
  <c r="L35" i="9"/>
  <c r="H35" i="9"/>
  <c r="N35" i="9"/>
  <c r="E66" i="9"/>
  <c r="P32" i="9"/>
  <c r="E24" i="9"/>
  <c r="E28" i="9"/>
  <c r="O54" i="9"/>
  <c r="Q29" i="9"/>
  <c r="M42" i="9"/>
  <c r="P30" i="9"/>
  <c r="L29" i="9"/>
  <c r="I56" i="9"/>
  <c r="H42" i="9"/>
  <c r="G29" i="9"/>
  <c r="P48" i="9"/>
  <c r="I46" i="9"/>
  <c r="M50" i="9"/>
  <c r="Q46" i="9"/>
  <c r="L53" i="9"/>
  <c r="L50" i="9"/>
  <c r="H46" i="9"/>
  <c r="H62" i="9"/>
  <c r="H50" i="9"/>
  <c r="M46" i="9"/>
  <c r="E46" i="9"/>
  <c r="F40" i="9"/>
  <c r="H28" i="9"/>
  <c r="M23" i="9"/>
  <c r="E62" i="9"/>
  <c r="Q62" i="9"/>
  <c r="G62" i="9"/>
  <c r="F50" i="9"/>
  <c r="L46" i="9"/>
  <c r="Q43" i="9"/>
  <c r="F33" i="9"/>
  <c r="O30" i="9"/>
  <c r="P29" i="9"/>
  <c r="Q24" i="9"/>
  <c r="J23" i="9"/>
  <c r="M24" i="9"/>
  <c r="I68" i="9"/>
  <c r="Q50" i="9"/>
  <c r="J50" i="9"/>
  <c r="E50" i="9"/>
  <c r="O46" i="9"/>
  <c r="K46" i="9"/>
  <c r="G46" i="9"/>
  <c r="P43" i="9"/>
  <c r="P53" i="9"/>
  <c r="N50" i="9"/>
  <c r="I50" i="9"/>
  <c r="N46" i="9"/>
  <c r="J46" i="9"/>
  <c r="L33" i="9"/>
  <c r="Q28" i="9"/>
  <c r="I24" i="9"/>
  <c r="L69" i="9"/>
  <c r="L42" i="9"/>
  <c r="F42" i="9"/>
  <c r="K29" i="9"/>
  <c r="E29" i="9"/>
  <c r="I20" i="9"/>
  <c r="F69" i="9"/>
  <c r="M56" i="9"/>
  <c r="Q42" i="9"/>
  <c r="J42" i="9"/>
  <c r="E42" i="9"/>
  <c r="O29" i="9"/>
  <c r="I29" i="9"/>
  <c r="N42" i="9"/>
  <c r="I42" i="9"/>
  <c r="M29" i="9"/>
  <c r="H29" i="9"/>
  <c r="P65" i="9"/>
  <c r="Q65" i="9"/>
  <c r="H48" i="9"/>
  <c r="N30" i="9"/>
  <c r="J30" i="9"/>
  <c r="F30" i="9"/>
  <c r="L66" i="9"/>
  <c r="P59" i="9"/>
  <c r="Q54" i="9"/>
  <c r="O42" i="9"/>
  <c r="K42" i="9"/>
  <c r="Q30" i="9"/>
  <c r="M30" i="9"/>
  <c r="I30" i="9"/>
  <c r="E30" i="9"/>
  <c r="N29" i="9"/>
  <c r="J29" i="9"/>
  <c r="Q23" i="9"/>
  <c r="I23" i="9"/>
  <c r="L30" i="9"/>
  <c r="Q52" i="9"/>
  <c r="M48" i="9"/>
  <c r="G28" i="9"/>
  <c r="L24" i="9"/>
  <c r="H24" i="9"/>
  <c r="H20" i="9"/>
  <c r="E52" i="9"/>
  <c r="M68" i="9"/>
  <c r="E68" i="9"/>
  <c r="O56" i="9"/>
  <c r="K56" i="9"/>
  <c r="G56" i="9"/>
  <c r="L52" i="9"/>
  <c r="L48" i="9"/>
  <c r="F48" i="9"/>
  <c r="L40" i="9"/>
  <c r="L28" i="9"/>
  <c r="M27" i="9"/>
  <c r="O24" i="9"/>
  <c r="K24" i="9"/>
  <c r="G24" i="9"/>
  <c r="P23" i="9"/>
  <c r="L23" i="9"/>
  <c r="H23" i="9"/>
  <c r="Q20" i="9"/>
  <c r="E40" i="9"/>
  <c r="F20" i="9"/>
  <c r="Q68" i="9"/>
  <c r="H68" i="9"/>
  <c r="Q56" i="9"/>
  <c r="L56" i="9"/>
  <c r="H56" i="9"/>
  <c r="E48" i="9"/>
  <c r="O28" i="9"/>
  <c r="P24" i="9"/>
  <c r="L68" i="9"/>
  <c r="N56" i="9"/>
  <c r="J56" i="9"/>
  <c r="Q48" i="9"/>
  <c r="N24" i="9"/>
  <c r="J24" i="9"/>
  <c r="O23" i="9"/>
  <c r="K23" i="9"/>
  <c r="Q69" i="9"/>
  <c r="O52" i="9"/>
  <c r="Q33" i="9"/>
  <c r="L27" i="9"/>
  <c r="N69" i="9"/>
  <c r="I69" i="9"/>
  <c r="G69" i="9"/>
  <c r="P66" i="9"/>
  <c r="N62" i="9"/>
  <c r="J62" i="9"/>
  <c r="F62" i="9"/>
  <c r="H53" i="9"/>
  <c r="N52" i="9"/>
  <c r="J52" i="9"/>
  <c r="F52" i="9"/>
  <c r="Q40" i="9"/>
  <c r="H40" i="9"/>
  <c r="N33" i="9"/>
  <c r="I33" i="9"/>
  <c r="G33" i="9"/>
  <c r="N28" i="9"/>
  <c r="J28" i="9"/>
  <c r="F28" i="9"/>
  <c r="I27" i="9"/>
  <c r="M20" i="9"/>
  <c r="E20" i="9"/>
  <c r="J69" i="9"/>
  <c r="E69" i="9"/>
  <c r="K52" i="9"/>
  <c r="G52" i="9"/>
  <c r="J33" i="9"/>
  <c r="E33" i="9"/>
  <c r="F27" i="9"/>
  <c r="M69" i="9"/>
  <c r="M62" i="9"/>
  <c r="I62" i="9"/>
  <c r="M52" i="9"/>
  <c r="I52" i="9"/>
  <c r="M40" i="9"/>
  <c r="M33" i="9"/>
  <c r="M28" i="9"/>
  <c r="I28" i="9"/>
  <c r="L20" i="9"/>
  <c r="O66" i="9"/>
  <c r="K66" i="9"/>
  <c r="G66" i="9"/>
  <c r="O53" i="9"/>
  <c r="K53" i="9"/>
  <c r="G53" i="9"/>
  <c r="O68" i="9"/>
  <c r="K68" i="9"/>
  <c r="G68" i="9"/>
  <c r="N66" i="9"/>
  <c r="J66" i="9"/>
  <c r="F66" i="9"/>
  <c r="N53" i="9"/>
  <c r="J53" i="9"/>
  <c r="F53" i="9"/>
  <c r="P50" i="9"/>
  <c r="O48" i="9"/>
  <c r="K48" i="9"/>
  <c r="G48" i="9"/>
  <c r="O40" i="9"/>
  <c r="K40" i="9"/>
  <c r="G40" i="9"/>
  <c r="O27" i="9"/>
  <c r="K27" i="9"/>
  <c r="G27" i="9"/>
  <c r="O20" i="9"/>
  <c r="K20" i="9"/>
  <c r="G20" i="9"/>
  <c r="O69" i="9"/>
  <c r="K69" i="9"/>
  <c r="N68" i="9"/>
  <c r="J68" i="9"/>
  <c r="Q66" i="9"/>
  <c r="M66" i="9"/>
  <c r="I66" i="9"/>
  <c r="P56" i="9"/>
  <c r="Q53" i="9"/>
  <c r="M53" i="9"/>
  <c r="I53" i="9"/>
  <c r="O50" i="9"/>
  <c r="K50" i="9"/>
  <c r="N48" i="9"/>
  <c r="J48" i="9"/>
  <c r="P42" i="9"/>
  <c r="N40" i="9"/>
  <c r="J40" i="9"/>
  <c r="O33" i="9"/>
  <c r="K33" i="9"/>
  <c r="P28" i="9"/>
  <c r="N27" i="9"/>
  <c r="J27" i="9"/>
  <c r="N20" i="9"/>
  <c r="J20" i="9"/>
  <c r="B8" i="17" l="1"/>
  <c r="C8" i="17"/>
  <c r="D8" i="17"/>
  <c r="E8" i="17"/>
  <c r="F8" i="17"/>
  <c r="G8" i="17"/>
  <c r="H8" i="17"/>
  <c r="A4" i="1" l="1"/>
  <c r="A4" i="33" l="1"/>
  <c r="F47" i="33"/>
  <c r="G49" i="1" s="1"/>
  <c r="C47" i="33"/>
  <c r="C49" i="1" s="1"/>
  <c r="F45" i="33"/>
  <c r="G47" i="1" s="1"/>
  <c r="C45" i="33"/>
  <c r="C47" i="1" s="1"/>
  <c r="F59" i="33"/>
  <c r="G61" i="1" s="1"/>
  <c r="C59" i="33"/>
  <c r="C61" i="1" s="1"/>
  <c r="C60" i="33"/>
  <c r="C62" i="1" s="1"/>
  <c r="C52" i="33"/>
  <c r="C54" i="1" s="1"/>
  <c r="C35" i="33"/>
  <c r="C37" i="1" s="1"/>
  <c r="C33" i="33"/>
  <c r="C35" i="1" s="1"/>
  <c r="C36" i="33"/>
  <c r="C38" i="1" s="1"/>
  <c r="F66" i="33"/>
  <c r="G68" i="1" s="1"/>
  <c r="C66" i="33"/>
  <c r="C68" i="1" s="1"/>
  <c r="C64" i="33"/>
  <c r="C66" i="1" s="1"/>
  <c r="F65" i="33"/>
  <c r="G67" i="1" s="1"/>
  <c r="C65" i="33"/>
  <c r="C67" i="1" s="1"/>
  <c r="C63" i="33"/>
  <c r="C65" i="1" s="1"/>
  <c r="C61" i="33"/>
  <c r="C63" i="1" s="1"/>
  <c r="C58" i="33"/>
  <c r="C60" i="1" s="1"/>
  <c r="C57" i="33"/>
  <c r="C59" i="1" s="1"/>
  <c r="C55" i="33"/>
  <c r="C57" i="1" s="1"/>
  <c r="C54" i="33"/>
  <c r="C56" i="1" s="1"/>
  <c r="F53" i="33"/>
  <c r="G55" i="1" s="1"/>
  <c r="C53" i="33"/>
  <c r="C55" i="1" s="1"/>
  <c r="F50" i="33"/>
  <c r="G52" i="1" s="1"/>
  <c r="C50" i="33"/>
  <c r="C52" i="1" s="1"/>
  <c r="F49" i="33"/>
  <c r="G51" i="1" s="1"/>
  <c r="C49" i="33"/>
  <c r="C51" i="1" s="1"/>
  <c r="C48" i="33"/>
  <c r="C50" i="1" s="1"/>
  <c r="C44" i="33"/>
  <c r="C46" i="1" s="1"/>
  <c r="F39" i="33"/>
  <c r="G41" i="1" s="1"/>
  <c r="C39" i="33"/>
  <c r="C41" i="1" s="1"/>
  <c r="F43" i="33"/>
  <c r="G45" i="1" s="1"/>
  <c r="C43" i="33"/>
  <c r="C45" i="1" s="1"/>
  <c r="C42" i="33"/>
  <c r="C44" i="1" s="1"/>
  <c r="C41" i="33"/>
  <c r="C43" i="1" s="1"/>
  <c r="C38" i="33"/>
  <c r="C40" i="1" s="1"/>
  <c r="C46" i="33"/>
  <c r="C48" i="1" s="1"/>
  <c r="F37" i="33"/>
  <c r="G39" i="1" s="1"/>
  <c r="C37" i="33"/>
  <c r="C39" i="1" s="1"/>
  <c r="C34" i="33"/>
  <c r="C36" i="1" s="1"/>
  <c r="F30" i="33"/>
  <c r="G32" i="1" s="1"/>
  <c r="C30" i="33"/>
  <c r="C32" i="1" s="1"/>
  <c r="C31" i="33"/>
  <c r="C33" i="1" s="1"/>
  <c r="F32" i="33"/>
  <c r="G34" i="1" s="1"/>
  <c r="C32" i="33"/>
  <c r="C34" i="1" s="1"/>
  <c r="C28" i="33"/>
  <c r="C30" i="1" s="1"/>
  <c r="F27" i="33"/>
  <c r="G29" i="1" s="1"/>
  <c r="C27" i="33"/>
  <c r="C29" i="1" s="1"/>
  <c r="F26" i="33"/>
  <c r="G28" i="1" s="1"/>
  <c r="C26" i="33"/>
  <c r="C28" i="1" s="1"/>
  <c r="F24" i="33"/>
  <c r="G26" i="1" s="1"/>
  <c r="C23" i="33"/>
  <c r="C25" i="1" s="1"/>
  <c r="C22" i="33"/>
  <c r="C24" i="1" s="1"/>
  <c r="F25" i="33"/>
  <c r="G27" i="1" s="1"/>
  <c r="C25" i="33"/>
  <c r="C27" i="1" s="1"/>
  <c r="F21" i="33"/>
  <c r="G23" i="1" s="1"/>
  <c r="C21" i="33"/>
  <c r="C23" i="1" s="1"/>
  <c r="C20" i="33"/>
  <c r="C22" i="1" s="1"/>
  <c r="F17" i="33"/>
  <c r="G19" i="1" s="1"/>
  <c r="C17" i="33"/>
  <c r="C19" i="1" s="1"/>
  <c r="C15" i="33"/>
  <c r="C17" i="1" s="1"/>
  <c r="C16" i="33"/>
  <c r="C18" i="1" s="1"/>
  <c r="C14" i="33"/>
  <c r="C16" i="1" s="1"/>
  <c r="G15" i="1"/>
  <c r="F12" i="33"/>
  <c r="G14" i="1" s="1"/>
  <c r="C12" i="33"/>
  <c r="C14" i="1" s="1"/>
  <c r="F10" i="33"/>
  <c r="G12" i="1" s="1"/>
  <c r="C10" i="33"/>
  <c r="C12" i="1" s="1"/>
  <c r="F11" i="33"/>
  <c r="G13" i="1" s="1"/>
  <c r="C11" i="33"/>
  <c r="C13" i="1" s="1"/>
  <c r="F8" i="33"/>
  <c r="G10" i="1" s="1"/>
  <c r="C8" i="33"/>
  <c r="C10" i="1" s="1"/>
  <c r="F9" i="33"/>
  <c r="G11" i="1" s="1"/>
  <c r="C9" i="33"/>
  <c r="C11" i="1" s="1"/>
  <c r="F63" i="33"/>
  <c r="G65" i="1" s="1"/>
  <c r="F56" i="33"/>
  <c r="G58" i="1" s="1"/>
  <c r="C56" i="33"/>
  <c r="C58" i="1" s="1"/>
  <c r="C24" i="33"/>
  <c r="C26" i="1" s="1"/>
  <c r="F20" i="33"/>
  <c r="G22" i="1" s="1"/>
  <c r="C19" i="33"/>
  <c r="C21" i="1" s="1"/>
  <c r="C13" i="33"/>
  <c r="C15" i="1" s="1"/>
  <c r="C8" i="15"/>
  <c r="D8" i="15" s="1"/>
  <c r="E8" i="15" s="1"/>
  <c r="H8" i="15"/>
  <c r="I8" i="15" s="1"/>
  <c r="J8" i="15" s="1"/>
  <c r="B11" i="1"/>
  <c r="F11" i="1"/>
  <c r="C13" i="15"/>
  <c r="D13" i="15" s="1"/>
  <c r="E13" i="15" s="1"/>
  <c r="C14" i="15"/>
  <c r="D14" i="15" s="1"/>
  <c r="E14" i="15" s="1"/>
  <c r="C15" i="15"/>
  <c r="D15" i="15" s="1"/>
  <c r="E15" i="15" s="1"/>
  <c r="C16" i="15"/>
  <c r="D16" i="15" s="1"/>
  <c r="E16" i="15" s="1"/>
  <c r="B17" i="1"/>
  <c r="C18" i="15"/>
  <c r="C22" i="15"/>
  <c r="D22" i="15" s="1"/>
  <c r="E22" i="15" s="1"/>
  <c r="F23" i="1"/>
  <c r="B26" i="1"/>
  <c r="F26" i="1"/>
  <c r="C28" i="15"/>
  <c r="D28" i="15" s="1"/>
  <c r="E28" i="15" s="1"/>
  <c r="F29" i="1"/>
  <c r="B32" i="1"/>
  <c r="F32" i="1"/>
  <c r="B34" i="1"/>
  <c r="B36" i="1"/>
  <c r="B39" i="1"/>
  <c r="H39" i="15"/>
  <c r="I39" i="15" s="1"/>
  <c r="J39" i="15" s="1"/>
  <c r="C41" i="15"/>
  <c r="D41" i="15" s="1"/>
  <c r="E41" i="15" s="1"/>
  <c r="F41" i="1"/>
  <c r="B43" i="1"/>
  <c r="B44" i="1"/>
  <c r="H45" i="15"/>
  <c r="C46" i="15"/>
  <c r="D46" i="15" s="1"/>
  <c r="E46" i="15" s="1"/>
  <c r="B49" i="1"/>
  <c r="C51" i="15"/>
  <c r="F51" i="1"/>
  <c r="B52" i="1"/>
  <c r="C54" i="15"/>
  <c r="D54" i="15" s="1"/>
  <c r="E54" i="15" s="1"/>
  <c r="B54" i="1"/>
  <c r="C55" i="15"/>
  <c r="D55" i="15" s="1"/>
  <c r="E55" i="15" s="1"/>
  <c r="H55" i="15"/>
  <c r="I55" i="15" s="1"/>
  <c r="J55" i="15" s="1"/>
  <c r="F55" i="1"/>
  <c r="B56" i="1"/>
  <c r="C57" i="15"/>
  <c r="D57" i="15" s="1"/>
  <c r="E57" i="15" s="1"/>
  <c r="F58" i="1"/>
  <c r="B59" i="1"/>
  <c r="C60" i="15"/>
  <c r="C61" i="15"/>
  <c r="D61" i="15" s="1"/>
  <c r="E61" i="15" s="1"/>
  <c r="C62" i="15"/>
  <c r="D62" i="15" s="1"/>
  <c r="E62" i="15" s="1"/>
  <c r="C63" i="15"/>
  <c r="D63" i="15" s="1"/>
  <c r="E63" i="15" s="1"/>
  <c r="B66" i="1"/>
  <c r="B67" i="1"/>
  <c r="F67" i="1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Q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H9" i="16"/>
  <c r="G9" i="16"/>
  <c r="F9" i="16"/>
  <c r="E9" i="16"/>
  <c r="C9" i="16"/>
  <c r="B9" i="16"/>
  <c r="D9" i="16"/>
  <c r="F10" i="1"/>
  <c r="F12" i="1"/>
  <c r="F13" i="1"/>
  <c r="F14" i="1"/>
  <c r="F15" i="1"/>
  <c r="F39" i="1"/>
  <c r="F52" i="1"/>
  <c r="F61" i="1"/>
  <c r="F65" i="1"/>
  <c r="F68" i="1"/>
  <c r="A4" i="9"/>
  <c r="A4" i="31"/>
  <c r="A4" i="32"/>
  <c r="A4" i="29"/>
  <c r="A4" i="30"/>
  <c r="A4" i="27"/>
  <c r="A4" i="24"/>
  <c r="A4" i="25"/>
  <c r="A4" i="19"/>
  <c r="A4" i="23"/>
  <c r="A4" i="14"/>
  <c r="A4" i="12"/>
  <c r="A4" i="10"/>
  <c r="A4" i="8"/>
  <c r="A4" i="7"/>
  <c r="A4" i="2"/>
  <c r="A4" i="16"/>
  <c r="A4" i="17"/>
  <c r="A4" i="15"/>
  <c r="B8" i="19"/>
  <c r="C8" i="19"/>
  <c r="B11" i="7"/>
  <c r="C11" i="7"/>
  <c r="D11" i="7"/>
  <c r="K11" i="7" s="1"/>
  <c r="B12" i="7"/>
  <c r="C12" i="7"/>
  <c r="D12" i="7"/>
  <c r="E12" i="7" s="1"/>
  <c r="B13" i="7"/>
  <c r="C13" i="7"/>
  <c r="D13" i="7"/>
  <c r="L13" i="7" s="1"/>
  <c r="B14" i="7"/>
  <c r="C14" i="7"/>
  <c r="D14" i="7"/>
  <c r="F14" i="7" s="1"/>
  <c r="B15" i="7"/>
  <c r="C15" i="7"/>
  <c r="D15" i="7"/>
  <c r="B16" i="7"/>
  <c r="C16" i="7"/>
  <c r="D16" i="7"/>
  <c r="N16" i="7" s="1"/>
  <c r="B17" i="7"/>
  <c r="C17" i="7"/>
  <c r="D17" i="7"/>
  <c r="K17" i="7" s="1"/>
  <c r="B18" i="7"/>
  <c r="C18" i="7"/>
  <c r="D18" i="7"/>
  <c r="O18" i="7" s="1"/>
  <c r="B19" i="7"/>
  <c r="C19" i="7"/>
  <c r="D19" i="7"/>
  <c r="N19" i="7" s="1"/>
  <c r="B20" i="7"/>
  <c r="C20" i="7"/>
  <c r="D20" i="7"/>
  <c r="E20" i="7" s="1"/>
  <c r="B22" i="7"/>
  <c r="C22" i="7"/>
  <c r="D22" i="7"/>
  <c r="E22" i="7" s="1"/>
  <c r="B23" i="7"/>
  <c r="C23" i="7"/>
  <c r="D23" i="7"/>
  <c r="L23" i="7" s="1"/>
  <c r="B24" i="7"/>
  <c r="C24" i="7"/>
  <c r="D24" i="7"/>
  <c r="G24" i="7" s="1"/>
  <c r="B25" i="7"/>
  <c r="C25" i="7"/>
  <c r="D25" i="7"/>
  <c r="H25" i="7" s="1"/>
  <c r="B26" i="7"/>
  <c r="C26" i="7"/>
  <c r="D26" i="7"/>
  <c r="H26" i="7" s="1"/>
  <c r="B27" i="7"/>
  <c r="C27" i="7"/>
  <c r="D27" i="7"/>
  <c r="F27" i="7" s="1"/>
  <c r="B28" i="7"/>
  <c r="C28" i="7"/>
  <c r="D28" i="7"/>
  <c r="B29" i="7"/>
  <c r="C29" i="7"/>
  <c r="D29" i="7"/>
  <c r="M29" i="7" s="1"/>
  <c r="B30" i="7"/>
  <c r="C30" i="7"/>
  <c r="D30" i="7"/>
  <c r="H30" i="7" s="1"/>
  <c r="B31" i="7"/>
  <c r="C31" i="7"/>
  <c r="D31" i="7"/>
  <c r="G31" i="7" s="1"/>
  <c r="B33" i="7"/>
  <c r="C33" i="7"/>
  <c r="D33" i="7"/>
  <c r="I33" i="7" s="1"/>
  <c r="B34" i="7"/>
  <c r="C34" i="7"/>
  <c r="D34" i="7"/>
  <c r="I34" i="7" s="1"/>
  <c r="B35" i="7"/>
  <c r="C35" i="7"/>
  <c r="D35" i="7"/>
  <c r="K35" i="7" s="1"/>
  <c r="B36" i="7"/>
  <c r="C36" i="7"/>
  <c r="D36" i="7"/>
  <c r="F36" i="7" s="1"/>
  <c r="B37" i="7"/>
  <c r="C37" i="7"/>
  <c r="D37" i="7"/>
  <c r="I37" i="7" s="1"/>
  <c r="B38" i="7"/>
  <c r="C38" i="7"/>
  <c r="D38" i="7"/>
  <c r="E38" i="7" s="1"/>
  <c r="B39" i="7"/>
  <c r="C39" i="7"/>
  <c r="D39" i="7"/>
  <c r="B40" i="7"/>
  <c r="C40" i="7"/>
  <c r="D40" i="7"/>
  <c r="B41" i="7"/>
  <c r="C41" i="7"/>
  <c r="D41" i="7"/>
  <c r="F41" i="7" s="1"/>
  <c r="B42" i="7"/>
  <c r="C42" i="7"/>
  <c r="D42" i="7"/>
  <c r="B44" i="7"/>
  <c r="C44" i="7"/>
  <c r="D44" i="7"/>
  <c r="M44" i="7" s="1"/>
  <c r="B45" i="7"/>
  <c r="C45" i="7"/>
  <c r="D45" i="7"/>
  <c r="N45" i="7" s="1"/>
  <c r="B46" i="7"/>
  <c r="C46" i="7"/>
  <c r="D46" i="7"/>
  <c r="H46" i="7" s="1"/>
  <c r="B47" i="7"/>
  <c r="C47" i="7"/>
  <c r="D47" i="7"/>
  <c r="I47" i="7" s="1"/>
  <c r="B48" i="7"/>
  <c r="C48" i="7"/>
  <c r="D48" i="7"/>
  <c r="B49" i="7"/>
  <c r="C49" i="7"/>
  <c r="D49" i="7"/>
  <c r="N49" i="7" s="1"/>
  <c r="B50" i="7"/>
  <c r="C50" i="7"/>
  <c r="D50" i="7"/>
  <c r="E50" i="7" s="1"/>
  <c r="B51" i="7"/>
  <c r="C51" i="7"/>
  <c r="D51" i="7"/>
  <c r="G51" i="7" s="1"/>
  <c r="B52" i="7"/>
  <c r="C52" i="7"/>
  <c r="D52" i="7"/>
  <c r="N52" i="7" s="1"/>
  <c r="B53" i="7"/>
  <c r="C53" i="7"/>
  <c r="D53" i="7"/>
  <c r="E53" i="7" s="1"/>
  <c r="B55" i="7"/>
  <c r="C55" i="7"/>
  <c r="D55" i="7"/>
  <c r="K55" i="7" s="1"/>
  <c r="B56" i="7"/>
  <c r="C56" i="7"/>
  <c r="D56" i="7"/>
  <c r="F56" i="7" s="1"/>
  <c r="B57" i="7"/>
  <c r="C57" i="7"/>
  <c r="D57" i="7"/>
  <c r="E57" i="7" s="1"/>
  <c r="B58" i="7"/>
  <c r="C58" i="7"/>
  <c r="D58" i="7"/>
  <c r="L58" i="7" s="1"/>
  <c r="B59" i="7"/>
  <c r="C59" i="7"/>
  <c r="D59" i="7"/>
  <c r="E59" i="7" s="1"/>
  <c r="B60" i="7"/>
  <c r="C60" i="7"/>
  <c r="D60" i="7"/>
  <c r="N60" i="7" s="1"/>
  <c r="B61" i="7"/>
  <c r="C61" i="7"/>
  <c r="D61" i="7"/>
  <c r="H61" i="7" s="1"/>
  <c r="B62" i="7"/>
  <c r="C62" i="7"/>
  <c r="D62" i="7"/>
  <c r="B63" i="7"/>
  <c r="C63" i="7"/>
  <c r="D63" i="7"/>
  <c r="N63" i="7" s="1"/>
  <c r="B64" i="7"/>
  <c r="C64" i="7"/>
  <c r="D64" i="7"/>
  <c r="N64" i="7" s="1"/>
  <c r="B66" i="7"/>
  <c r="C66" i="7"/>
  <c r="D66" i="7"/>
  <c r="N66" i="7" s="1"/>
  <c r="B67" i="7"/>
  <c r="C67" i="7"/>
  <c r="D67" i="7"/>
  <c r="M67" i="7" s="1"/>
  <c r="B68" i="7"/>
  <c r="C68" i="7"/>
  <c r="D68" i="7"/>
  <c r="H68" i="7" s="1"/>
  <c r="B69" i="7"/>
  <c r="C69" i="7"/>
  <c r="D69" i="7"/>
  <c r="L69" i="7" s="1"/>
  <c r="O11" i="7"/>
  <c r="J49" i="7"/>
  <c r="J11" i="7"/>
  <c r="F11" i="7"/>
  <c r="L11" i="7"/>
  <c r="G11" i="7"/>
  <c r="F19" i="7"/>
  <c r="L27" i="7"/>
  <c r="K15" i="7"/>
  <c r="G49" i="7"/>
  <c r="O22" i="7"/>
  <c r="O15" i="7"/>
  <c r="H15" i="7"/>
  <c r="N15" i="7"/>
  <c r="L40" i="7"/>
  <c r="K67" i="7"/>
  <c r="H31" i="7"/>
  <c r="L68" i="7"/>
  <c r="M19" i="7"/>
  <c r="M15" i="7"/>
  <c r="I15" i="7"/>
  <c r="M11" i="7"/>
  <c r="I11" i="7"/>
  <c r="K53" i="7"/>
  <c r="K68" i="7"/>
  <c r="O55" i="7"/>
  <c r="K50" i="7"/>
  <c r="I24" i="7"/>
  <c r="J18" i="7"/>
  <c r="F68" i="7"/>
  <c r="J50" i="7"/>
  <c r="I18" i="7"/>
  <c r="I68" i="7"/>
  <c r="I55" i="7"/>
  <c r="M50" i="7"/>
  <c r="N37" i="7"/>
  <c r="B19" i="1"/>
  <c r="B8" i="1"/>
  <c r="B10" i="1"/>
  <c r="B13" i="1"/>
  <c r="B15" i="1"/>
  <c r="B21" i="1"/>
  <c r="B25" i="1"/>
  <c r="B27" i="1"/>
  <c r="B28" i="1"/>
  <c r="B29" i="1"/>
  <c r="B33" i="1"/>
  <c r="B35" i="1"/>
  <c r="B38" i="1"/>
  <c r="B46" i="1"/>
  <c r="B47" i="1"/>
  <c r="B48" i="1"/>
  <c r="B50" i="1"/>
  <c r="B55" i="1"/>
  <c r="B58" i="1"/>
  <c r="C10" i="15"/>
  <c r="D10" i="15" s="1"/>
  <c r="E10" i="15" s="1"/>
  <c r="C11" i="15"/>
  <c r="D11" i="15" s="1"/>
  <c r="E11" i="15" s="1"/>
  <c r="C17" i="15"/>
  <c r="D17" i="15" s="1"/>
  <c r="E17" i="15" s="1"/>
  <c r="C19" i="15"/>
  <c r="D19" i="15" s="1"/>
  <c r="E19" i="15" s="1"/>
  <c r="C21" i="15"/>
  <c r="D21" i="15" s="1"/>
  <c r="E21" i="15" s="1"/>
  <c r="C25" i="15"/>
  <c r="D25" i="15" s="1"/>
  <c r="E25" i="15" s="1"/>
  <c r="C27" i="15"/>
  <c r="D27" i="15" s="1"/>
  <c r="E27" i="15" s="1"/>
  <c r="C29" i="15"/>
  <c r="D29" i="15" s="1"/>
  <c r="E29" i="15" s="1"/>
  <c r="C32" i="15"/>
  <c r="D32" i="15" s="1"/>
  <c r="E32" i="15" s="1"/>
  <c r="C33" i="15"/>
  <c r="D33" i="15" s="1"/>
  <c r="E33" i="15" s="1"/>
  <c r="C34" i="15"/>
  <c r="D34" i="15" s="1"/>
  <c r="E34" i="15" s="1"/>
  <c r="C35" i="15"/>
  <c r="D35" i="15" s="1"/>
  <c r="E35" i="15" s="1"/>
  <c r="C38" i="15"/>
  <c r="D38" i="15" s="1"/>
  <c r="E38" i="15" s="1"/>
  <c r="C43" i="15"/>
  <c r="D43" i="15" s="1"/>
  <c r="E43" i="15" s="1"/>
  <c r="C44" i="15"/>
  <c r="D44" i="15" s="1"/>
  <c r="E44" i="15" s="1"/>
  <c r="C47" i="15"/>
  <c r="D47" i="15" s="1"/>
  <c r="E47" i="15" s="1"/>
  <c r="C48" i="15"/>
  <c r="D48" i="15" s="1"/>
  <c r="E48" i="15" s="1"/>
  <c r="C50" i="15"/>
  <c r="D50" i="15" s="1"/>
  <c r="E50" i="15" s="1"/>
  <c r="C56" i="15"/>
  <c r="D56" i="15" s="1"/>
  <c r="E56" i="15" s="1"/>
  <c r="C58" i="15"/>
  <c r="D58" i="15" s="1"/>
  <c r="E58" i="15" s="1"/>
  <c r="C67" i="15"/>
  <c r="D67" i="15" s="1"/>
  <c r="E67" i="15" s="1"/>
  <c r="H10" i="15"/>
  <c r="H11" i="15"/>
  <c r="I11" i="15" s="1"/>
  <c r="J11" i="15" s="1"/>
  <c r="H12" i="15"/>
  <c r="I12" i="15" s="1"/>
  <c r="J12" i="15" s="1"/>
  <c r="H13" i="15"/>
  <c r="I13" i="15" s="1"/>
  <c r="J13" i="15" s="1"/>
  <c r="H14" i="15"/>
  <c r="I14" i="15" s="1"/>
  <c r="J14" i="15" s="1"/>
  <c r="H15" i="15"/>
  <c r="I15" i="15" s="1"/>
  <c r="J15" i="15" s="1"/>
  <c r="H51" i="15"/>
  <c r="I51" i="15" s="1"/>
  <c r="J51" i="15" s="1"/>
  <c r="H52" i="15"/>
  <c r="I52" i="15" s="1"/>
  <c r="J52" i="15" s="1"/>
  <c r="H61" i="15"/>
  <c r="H65" i="15"/>
  <c r="I65" i="15" s="1"/>
  <c r="J65" i="15" s="1"/>
  <c r="H68" i="15"/>
  <c r="I68" i="15" s="1"/>
  <c r="J68" i="15" s="1"/>
  <c r="I6" i="32"/>
  <c r="H6" i="32"/>
  <c r="G6" i="32"/>
  <c r="F6" i="32"/>
  <c r="E6" i="32"/>
  <c r="D6" i="32"/>
  <c r="C6" i="32"/>
  <c r="B6" i="32"/>
  <c r="K6" i="29"/>
  <c r="J6" i="29"/>
  <c r="I6" i="29"/>
  <c r="H6" i="29"/>
  <c r="G6" i="29"/>
  <c r="F6" i="29"/>
  <c r="E6" i="29"/>
  <c r="D6" i="29"/>
  <c r="C6" i="29"/>
  <c r="B6" i="29"/>
  <c r="I6" i="30"/>
  <c r="H6" i="30"/>
  <c r="G6" i="30"/>
  <c r="F6" i="30"/>
  <c r="E6" i="30"/>
  <c r="D6" i="30"/>
  <c r="C6" i="30"/>
  <c r="B6" i="30"/>
  <c r="K6" i="31"/>
  <c r="J6" i="31"/>
  <c r="I6" i="31"/>
  <c r="H6" i="31"/>
  <c r="G6" i="31"/>
  <c r="F6" i="31"/>
  <c r="E6" i="31"/>
  <c r="D6" i="31"/>
  <c r="C6" i="31"/>
  <c r="B6" i="31"/>
  <c r="D6" i="27"/>
  <c r="C6" i="27"/>
  <c r="B6" i="27"/>
  <c r="B9" i="24"/>
  <c r="D9" i="24" s="1"/>
  <c r="B10" i="24"/>
  <c r="C10" i="24" s="1"/>
  <c r="B11" i="24"/>
  <c r="F11" i="24" s="1"/>
  <c r="B12" i="24"/>
  <c r="I12" i="24" s="1"/>
  <c r="B13" i="24"/>
  <c r="C13" i="24" s="1"/>
  <c r="B14" i="24"/>
  <c r="E14" i="24" s="1"/>
  <c r="B15" i="24"/>
  <c r="H15" i="24" s="1"/>
  <c r="B16" i="24"/>
  <c r="C16" i="24" s="1"/>
  <c r="B17" i="24"/>
  <c r="I17" i="24" s="1"/>
  <c r="B18" i="24"/>
  <c r="E18" i="24" s="1"/>
  <c r="B20" i="24"/>
  <c r="G20" i="24" s="1"/>
  <c r="B21" i="24"/>
  <c r="I21" i="24" s="1"/>
  <c r="H21" i="24"/>
  <c r="B22" i="24"/>
  <c r="C22" i="24" s="1"/>
  <c r="B23" i="24"/>
  <c r="D23" i="24" s="1"/>
  <c r="B24" i="24"/>
  <c r="C24" i="24" s="1"/>
  <c r="B25" i="24"/>
  <c r="D25" i="24" s="1"/>
  <c r="B26" i="24"/>
  <c r="D26" i="24" s="1"/>
  <c r="B27" i="24"/>
  <c r="G27" i="24" s="1"/>
  <c r="B28" i="24"/>
  <c r="F28" i="24" s="1"/>
  <c r="B29" i="24"/>
  <c r="G29" i="24" s="1"/>
  <c r="B31" i="24"/>
  <c r="C31" i="24" s="1"/>
  <c r="B32" i="24"/>
  <c r="H32" i="24" s="1"/>
  <c r="B33" i="24"/>
  <c r="C33" i="24" s="1"/>
  <c r="B34" i="24"/>
  <c r="I34" i="24" s="1"/>
  <c r="B35" i="24"/>
  <c r="I35" i="24" s="1"/>
  <c r="B36" i="24"/>
  <c r="E36" i="24" s="1"/>
  <c r="B37" i="24"/>
  <c r="H37" i="24" s="1"/>
  <c r="B38" i="24"/>
  <c r="H38" i="24" s="1"/>
  <c r="B39" i="24"/>
  <c r="D39" i="24" s="1"/>
  <c r="B40" i="24"/>
  <c r="C40" i="24" s="1"/>
  <c r="B42" i="24"/>
  <c r="F42" i="24" s="1"/>
  <c r="B43" i="24"/>
  <c r="C43" i="24" s="1"/>
  <c r="B44" i="24"/>
  <c r="I44" i="24" s="1"/>
  <c r="B45" i="24"/>
  <c r="G45" i="24" s="1"/>
  <c r="B46" i="24"/>
  <c r="G46" i="24" s="1"/>
  <c r="B47" i="24"/>
  <c r="G47" i="24" s="1"/>
  <c r="B48" i="24"/>
  <c r="I48" i="24" s="1"/>
  <c r="B49" i="24"/>
  <c r="H49" i="24" s="1"/>
  <c r="B50" i="24"/>
  <c r="I50" i="24" s="1"/>
  <c r="B51" i="24"/>
  <c r="D51" i="24" s="1"/>
  <c r="B53" i="24"/>
  <c r="H53" i="24" s="1"/>
  <c r="B54" i="24"/>
  <c r="E54" i="24" s="1"/>
  <c r="B55" i="24"/>
  <c r="I55" i="24" s="1"/>
  <c r="B56" i="24"/>
  <c r="I56" i="24" s="1"/>
  <c r="B57" i="24"/>
  <c r="E57" i="24" s="1"/>
  <c r="B58" i="24"/>
  <c r="G58" i="24" s="1"/>
  <c r="B59" i="24"/>
  <c r="G59" i="24" s="1"/>
  <c r="I59" i="24"/>
  <c r="B60" i="24"/>
  <c r="C60" i="24" s="1"/>
  <c r="B61" i="24"/>
  <c r="I61" i="24" s="1"/>
  <c r="B62" i="24"/>
  <c r="F62" i="24" s="1"/>
  <c r="B64" i="24"/>
  <c r="F64" i="24" s="1"/>
  <c r="B65" i="24"/>
  <c r="G65" i="24" s="1"/>
  <c r="B66" i="24"/>
  <c r="C66" i="24" s="1"/>
  <c r="B67" i="24"/>
  <c r="G67" i="24" s="1"/>
  <c r="C7" i="25"/>
  <c r="D7" i="25"/>
  <c r="E7" i="25"/>
  <c r="F7" i="25"/>
  <c r="G7" i="25"/>
  <c r="H7" i="25"/>
  <c r="I7" i="25"/>
  <c r="B7" i="25"/>
  <c r="B6" i="23"/>
  <c r="C6" i="23"/>
  <c r="D6" i="23"/>
  <c r="E6" i="23"/>
  <c r="F6" i="23"/>
  <c r="G6" i="23"/>
  <c r="H6" i="23"/>
  <c r="I6" i="23"/>
  <c r="J6" i="23"/>
  <c r="K6" i="23"/>
  <c r="L6" i="23"/>
  <c r="M6" i="23"/>
  <c r="N6" i="23"/>
  <c r="O6" i="23"/>
  <c r="B8" i="14"/>
  <c r="J8" i="14" s="1"/>
  <c r="B9" i="14"/>
  <c r="M9" i="14" s="1"/>
  <c r="B10" i="14"/>
  <c r="M10" i="14" s="1"/>
  <c r="B11" i="14"/>
  <c r="B12" i="14"/>
  <c r="J12" i="14" s="1"/>
  <c r="B13" i="14"/>
  <c r="E13" i="14" s="1"/>
  <c r="B14" i="14"/>
  <c r="I14" i="14" s="1"/>
  <c r="B15" i="14"/>
  <c r="B16" i="14"/>
  <c r="N16" i="14" s="1"/>
  <c r="B17" i="14"/>
  <c r="M17" i="14" s="1"/>
  <c r="B19" i="14"/>
  <c r="J19" i="14" s="1"/>
  <c r="B20" i="14"/>
  <c r="C20" i="14" s="1"/>
  <c r="B21" i="14"/>
  <c r="J21" i="14" s="1"/>
  <c r="B22" i="14"/>
  <c r="F22" i="14" s="1"/>
  <c r="B23" i="14"/>
  <c r="E23" i="14" s="1"/>
  <c r="B24" i="14"/>
  <c r="P24" i="14" s="1"/>
  <c r="B25" i="14"/>
  <c r="O25" i="14" s="1"/>
  <c r="B26" i="14"/>
  <c r="B27" i="14"/>
  <c r="C27" i="14" s="1"/>
  <c r="B28" i="14"/>
  <c r="P28" i="14" s="1"/>
  <c r="B30" i="14"/>
  <c r="P30" i="14" s="1"/>
  <c r="B31" i="14"/>
  <c r="P31" i="14" s="1"/>
  <c r="B32" i="14"/>
  <c r="I32" i="14" s="1"/>
  <c r="B33" i="14"/>
  <c r="G33" i="14" s="1"/>
  <c r="B34" i="14"/>
  <c r="L34" i="14" s="1"/>
  <c r="B35" i="14"/>
  <c r="L35" i="14" s="1"/>
  <c r="B36" i="14"/>
  <c r="D36" i="14" s="1"/>
  <c r="B37" i="14"/>
  <c r="N37" i="14" s="1"/>
  <c r="B38" i="14"/>
  <c r="H38" i="14" s="1"/>
  <c r="B39" i="14"/>
  <c r="B41" i="14"/>
  <c r="G41" i="14" s="1"/>
  <c r="B42" i="14"/>
  <c r="H42" i="14" s="1"/>
  <c r="B43" i="14"/>
  <c r="J43" i="14" s="1"/>
  <c r="B44" i="14"/>
  <c r="J44" i="14" s="1"/>
  <c r="B45" i="14"/>
  <c r="J45" i="14" s="1"/>
  <c r="B46" i="14"/>
  <c r="E46" i="14" s="1"/>
  <c r="B47" i="14"/>
  <c r="G47" i="14" s="1"/>
  <c r="B48" i="14"/>
  <c r="B49" i="14"/>
  <c r="O49" i="14" s="1"/>
  <c r="B50" i="14"/>
  <c r="F50" i="14" s="1"/>
  <c r="B52" i="14"/>
  <c r="N52" i="14" s="1"/>
  <c r="B53" i="14"/>
  <c r="J53" i="14" s="1"/>
  <c r="B54" i="14"/>
  <c r="M54" i="14" s="1"/>
  <c r="B55" i="14"/>
  <c r="I55" i="14" s="1"/>
  <c r="B56" i="14"/>
  <c r="D56" i="14" s="1"/>
  <c r="B57" i="14"/>
  <c r="B58" i="14"/>
  <c r="L58" i="14" s="1"/>
  <c r="B59" i="14"/>
  <c r="D59" i="14" s="1"/>
  <c r="B60" i="14"/>
  <c r="G60" i="14" s="1"/>
  <c r="B61" i="14"/>
  <c r="B63" i="14"/>
  <c r="C63" i="14" s="1"/>
  <c r="B64" i="14"/>
  <c r="N64" i="14" s="1"/>
  <c r="B65" i="14"/>
  <c r="I65" i="14" s="1"/>
  <c r="B66" i="14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B8" i="12"/>
  <c r="B9" i="12"/>
  <c r="B10" i="12"/>
  <c r="B11" i="12"/>
  <c r="B12" i="12"/>
  <c r="B13" i="12"/>
  <c r="B14" i="12"/>
  <c r="B15" i="12"/>
  <c r="B16" i="12"/>
  <c r="B17" i="12"/>
  <c r="B19" i="12"/>
  <c r="B20" i="12"/>
  <c r="B21" i="12"/>
  <c r="B22" i="12"/>
  <c r="B23" i="12"/>
  <c r="B24" i="12"/>
  <c r="B25" i="12"/>
  <c r="B26" i="12"/>
  <c r="B27" i="12"/>
  <c r="B28" i="12"/>
  <c r="B30" i="12"/>
  <c r="B31" i="12"/>
  <c r="B32" i="12"/>
  <c r="B33" i="12"/>
  <c r="B34" i="12"/>
  <c r="B35" i="12"/>
  <c r="B36" i="12"/>
  <c r="B37" i="12"/>
  <c r="B38" i="12"/>
  <c r="B39" i="12"/>
  <c r="B41" i="12"/>
  <c r="B42" i="12"/>
  <c r="B43" i="12"/>
  <c r="B44" i="12"/>
  <c r="B45" i="12"/>
  <c r="B46" i="12"/>
  <c r="B47" i="12"/>
  <c r="B48" i="12"/>
  <c r="B49" i="12"/>
  <c r="B50" i="12"/>
  <c r="B52" i="12"/>
  <c r="B53" i="12"/>
  <c r="B54" i="12"/>
  <c r="B55" i="12"/>
  <c r="B56" i="12"/>
  <c r="B57" i="12"/>
  <c r="B58" i="12"/>
  <c r="B59" i="12"/>
  <c r="B60" i="12"/>
  <c r="B61" i="12"/>
  <c r="B63" i="12"/>
  <c r="B64" i="12"/>
  <c r="B65" i="12"/>
  <c r="B66" i="12"/>
  <c r="C8" i="12"/>
  <c r="E8" i="12" s="1"/>
  <c r="C9" i="12"/>
  <c r="E9" i="12" s="1"/>
  <c r="C10" i="12"/>
  <c r="I10" i="12" s="1"/>
  <c r="C11" i="12"/>
  <c r="K11" i="12" s="1"/>
  <c r="C12" i="12"/>
  <c r="O12" i="12" s="1"/>
  <c r="C13" i="12"/>
  <c r="J13" i="12" s="1"/>
  <c r="C14" i="12"/>
  <c r="G14" i="12" s="1"/>
  <c r="C15" i="12"/>
  <c r="K15" i="12" s="1"/>
  <c r="C16" i="12"/>
  <c r="N16" i="12" s="1"/>
  <c r="C17" i="12"/>
  <c r="C19" i="12"/>
  <c r="M19" i="12" s="1"/>
  <c r="C20" i="12"/>
  <c r="F20" i="12" s="1"/>
  <c r="C21" i="12"/>
  <c r="K21" i="12" s="1"/>
  <c r="C22" i="12"/>
  <c r="N22" i="12" s="1"/>
  <c r="C23" i="12"/>
  <c r="K23" i="12" s="1"/>
  <c r="C24" i="12"/>
  <c r="O24" i="12" s="1"/>
  <c r="C25" i="12"/>
  <c r="O25" i="12" s="1"/>
  <c r="C26" i="12"/>
  <c r="K26" i="12" s="1"/>
  <c r="C27" i="12"/>
  <c r="I27" i="12" s="1"/>
  <c r="C28" i="12"/>
  <c r="F28" i="12" s="1"/>
  <c r="C30" i="12"/>
  <c r="H30" i="12" s="1"/>
  <c r="C31" i="12"/>
  <c r="I31" i="12" s="1"/>
  <c r="C32" i="12"/>
  <c r="N32" i="12" s="1"/>
  <c r="C33" i="12"/>
  <c r="C34" i="12"/>
  <c r="F34" i="12" s="1"/>
  <c r="C35" i="12"/>
  <c r="K35" i="12" s="1"/>
  <c r="C36" i="12"/>
  <c r="L36" i="12" s="1"/>
  <c r="C37" i="12"/>
  <c r="C38" i="12"/>
  <c r="O38" i="12" s="1"/>
  <c r="C39" i="12"/>
  <c r="M39" i="12" s="1"/>
  <c r="C41" i="12"/>
  <c r="N41" i="12" s="1"/>
  <c r="C42" i="12"/>
  <c r="H42" i="12" s="1"/>
  <c r="C43" i="12"/>
  <c r="I43" i="12" s="1"/>
  <c r="C44" i="12"/>
  <c r="N44" i="12" s="1"/>
  <c r="C45" i="12"/>
  <c r="H45" i="12" s="1"/>
  <c r="C46" i="12"/>
  <c r="N46" i="12" s="1"/>
  <c r="C47" i="12"/>
  <c r="H47" i="12" s="1"/>
  <c r="C48" i="12"/>
  <c r="G48" i="12" s="1"/>
  <c r="C49" i="12"/>
  <c r="F49" i="12" s="1"/>
  <c r="C50" i="12"/>
  <c r="J50" i="12" s="1"/>
  <c r="C52" i="12"/>
  <c r="L52" i="12" s="1"/>
  <c r="C53" i="12"/>
  <c r="K53" i="12" s="1"/>
  <c r="C54" i="12"/>
  <c r="N54" i="12" s="1"/>
  <c r="C55" i="12"/>
  <c r="F55" i="12" s="1"/>
  <c r="C56" i="12"/>
  <c r="J56" i="12" s="1"/>
  <c r="C57" i="12"/>
  <c r="O57" i="12" s="1"/>
  <c r="C58" i="12"/>
  <c r="N58" i="12" s="1"/>
  <c r="C59" i="12"/>
  <c r="L59" i="12" s="1"/>
  <c r="C60" i="12"/>
  <c r="D60" i="12" s="1"/>
  <c r="C61" i="12"/>
  <c r="H61" i="12" s="1"/>
  <c r="C63" i="12"/>
  <c r="E63" i="12" s="1"/>
  <c r="C64" i="12"/>
  <c r="K64" i="12" s="1"/>
  <c r="C65" i="12"/>
  <c r="F65" i="12" s="1"/>
  <c r="C66" i="12"/>
  <c r="B6" i="10"/>
  <c r="M12" i="9"/>
  <c r="O13" i="9"/>
  <c r="N14" i="9"/>
  <c r="O14" i="9"/>
  <c r="K16" i="9"/>
  <c r="M16" i="9"/>
  <c r="E9" i="2"/>
  <c r="F9" i="2"/>
  <c r="G9" i="2"/>
  <c r="H9" i="2"/>
  <c r="I9" i="2"/>
  <c r="J9" i="2"/>
  <c r="K9" i="2"/>
  <c r="L9" i="2"/>
  <c r="M9" i="2"/>
  <c r="N9" i="2"/>
  <c r="O9" i="2"/>
  <c r="P9" i="2"/>
  <c r="Q9" i="2"/>
  <c r="B9" i="2"/>
  <c r="C9" i="2"/>
  <c r="D9" i="2"/>
  <c r="Q13" i="9"/>
  <c r="E9" i="24"/>
  <c r="H59" i="24"/>
  <c r="H14" i="9"/>
  <c r="J13" i="9"/>
  <c r="F15" i="9"/>
  <c r="I15" i="9"/>
  <c r="Q15" i="9"/>
  <c r="F16" i="9"/>
  <c r="E16" i="9"/>
  <c r="H16" i="9"/>
  <c r="C65" i="24"/>
  <c r="C59" i="24"/>
  <c r="E21" i="24"/>
  <c r="G21" i="24"/>
  <c r="D59" i="24"/>
  <c r="K23" i="14"/>
  <c r="N13" i="9"/>
  <c r="E13" i="9"/>
  <c r="F13" i="9"/>
  <c r="H15" i="9"/>
  <c r="E15" i="9"/>
  <c r="H13" i="9"/>
  <c r="K13" i="9"/>
  <c r="M13" i="9"/>
  <c r="G14" i="9"/>
  <c r="F14" i="9"/>
  <c r="I14" i="9"/>
  <c r="G16" i="9"/>
  <c r="G12" i="9"/>
  <c r="P13" i="9"/>
  <c r="I13" i="9"/>
  <c r="G13" i="9"/>
  <c r="L13" i="9"/>
  <c r="P45" i="14"/>
  <c r="B41" i="1"/>
  <c r="H26" i="15"/>
  <c r="I26" i="15" s="1"/>
  <c r="J26" i="15" s="1"/>
  <c r="C37" i="15"/>
  <c r="D37" i="15" s="1"/>
  <c r="E37" i="15" s="1"/>
  <c r="B37" i="1"/>
  <c r="H32" i="15"/>
  <c r="I32" i="15" s="1"/>
  <c r="J32" i="15" s="1"/>
  <c r="C52" i="15"/>
  <c r="D52" i="15" s="1"/>
  <c r="E52" i="15" s="1"/>
  <c r="F45" i="1"/>
  <c r="B61" i="1"/>
  <c r="C39" i="15"/>
  <c r="D39" i="15" s="1"/>
  <c r="E39" i="15" s="1"/>
  <c r="H58" i="15"/>
  <c r="I58" i="15" s="1"/>
  <c r="J58" i="15" s="1"/>
  <c r="C36" i="15"/>
  <c r="F47" i="1"/>
  <c r="H47" i="15"/>
  <c r="I47" i="15" s="1"/>
  <c r="J47" i="15" s="1"/>
  <c r="H67" i="15"/>
  <c r="I67" i="15" s="1"/>
  <c r="J67" i="15" s="1"/>
  <c r="C66" i="15"/>
  <c r="D66" i="15" s="1"/>
  <c r="E66" i="15" s="1"/>
  <c r="B62" i="1"/>
  <c r="H29" i="15"/>
  <c r="I29" i="15" s="1"/>
  <c r="J29" i="15" s="1"/>
  <c r="C49" i="15"/>
  <c r="D49" i="15" s="1"/>
  <c r="E49" i="15" s="1"/>
  <c r="B51" i="1"/>
  <c r="F34" i="1"/>
  <c r="H34" i="15"/>
  <c r="I34" i="15" s="1"/>
  <c r="J34" i="15" s="1"/>
  <c r="B30" i="1"/>
  <c r="C30" i="15"/>
  <c r="D30" i="15" s="1"/>
  <c r="E30" i="15" s="1"/>
  <c r="F27" i="1"/>
  <c r="H27" i="15"/>
  <c r="I27" i="15" s="1"/>
  <c r="J27" i="15" s="1"/>
  <c r="H41" i="15"/>
  <c r="I41" i="15" s="1"/>
  <c r="J41" i="15" s="1"/>
  <c r="B60" i="1"/>
  <c r="B22" i="1"/>
  <c r="C26" i="15"/>
  <c r="D26" i="15" s="1"/>
  <c r="E26" i="15" s="1"/>
  <c r="G24" i="24"/>
  <c r="G12" i="24"/>
  <c r="C12" i="24"/>
  <c r="D12" i="24"/>
  <c r="J14" i="14"/>
  <c r="F15" i="7"/>
  <c r="L19" i="7"/>
  <c r="J15" i="7"/>
  <c r="N11" i="7"/>
  <c r="O45" i="7"/>
  <c r="E27" i="7"/>
  <c r="H55" i="7"/>
  <c r="E19" i="7"/>
  <c r="K19" i="7"/>
  <c r="H19" i="7"/>
  <c r="E11" i="7"/>
  <c r="H11" i="7"/>
  <c r="C65" i="15"/>
  <c r="D65" i="15" s="1"/>
  <c r="E65" i="15" s="1"/>
  <c r="B65" i="1"/>
  <c r="B23" i="1"/>
  <c r="C23" i="15"/>
  <c r="D23" i="15" s="1"/>
  <c r="E23" i="15" s="1"/>
  <c r="H19" i="15"/>
  <c r="I19" i="15" s="1"/>
  <c r="J19" i="15" s="1"/>
  <c r="F19" i="1"/>
  <c r="B14" i="1"/>
  <c r="B63" i="1"/>
  <c r="B18" i="1"/>
  <c r="C68" i="15"/>
  <c r="B68" i="1"/>
  <c r="C45" i="15"/>
  <c r="D45" i="15" s="1"/>
  <c r="E45" i="15" s="1"/>
  <c r="B45" i="1"/>
  <c r="C40" i="15"/>
  <c r="D40" i="15" s="1"/>
  <c r="E40" i="15" s="1"/>
  <c r="B40" i="1"/>
  <c r="H22" i="15"/>
  <c r="I22" i="15" s="1"/>
  <c r="J22" i="15" s="1"/>
  <c r="F22" i="1"/>
  <c r="C12" i="15"/>
  <c r="D12" i="15" s="1"/>
  <c r="E12" i="15" s="1"/>
  <c r="B12" i="1"/>
  <c r="F8" i="1"/>
  <c r="B57" i="1"/>
  <c r="H23" i="15"/>
  <c r="I23" i="15" s="1"/>
  <c r="J23" i="15" s="1"/>
  <c r="C59" i="15"/>
  <c r="D59" i="15" s="1"/>
  <c r="E59" i="15" s="1"/>
  <c r="B16" i="1"/>
  <c r="F49" i="1"/>
  <c r="H49" i="15"/>
  <c r="F28" i="1"/>
  <c r="H28" i="15"/>
  <c r="I28" i="15" s="1"/>
  <c r="J28" i="15" s="1"/>
  <c r="B24" i="1"/>
  <c r="C24" i="15"/>
  <c r="D24" i="15" s="1"/>
  <c r="E24" i="15" s="1"/>
  <c r="F9" i="24" l="1"/>
  <c r="G36" i="14"/>
  <c r="H23" i="7"/>
  <c r="G14" i="7"/>
  <c r="G58" i="7"/>
  <c r="K49" i="7"/>
  <c r="L26" i="7"/>
  <c r="H52" i="7"/>
  <c r="J6" i="30"/>
  <c r="L45" i="7"/>
  <c r="J53" i="7"/>
  <c r="J6" i="32"/>
  <c r="G52" i="7"/>
  <c r="O21" i="14"/>
  <c r="D43" i="24"/>
  <c r="D21" i="24"/>
  <c r="D24" i="24"/>
  <c r="F12" i="24"/>
  <c r="C21" i="24"/>
  <c r="E59" i="24"/>
  <c r="D29" i="24"/>
  <c r="D34" i="24"/>
  <c r="F21" i="24"/>
  <c r="F59" i="24"/>
  <c r="H9" i="24"/>
  <c r="E12" i="24"/>
  <c r="E34" i="24"/>
  <c r="H14" i="14"/>
  <c r="D55" i="12"/>
  <c r="M24" i="14"/>
  <c r="D14" i="14"/>
  <c r="O34" i="12"/>
  <c r="D49" i="14"/>
  <c r="E14" i="14"/>
  <c r="K38" i="12"/>
  <c r="D58" i="14"/>
  <c r="O41" i="14"/>
  <c r="O27" i="14"/>
  <c r="H27" i="14"/>
  <c r="E63" i="14"/>
  <c r="G32" i="14"/>
  <c r="H10" i="14"/>
  <c r="M23" i="14"/>
  <c r="E54" i="14"/>
  <c r="C36" i="14"/>
  <c r="G54" i="14"/>
  <c r="O19" i="14"/>
  <c r="O10" i="14"/>
  <c r="I10" i="14"/>
  <c r="G19" i="14"/>
  <c r="K43" i="12"/>
  <c r="N43" i="12"/>
  <c r="L56" i="12"/>
  <c r="P58" i="14"/>
  <c r="P63" i="14"/>
  <c r="F63" i="14"/>
  <c r="M41" i="14"/>
  <c r="P41" i="14"/>
  <c r="L45" i="14"/>
  <c r="P54" i="14"/>
  <c r="N32" i="14"/>
  <c r="E58" i="14"/>
  <c r="P32" i="14"/>
  <c r="L36" i="14"/>
  <c r="E60" i="12"/>
  <c r="M36" i="14"/>
  <c r="J58" i="14"/>
  <c r="I23" i="14"/>
  <c r="M14" i="14"/>
  <c r="D56" i="12"/>
  <c r="P14" i="14"/>
  <c r="F14" i="14"/>
  <c r="D47" i="12"/>
  <c r="J38" i="12"/>
  <c r="M38" i="12"/>
  <c r="L14" i="14"/>
  <c r="E19" i="14"/>
  <c r="O63" i="14"/>
  <c r="D23" i="14"/>
  <c r="J41" i="14"/>
  <c r="M45" i="14"/>
  <c r="C49" i="14"/>
  <c r="J36" i="14"/>
  <c r="M27" i="14"/>
  <c r="J63" i="14"/>
  <c r="M63" i="14"/>
  <c r="O36" i="14"/>
  <c r="E49" i="14"/>
  <c r="F23" i="14"/>
  <c r="M21" i="12"/>
  <c r="E10" i="14"/>
  <c r="N25" i="12"/>
  <c r="M56" i="12"/>
  <c r="K65" i="12"/>
  <c r="N63" i="14"/>
  <c r="L23" i="14"/>
  <c r="D41" i="14"/>
  <c r="K45" i="14"/>
  <c r="F49" i="14"/>
  <c r="F19" i="14"/>
  <c r="K27" i="14"/>
  <c r="L32" i="14"/>
  <c r="I36" i="14"/>
  <c r="G58" i="14"/>
  <c r="K41" i="14"/>
  <c r="I45" i="14"/>
  <c r="G16" i="12"/>
  <c r="J12" i="12"/>
  <c r="E45" i="14"/>
  <c r="L26" i="12"/>
  <c r="J33" i="14"/>
  <c r="J53" i="12"/>
  <c r="H57" i="12"/>
  <c r="G26" i="12"/>
  <c r="E6" i="27"/>
  <c r="F61" i="24"/>
  <c r="E27" i="24"/>
  <c r="O37" i="14"/>
  <c r="O42" i="14"/>
  <c r="N10" i="12"/>
  <c r="I26" i="7"/>
  <c r="D30" i="14"/>
  <c r="E45" i="24"/>
  <c r="K65" i="14"/>
  <c r="K52" i="14"/>
  <c r="D46" i="14"/>
  <c r="F28" i="14"/>
  <c r="M13" i="12"/>
  <c r="E61" i="24"/>
  <c r="C61" i="24"/>
  <c r="L17" i="7"/>
  <c r="F49" i="7"/>
  <c r="O14" i="14"/>
  <c r="L19" i="14"/>
  <c r="G65" i="12"/>
  <c r="I19" i="14"/>
  <c r="D30" i="12"/>
  <c r="F65" i="24"/>
  <c r="C14" i="14"/>
  <c r="D52" i="12"/>
  <c r="K30" i="12"/>
  <c r="G14" i="14"/>
  <c r="M58" i="14"/>
  <c r="G46" i="14"/>
  <c r="I63" i="14"/>
  <c r="P56" i="14"/>
  <c r="G23" i="14"/>
  <c r="I41" i="14"/>
  <c r="D45" i="14"/>
  <c r="E47" i="14"/>
  <c r="J32" i="14"/>
  <c r="E36" i="14"/>
  <c r="K48" i="12"/>
  <c r="H32" i="14"/>
  <c r="L41" i="14"/>
  <c r="C23" i="14"/>
  <c r="P23" i="14"/>
  <c r="O8" i="12"/>
  <c r="F29" i="24"/>
  <c r="O27" i="7"/>
  <c r="G23" i="7"/>
  <c r="H22" i="7"/>
  <c r="H27" i="7"/>
  <c r="C26" i="24"/>
  <c r="D57" i="24"/>
  <c r="F27" i="24"/>
  <c r="H60" i="24"/>
  <c r="C18" i="24"/>
  <c r="C45" i="24"/>
  <c r="E49" i="24"/>
  <c r="D61" i="24"/>
  <c r="G25" i="24"/>
  <c r="G31" i="24"/>
  <c r="C23" i="24"/>
  <c r="D48" i="24"/>
  <c r="H27" i="24"/>
  <c r="D27" i="24"/>
  <c r="E23" i="24"/>
  <c r="I27" i="24"/>
  <c r="D17" i="24"/>
  <c r="C48" i="24"/>
  <c r="H48" i="24"/>
  <c r="C27" i="24"/>
  <c r="D42" i="24"/>
  <c r="G61" i="24"/>
  <c r="G36" i="24"/>
  <c r="G40" i="24"/>
  <c r="G15" i="24"/>
  <c r="G48" i="24"/>
  <c r="E48" i="24"/>
  <c r="I65" i="24"/>
  <c r="H61" i="24"/>
  <c r="F48" i="24"/>
  <c r="C56" i="24"/>
  <c r="E15" i="24"/>
  <c r="C25" i="24"/>
  <c r="I40" i="24"/>
  <c r="I25" i="24"/>
  <c r="D18" i="24"/>
  <c r="C15" i="24"/>
  <c r="D67" i="24"/>
  <c r="C36" i="24"/>
  <c r="E50" i="24"/>
  <c r="E29" i="24"/>
  <c r="G54" i="24"/>
  <c r="H50" i="24"/>
  <c r="C29" i="24"/>
  <c r="I29" i="24"/>
  <c r="G50" i="24"/>
  <c r="F54" i="24"/>
  <c r="F50" i="24"/>
  <c r="C34" i="24"/>
  <c r="H12" i="24"/>
  <c r="H54" i="24"/>
  <c r="F36" i="24"/>
  <c r="D36" i="24"/>
  <c r="F26" i="24"/>
  <c r="H43" i="24"/>
  <c r="I26" i="24"/>
  <c r="E46" i="24"/>
  <c r="H36" i="24"/>
  <c r="I36" i="24"/>
  <c r="C50" i="24"/>
  <c r="I11" i="24"/>
  <c r="I54" i="24"/>
  <c r="D54" i="24"/>
  <c r="D50" i="24"/>
  <c r="H29" i="24"/>
  <c r="C54" i="24"/>
  <c r="D14" i="24"/>
  <c r="I55" i="12"/>
  <c r="L19" i="12"/>
  <c r="H10" i="12"/>
  <c r="J59" i="12"/>
  <c r="F64" i="12"/>
  <c r="N55" i="12"/>
  <c r="J55" i="12"/>
  <c r="G59" i="12"/>
  <c r="O64" i="12"/>
  <c r="J25" i="12"/>
  <c r="J30" i="12"/>
  <c r="H25" i="12"/>
  <c r="L30" i="12"/>
  <c r="G25" i="12"/>
  <c r="E38" i="12"/>
  <c r="N38" i="12"/>
  <c r="N52" i="12"/>
  <c r="K47" i="12"/>
  <c r="I52" i="12"/>
  <c r="H43" i="12"/>
  <c r="E21" i="12"/>
  <c r="E43" i="12"/>
  <c r="E55" i="12"/>
  <c r="M55" i="12"/>
  <c r="H64" i="12"/>
  <c r="J34" i="12"/>
  <c r="I16" i="12"/>
  <c r="F38" i="12"/>
  <c r="K55" i="12"/>
  <c r="K59" i="12"/>
  <c r="M59" i="12"/>
  <c r="J64" i="12"/>
  <c r="I25" i="12"/>
  <c r="D25" i="12"/>
  <c r="M30" i="12"/>
  <c r="O30" i="12"/>
  <c r="L21" i="12"/>
  <c r="F25" i="12"/>
  <c r="G30" i="12"/>
  <c r="L25" i="12"/>
  <c r="M52" i="12"/>
  <c r="D38" i="12"/>
  <c r="H21" i="12"/>
  <c r="J52" i="12"/>
  <c r="G34" i="12"/>
  <c r="I38" i="12"/>
  <c r="E52" i="12"/>
  <c r="M43" i="12"/>
  <c r="O59" i="12"/>
  <c r="N12" i="12"/>
  <c r="O16" i="12"/>
  <c r="I34" i="12"/>
  <c r="L55" i="12"/>
  <c r="E59" i="12"/>
  <c r="I64" i="12"/>
  <c r="N21" i="12"/>
  <c r="D21" i="12"/>
  <c r="I21" i="12"/>
  <c r="N30" i="12"/>
  <c r="I47" i="12"/>
  <c r="O47" i="12"/>
  <c r="K25" i="12"/>
  <c r="L47" i="12"/>
  <c r="G47" i="12"/>
  <c r="F21" i="12"/>
  <c r="L43" i="12"/>
  <c r="E30" i="12"/>
  <c r="I30" i="12"/>
  <c r="G52" i="12"/>
  <c r="N64" i="12"/>
  <c r="H55" i="12"/>
  <c r="E64" i="12"/>
  <c r="E25" i="12"/>
  <c r="O52" i="12"/>
  <c r="K52" i="12"/>
  <c r="L23" i="12"/>
  <c r="D57" i="12"/>
  <c r="K58" i="12"/>
  <c r="K27" i="12"/>
  <c r="G10" i="12"/>
  <c r="L32" i="12"/>
  <c r="E36" i="12"/>
  <c r="H23" i="12"/>
  <c r="P16" i="14"/>
  <c r="O53" i="12"/>
  <c r="M47" i="14"/>
  <c r="L27" i="12"/>
  <c r="L41" i="12"/>
  <c r="L9" i="14"/>
  <c r="D31" i="14"/>
  <c r="M27" i="12"/>
  <c r="I53" i="12"/>
  <c r="E17" i="14"/>
  <c r="E61" i="12"/>
  <c r="I49" i="12"/>
  <c r="C52" i="14"/>
  <c r="D47" i="14"/>
  <c r="C30" i="14"/>
  <c r="L49" i="12"/>
  <c r="K53" i="14"/>
  <c r="D53" i="12"/>
  <c r="J65" i="12"/>
  <c r="G56" i="14"/>
  <c r="C60" i="14"/>
  <c r="O43" i="14"/>
  <c r="O14" i="12"/>
  <c r="H30" i="14"/>
  <c r="F36" i="12"/>
  <c r="D34" i="14"/>
  <c r="I38" i="7"/>
  <c r="I51" i="7"/>
  <c r="F17" i="7"/>
  <c r="I13" i="7"/>
  <c r="O13" i="7"/>
  <c r="K26" i="7"/>
  <c r="K34" i="7"/>
  <c r="M13" i="7"/>
  <c r="O30" i="7"/>
  <c r="H13" i="7"/>
  <c r="K56" i="7"/>
  <c r="L12" i="7"/>
  <c r="I69" i="7"/>
  <c r="O51" i="7"/>
  <c r="O20" i="7"/>
  <c r="F60" i="7"/>
  <c r="J25" i="7"/>
  <c r="N12" i="7"/>
  <c r="F25" i="7"/>
  <c r="K69" i="7"/>
  <c r="O24" i="7"/>
  <c r="L25" i="7"/>
  <c r="G12" i="7"/>
  <c r="M38" i="7"/>
  <c r="K38" i="7"/>
  <c r="N23" i="7"/>
  <c r="E24" i="7"/>
  <c r="L20" i="7"/>
  <c r="I25" i="7"/>
  <c r="N38" i="7"/>
  <c r="N20" i="7"/>
  <c r="L56" i="7"/>
  <c r="I56" i="7"/>
  <c r="M22" i="7"/>
  <c r="G25" i="7"/>
  <c r="K25" i="7"/>
  <c r="J12" i="7"/>
  <c r="N24" i="7"/>
  <c r="F22" i="7"/>
  <c r="H20" i="7"/>
  <c r="E56" i="7"/>
  <c r="O38" i="7"/>
  <c r="N22" i="7"/>
  <c r="M12" i="7"/>
  <c r="G20" i="7"/>
  <c r="J24" i="7"/>
  <c r="G35" i="7"/>
  <c r="F44" i="7"/>
  <c r="J35" i="7"/>
  <c r="G66" i="7"/>
  <c r="G44" i="7"/>
  <c r="K16" i="7"/>
  <c r="I35" i="7"/>
  <c r="F26" i="7"/>
  <c r="K12" i="7"/>
  <c r="I12" i="7"/>
  <c r="E26" i="7"/>
  <c r="F12" i="7"/>
  <c r="N26" i="7"/>
  <c r="H12" i="7"/>
  <c r="G26" i="7"/>
  <c r="O26" i="7"/>
  <c r="E30" i="7"/>
  <c r="O57" i="7"/>
  <c r="J26" i="7"/>
  <c r="O12" i="7"/>
  <c r="M26" i="7"/>
  <c r="J57" i="7"/>
  <c r="K66" i="7"/>
  <c r="H45" i="1"/>
  <c r="H56" i="7"/>
  <c r="H58" i="7"/>
  <c r="K13" i="7"/>
  <c r="I57" i="7"/>
  <c r="J13" i="7"/>
  <c r="G23" i="12"/>
  <c r="E27" i="12"/>
  <c r="O61" i="12"/>
  <c r="L57" i="12"/>
  <c r="J57" i="12"/>
  <c r="M49" i="12"/>
  <c r="L53" i="12"/>
  <c r="N61" i="12"/>
  <c r="E49" i="12"/>
  <c r="E65" i="12"/>
  <c r="H65" i="12"/>
  <c r="D65" i="14"/>
  <c r="O56" i="14"/>
  <c r="O65" i="14"/>
  <c r="F52" i="14"/>
  <c r="L60" i="14"/>
  <c r="P43" i="14"/>
  <c r="K47" i="14"/>
  <c r="F47" i="14"/>
  <c r="E56" i="14"/>
  <c r="L30" i="14"/>
  <c r="L61" i="12"/>
  <c r="N14" i="12"/>
  <c r="I34" i="14"/>
  <c r="H34" i="14"/>
  <c r="E19" i="12"/>
  <c r="G57" i="12"/>
  <c r="M36" i="12"/>
  <c r="I45" i="12"/>
  <c r="I41" i="12"/>
  <c r="D49" i="12"/>
  <c r="G32" i="12"/>
  <c r="K41" i="12"/>
  <c r="E42" i="24"/>
  <c r="I42" i="24"/>
  <c r="K36" i="12"/>
  <c r="M21" i="14"/>
  <c r="I16" i="14"/>
  <c r="G56" i="24"/>
  <c r="D13" i="24"/>
  <c r="E38" i="24"/>
  <c r="M55" i="7"/>
  <c r="F55" i="7"/>
  <c r="G57" i="7"/>
  <c r="I53" i="7"/>
  <c r="N53" i="7"/>
  <c r="G53" i="7"/>
  <c r="F13" i="7"/>
  <c r="L55" i="7"/>
  <c r="G13" i="7"/>
  <c r="F58" i="7"/>
  <c r="N13" i="7"/>
  <c r="K58" i="7"/>
  <c r="H49" i="7"/>
  <c r="H45" i="7"/>
  <c r="I27" i="7"/>
  <c r="J45" i="7"/>
  <c r="M27" i="7"/>
  <c r="E49" i="7"/>
  <c r="E55" i="7"/>
  <c r="J56" i="7"/>
  <c r="I45" i="7"/>
  <c r="L57" i="7"/>
  <c r="N36" i="7"/>
  <c r="G45" i="7"/>
  <c r="E58" i="7"/>
  <c r="G56" i="7"/>
  <c r="N57" i="7"/>
  <c r="E13" i="7"/>
  <c r="H27" i="12"/>
  <c r="J27" i="12"/>
  <c r="K61" i="12"/>
  <c r="H16" i="14"/>
  <c r="N49" i="12"/>
  <c r="F57" i="12"/>
  <c r="J61" i="12"/>
  <c r="H49" i="12"/>
  <c r="G65" i="14"/>
  <c r="C56" i="14"/>
  <c r="P65" i="14"/>
  <c r="J65" i="14"/>
  <c r="H52" i="14"/>
  <c r="I60" i="14"/>
  <c r="E60" i="14"/>
  <c r="K43" i="14"/>
  <c r="G43" i="14"/>
  <c r="M30" i="14"/>
  <c r="F61" i="12"/>
  <c r="F38" i="14"/>
  <c r="K38" i="14"/>
  <c r="I19" i="12"/>
  <c r="O65" i="12"/>
  <c r="N45" i="12"/>
  <c r="M10" i="12"/>
  <c r="M45" i="12"/>
  <c r="H19" i="12"/>
  <c r="H60" i="14"/>
  <c r="I66" i="24"/>
  <c r="E66" i="24"/>
  <c r="H56" i="24"/>
  <c r="H14" i="12"/>
  <c r="N55" i="7"/>
  <c r="K57" i="7"/>
  <c r="M53" i="7"/>
  <c r="O56" i="7"/>
  <c r="O53" i="7"/>
  <c r="I58" i="7"/>
  <c r="J58" i="7"/>
  <c r="O58" i="7"/>
  <c r="L49" i="7"/>
  <c r="H67" i="7"/>
  <c r="N27" i="7"/>
  <c r="I49" i="7"/>
  <c r="J27" i="7"/>
  <c r="O49" i="7"/>
  <c r="M57" i="7"/>
  <c r="G27" i="7"/>
  <c r="M45" i="7"/>
  <c r="M49" i="7"/>
  <c r="M56" i="7"/>
  <c r="J55" i="7"/>
  <c r="N23" i="12"/>
  <c r="G27" i="12"/>
  <c r="N53" i="12"/>
  <c r="L16" i="14"/>
  <c r="N65" i="12"/>
  <c r="E57" i="12"/>
  <c r="K49" i="12"/>
  <c r="J49" i="12"/>
  <c r="K56" i="14"/>
  <c r="C65" i="14"/>
  <c r="D16" i="14"/>
  <c r="J60" i="14"/>
  <c r="C43" i="14"/>
  <c r="J16" i="14"/>
  <c r="K57" i="12"/>
  <c r="D14" i="12"/>
  <c r="G19" i="12"/>
  <c r="J38" i="14"/>
  <c r="J45" i="12"/>
  <c r="L45" i="12"/>
  <c r="O41" i="12"/>
  <c r="H32" i="12"/>
  <c r="D66" i="24"/>
  <c r="N21" i="14"/>
  <c r="F21" i="14"/>
  <c r="G62" i="24"/>
  <c r="K27" i="7"/>
  <c r="K45" i="7"/>
  <c r="F57" i="7"/>
  <c r="G55" i="7"/>
  <c r="N56" i="7"/>
  <c r="F53" i="7"/>
  <c r="H57" i="7"/>
  <c r="H53" i="7"/>
  <c r="M58" i="7"/>
  <c r="N58" i="7"/>
  <c r="F45" i="7"/>
  <c r="E45" i="7"/>
  <c r="L53" i="7"/>
  <c r="H67" i="24"/>
  <c r="I38" i="24"/>
  <c r="D38" i="24"/>
  <c r="C58" i="24"/>
  <c r="I43" i="24"/>
  <c r="D40" i="24"/>
  <c r="I67" i="24"/>
  <c r="F56" i="24"/>
  <c r="F18" i="24"/>
  <c r="E31" i="24"/>
  <c r="H18" i="24"/>
  <c r="C44" i="24"/>
  <c r="H66" i="24"/>
  <c r="F66" i="24"/>
  <c r="H13" i="24"/>
  <c r="I64" i="24"/>
  <c r="F15" i="24"/>
  <c r="G32" i="24"/>
  <c r="I15" i="24"/>
  <c r="E25" i="24"/>
  <c r="G66" i="24"/>
  <c r="C47" i="24"/>
  <c r="E60" i="24"/>
  <c r="I13" i="24"/>
  <c r="E56" i="24"/>
  <c r="H42" i="24"/>
  <c r="D56" i="24"/>
  <c r="G44" i="24"/>
  <c r="E13" i="24"/>
  <c r="G38" i="24"/>
  <c r="C67" i="24"/>
  <c r="F37" i="24"/>
  <c r="I18" i="24"/>
  <c r="G18" i="24"/>
  <c r="C46" i="24"/>
  <c r="H46" i="24"/>
  <c r="F53" i="24"/>
  <c r="F44" i="24"/>
  <c r="G13" i="24"/>
  <c r="C57" i="24"/>
  <c r="F38" i="24"/>
  <c r="D15" i="24"/>
  <c r="D32" i="24"/>
  <c r="F13" i="24"/>
  <c r="F40" i="24"/>
  <c r="F60" i="24"/>
  <c r="I62" i="24"/>
  <c r="F67" i="24"/>
  <c r="F58" i="24"/>
  <c r="E47" i="24"/>
  <c r="E44" i="24"/>
  <c r="C38" i="24"/>
  <c r="G66" i="12"/>
  <c r="D66" i="12"/>
  <c r="K66" i="12"/>
  <c r="G63" i="12"/>
  <c r="M63" i="12"/>
  <c r="H37" i="12"/>
  <c r="N37" i="12"/>
  <c r="D33" i="12"/>
  <c r="E33" i="12"/>
  <c r="J28" i="12"/>
  <c r="H28" i="12"/>
  <c r="M28" i="12"/>
  <c r="N28" i="12"/>
  <c r="L28" i="12"/>
  <c r="I28" i="12"/>
  <c r="E11" i="12"/>
  <c r="O11" i="12"/>
  <c r="J66" i="14"/>
  <c r="P66" i="14"/>
  <c r="E61" i="14"/>
  <c r="O61" i="14"/>
  <c r="N61" i="14"/>
  <c r="C57" i="14"/>
  <c r="E57" i="14"/>
  <c r="N48" i="14"/>
  <c r="G48" i="14"/>
  <c r="I39" i="14"/>
  <c r="J39" i="14"/>
  <c r="L39" i="14"/>
  <c r="H35" i="14"/>
  <c r="F35" i="14"/>
  <c r="I26" i="14"/>
  <c r="P26" i="14"/>
  <c r="D22" i="14"/>
  <c r="E22" i="14"/>
  <c r="K22" i="14"/>
  <c r="C17" i="14"/>
  <c r="N17" i="14"/>
  <c r="K17" i="14"/>
  <c r="H17" i="14"/>
  <c r="L17" i="14"/>
  <c r="D17" i="14"/>
  <c r="J17" i="14"/>
  <c r="J13" i="14"/>
  <c r="C13" i="14"/>
  <c r="G13" i="14"/>
  <c r="P13" i="14"/>
  <c r="O13" i="14"/>
  <c r="P9" i="14"/>
  <c r="O9" i="14"/>
  <c r="J9" i="14"/>
  <c r="K9" i="14"/>
  <c r="G17" i="14"/>
  <c r="I58" i="12"/>
  <c r="J24" i="12"/>
  <c r="E28" i="12"/>
  <c r="N9" i="14"/>
  <c r="C9" i="14"/>
  <c r="P17" i="14"/>
  <c r="K54" i="12"/>
  <c r="N39" i="14"/>
  <c r="K48" i="14"/>
  <c r="O26" i="14"/>
  <c r="C66" i="14"/>
  <c r="N22" i="14"/>
  <c r="D15" i="12"/>
  <c r="D9" i="14"/>
  <c r="E50" i="12"/>
  <c r="J58" i="12"/>
  <c r="L13" i="14"/>
  <c r="I17" i="14"/>
  <c r="I24" i="12"/>
  <c r="O28" i="12"/>
  <c r="E9" i="14"/>
  <c r="K13" i="14"/>
  <c r="F63" i="12"/>
  <c r="N35" i="14"/>
  <c r="D44" i="14"/>
  <c r="E66" i="14"/>
  <c r="F13" i="14"/>
  <c r="H22" i="14"/>
  <c r="N42" i="12"/>
  <c r="F9" i="14"/>
  <c r="O20" i="12"/>
  <c r="H9" i="14"/>
  <c r="I9" i="14"/>
  <c r="H13" i="14"/>
  <c r="D28" i="12"/>
  <c r="N13" i="14"/>
  <c r="G9" i="14"/>
  <c r="D13" i="14"/>
  <c r="I63" i="12"/>
  <c r="C26" i="14"/>
  <c r="E26" i="14"/>
  <c r="I44" i="14"/>
  <c r="M22" i="14"/>
  <c r="O17" i="14"/>
  <c r="F17" i="14"/>
  <c r="O22" i="14"/>
  <c r="G37" i="12"/>
  <c r="D65" i="12"/>
  <c r="L65" i="12"/>
  <c r="I65" i="12"/>
  <c r="I61" i="12"/>
  <c r="M61" i="12"/>
  <c r="M53" i="12"/>
  <c r="G53" i="12"/>
  <c r="F53" i="12"/>
  <c r="F41" i="12"/>
  <c r="H41" i="12"/>
  <c r="D36" i="12"/>
  <c r="N36" i="12"/>
  <c r="J32" i="12"/>
  <c r="K32" i="12"/>
  <c r="O27" i="12"/>
  <c r="D27" i="12"/>
  <c r="F27" i="12"/>
  <c r="E10" i="12"/>
  <c r="D10" i="12"/>
  <c r="B6" i="12"/>
  <c r="L65" i="14"/>
  <c r="F65" i="14"/>
  <c r="H65" i="14"/>
  <c r="F60" i="14"/>
  <c r="M60" i="14"/>
  <c r="K60" i="14"/>
  <c r="H56" i="14"/>
  <c r="I56" i="14"/>
  <c r="L52" i="14"/>
  <c r="D52" i="14"/>
  <c r="E52" i="14"/>
  <c r="J47" i="14"/>
  <c r="H47" i="14"/>
  <c r="O47" i="14"/>
  <c r="N47" i="14"/>
  <c r="P47" i="14"/>
  <c r="N43" i="14"/>
  <c r="M43" i="14"/>
  <c r="O38" i="14"/>
  <c r="M38" i="14"/>
  <c r="J34" i="14"/>
  <c r="F34" i="14"/>
  <c r="C34" i="14"/>
  <c r="M34" i="14"/>
  <c r="G30" i="14"/>
  <c r="J30" i="14"/>
  <c r="F30" i="14"/>
  <c r="I30" i="14"/>
  <c r="N30" i="14"/>
  <c r="J25" i="14"/>
  <c r="N25" i="14"/>
  <c r="J23" i="12"/>
  <c r="D23" i="12"/>
  <c r="N27" i="12"/>
  <c r="I57" i="12"/>
  <c r="M57" i="12"/>
  <c r="O49" i="12"/>
  <c r="O16" i="14"/>
  <c r="E16" i="14"/>
  <c r="M23" i="12"/>
  <c r="D61" i="12"/>
  <c r="E53" i="12"/>
  <c r="N57" i="12"/>
  <c r="G61" i="12"/>
  <c r="G49" i="12"/>
  <c r="M65" i="12"/>
  <c r="J56" i="14"/>
  <c r="L56" i="14"/>
  <c r="E65" i="14"/>
  <c r="N65" i="14"/>
  <c r="K16" i="14"/>
  <c r="O60" i="14"/>
  <c r="J52" i="14"/>
  <c r="M52" i="14"/>
  <c r="P60" i="14"/>
  <c r="N56" i="14"/>
  <c r="C16" i="14"/>
  <c r="I43" i="14"/>
  <c r="H43" i="14"/>
  <c r="K30" i="14"/>
  <c r="H53" i="12"/>
  <c r="I14" i="12"/>
  <c r="K45" i="12"/>
  <c r="N38" i="14"/>
  <c r="K34" i="14"/>
  <c r="L38" i="14"/>
  <c r="O19" i="12"/>
  <c r="G36" i="12"/>
  <c r="K10" i="12"/>
  <c r="P38" i="14"/>
  <c r="J41" i="12"/>
  <c r="M65" i="14"/>
  <c r="O32" i="12"/>
  <c r="D43" i="14"/>
  <c r="I32" i="12"/>
  <c r="I38" i="14"/>
  <c r="I25" i="14"/>
  <c r="P21" i="14"/>
  <c r="F12" i="14"/>
  <c r="C6" i="12"/>
  <c r="M6" i="12" s="1"/>
  <c r="K20" i="14"/>
  <c r="G20" i="14"/>
  <c r="O15" i="14"/>
  <c r="G15" i="14"/>
  <c r="L11" i="14"/>
  <c r="F11" i="14"/>
  <c r="G69" i="7"/>
  <c r="O69" i="7"/>
  <c r="J69" i="7"/>
  <c r="H14" i="7"/>
  <c r="I50" i="7"/>
  <c r="I63" i="7"/>
  <c r="O68" i="7"/>
  <c r="F50" i="7"/>
  <c r="F63" i="7"/>
  <c r="K14" i="7"/>
  <c r="N18" i="7"/>
  <c r="G50" i="7"/>
  <c r="H69" i="7"/>
  <c r="E68" i="7"/>
  <c r="F69" i="7"/>
  <c r="E69" i="7"/>
  <c r="M69" i="7"/>
  <c r="M37" i="7"/>
  <c r="M68" i="7"/>
  <c r="O37" i="7"/>
  <c r="N50" i="7"/>
  <c r="J68" i="7"/>
  <c r="O50" i="7"/>
  <c r="H50" i="7"/>
  <c r="H59" i="7"/>
  <c r="K37" i="7"/>
  <c r="N69" i="7"/>
  <c r="L18" i="7"/>
  <c r="L59" i="7"/>
  <c r="G68" i="7"/>
  <c r="F46" i="7"/>
  <c r="J59" i="7"/>
  <c r="N68" i="7"/>
  <c r="G59" i="7"/>
  <c r="L50" i="7"/>
  <c r="O15" i="9"/>
  <c r="N15" i="9"/>
  <c r="J15" i="9"/>
  <c r="G15" i="9"/>
  <c r="M15" i="9"/>
  <c r="L15" i="9"/>
  <c r="K15" i="9"/>
  <c r="P15" i="9"/>
  <c r="H12" i="9"/>
  <c r="I12" i="9"/>
  <c r="Q16" i="9"/>
  <c r="P16" i="9"/>
  <c r="H52" i="1"/>
  <c r="H29" i="1"/>
  <c r="H27" i="1"/>
  <c r="D30" i="1"/>
  <c r="D24" i="1"/>
  <c r="D35" i="1"/>
  <c r="D51" i="1"/>
  <c r="D23" i="1"/>
  <c r="D13" i="1"/>
  <c r="H22" i="1"/>
  <c r="D60" i="1"/>
  <c r="D54" i="1"/>
  <c r="I57" i="24"/>
  <c r="E53" i="24"/>
  <c r="I53" i="24"/>
  <c r="H62" i="24"/>
  <c r="C32" i="24"/>
  <c r="G39" i="24"/>
  <c r="E62" i="24"/>
  <c r="H10" i="24"/>
  <c r="I22" i="24"/>
  <c r="D65" i="24"/>
  <c r="F45" i="24"/>
  <c r="G10" i="24"/>
  <c r="I10" i="24"/>
  <c r="E39" i="24"/>
  <c r="C42" i="24"/>
  <c r="C53" i="24"/>
  <c r="I39" i="24"/>
  <c r="F23" i="24"/>
  <c r="F39" i="24"/>
  <c r="G42" i="24"/>
  <c r="H65" i="24"/>
  <c r="I47" i="24"/>
  <c r="D47" i="24"/>
  <c r="H25" i="24"/>
  <c r="E32" i="24"/>
  <c r="F49" i="24"/>
  <c r="F57" i="24"/>
  <c r="F32" i="24"/>
  <c r="H47" i="24"/>
  <c r="G17" i="24"/>
  <c r="F34" i="24"/>
  <c r="D28" i="24"/>
  <c r="F10" i="24"/>
  <c r="D53" i="24"/>
  <c r="H39" i="24"/>
  <c r="G23" i="24"/>
  <c r="C39" i="24"/>
  <c r="C62" i="24"/>
  <c r="D16" i="24"/>
  <c r="C28" i="24"/>
  <c r="I45" i="24"/>
  <c r="E28" i="24"/>
  <c r="D10" i="24"/>
  <c r="E16" i="24"/>
  <c r="D55" i="24"/>
  <c r="G57" i="24"/>
  <c r="I23" i="24"/>
  <c r="G55" i="24"/>
  <c r="H23" i="24"/>
  <c r="H45" i="24"/>
  <c r="E65" i="24"/>
  <c r="F25" i="24"/>
  <c r="I51" i="24"/>
  <c r="I49" i="24"/>
  <c r="I32" i="24"/>
  <c r="H57" i="24"/>
  <c r="F47" i="24"/>
  <c r="H34" i="24"/>
  <c r="G34" i="24"/>
  <c r="D62" i="24"/>
  <c r="G53" i="24"/>
  <c r="D45" i="24"/>
  <c r="H17" i="24"/>
  <c r="E10" i="24"/>
  <c r="E11" i="14"/>
  <c r="D11" i="14"/>
  <c r="K60" i="12"/>
  <c r="M20" i="14"/>
  <c r="N60" i="12"/>
  <c r="M37" i="14"/>
  <c r="D33" i="14"/>
  <c r="E15" i="14"/>
  <c r="G50" i="14"/>
  <c r="O33" i="14"/>
  <c r="I64" i="14"/>
  <c r="H9" i="12"/>
  <c r="E48" i="12"/>
  <c r="M15" i="14"/>
  <c r="O13" i="12"/>
  <c r="H13" i="12"/>
  <c r="H20" i="14"/>
  <c r="M26" i="12"/>
  <c r="O26" i="12"/>
  <c r="G22" i="12"/>
  <c r="K22" i="12"/>
  <c r="M60" i="12"/>
  <c r="N11" i="14"/>
  <c r="H60" i="12"/>
  <c r="O28" i="14"/>
  <c r="D37" i="14"/>
  <c r="G24" i="14"/>
  <c r="E55" i="14"/>
  <c r="F9" i="12"/>
  <c r="D31" i="12"/>
  <c r="H56" i="12"/>
  <c r="E56" i="12"/>
  <c r="E8" i="14"/>
  <c r="O11" i="14"/>
  <c r="N39" i="12"/>
  <c r="L8" i="14"/>
  <c r="L12" i="9"/>
  <c r="J12" i="9"/>
  <c r="C9" i="9"/>
  <c r="B9" i="9"/>
  <c r="P12" i="9"/>
  <c r="F12" i="9"/>
  <c r="D9" i="9"/>
  <c r="N9" i="9" s="1"/>
  <c r="N67" i="7"/>
  <c r="E67" i="7"/>
  <c r="L67" i="7"/>
  <c r="F67" i="7"/>
  <c r="O67" i="7"/>
  <c r="K64" i="7"/>
  <c r="H64" i="7"/>
  <c r="E64" i="7"/>
  <c r="J64" i="7"/>
  <c r="M64" i="7"/>
  <c r="L64" i="7"/>
  <c r="H62" i="7"/>
  <c r="J62" i="7"/>
  <c r="M62" i="7"/>
  <c r="O62" i="7"/>
  <c r="F62" i="7"/>
  <c r="K62" i="7"/>
  <c r="I62" i="7"/>
  <c r="O48" i="7"/>
  <c r="K48" i="7"/>
  <c r="N48" i="7"/>
  <c r="E48" i="7"/>
  <c r="L42" i="7"/>
  <c r="F42" i="7"/>
  <c r="M42" i="7"/>
  <c r="J42" i="7"/>
  <c r="E42" i="7"/>
  <c r="N42" i="7"/>
  <c r="N40" i="7"/>
  <c r="I40" i="7"/>
  <c r="F40" i="7"/>
  <c r="J40" i="7"/>
  <c r="O40" i="7"/>
  <c r="E40" i="7"/>
  <c r="K40" i="7"/>
  <c r="K39" i="7"/>
  <c r="N39" i="7"/>
  <c r="G39" i="7"/>
  <c r="L39" i="7"/>
  <c r="M39" i="7"/>
  <c r="E39" i="7"/>
  <c r="O39" i="7"/>
  <c r="G48" i="7"/>
  <c r="H66" i="7"/>
  <c r="M52" i="7"/>
  <c r="H42" i="7"/>
  <c r="L48" i="7"/>
  <c r="N41" i="7"/>
  <c r="I42" i="7"/>
  <c r="E17" i="7"/>
  <c r="O17" i="7"/>
  <c r="J17" i="7"/>
  <c r="M17" i="7"/>
  <c r="K52" i="7"/>
  <c r="J67" i="7"/>
  <c r="H48" i="7"/>
  <c r="O42" i="7"/>
  <c r="I39" i="7"/>
  <c r="I48" i="7"/>
  <c r="N62" i="7"/>
  <c r="H40" i="7"/>
  <c r="G37" i="7"/>
  <c r="F37" i="7"/>
  <c r="L37" i="7"/>
  <c r="H37" i="7"/>
  <c r="E37" i="7"/>
  <c r="J37" i="7"/>
  <c r="G33" i="7"/>
  <c r="F33" i="7"/>
  <c r="H28" i="7"/>
  <c r="O28" i="7"/>
  <c r="M28" i="7"/>
  <c r="K28" i="7"/>
  <c r="M18" i="7"/>
  <c r="G18" i="7"/>
  <c r="H18" i="7"/>
  <c r="E18" i="7"/>
  <c r="F18" i="7"/>
  <c r="K18" i="7"/>
  <c r="L14" i="7"/>
  <c r="E14" i="7"/>
  <c r="M14" i="7"/>
  <c r="J14" i="7"/>
  <c r="O14" i="7"/>
  <c r="I14" i="7"/>
  <c r="N14" i="7"/>
  <c r="J66" i="7"/>
  <c r="L66" i="7"/>
  <c r="F66" i="7"/>
  <c r="I66" i="7"/>
  <c r="M66" i="7"/>
  <c r="O63" i="7"/>
  <c r="E63" i="7"/>
  <c r="G63" i="7"/>
  <c r="M63" i="7"/>
  <c r="J63" i="7"/>
  <c r="K63" i="7"/>
  <c r="H63" i="7"/>
  <c r="N61" i="7"/>
  <c r="I61" i="7"/>
  <c r="F61" i="7"/>
  <c r="G61" i="7"/>
  <c r="M61" i="7"/>
  <c r="L61" i="7"/>
  <c r="J61" i="7"/>
  <c r="E52" i="7"/>
  <c r="O52" i="7"/>
  <c r="J52" i="7"/>
  <c r="F52" i="7"/>
  <c r="N44" i="7"/>
  <c r="H44" i="7"/>
  <c r="K44" i="7"/>
  <c r="L44" i="7"/>
  <c r="J44" i="7"/>
  <c r="I41" i="7"/>
  <c r="J41" i="7"/>
  <c r="M41" i="7"/>
  <c r="K41" i="7"/>
  <c r="E41" i="7"/>
  <c r="L41" i="7"/>
  <c r="E16" i="7"/>
  <c r="L16" i="7"/>
  <c r="I16" i="7"/>
  <c r="F16" i="7"/>
  <c r="G16" i="7"/>
  <c r="G41" i="7"/>
  <c r="K61" i="7"/>
  <c r="J48" i="7"/>
  <c r="J39" i="7"/>
  <c r="M48" i="7"/>
  <c r="L62" i="7"/>
  <c r="J16" i="7"/>
  <c r="O64" i="7"/>
  <c r="E44" i="7"/>
  <c r="I52" i="7"/>
  <c r="O44" i="7"/>
  <c r="I17" i="7"/>
  <c r="F48" i="7"/>
  <c r="O66" i="7"/>
  <c r="O16" i="7"/>
  <c r="G67" i="7"/>
  <c r="H16" i="7"/>
  <c r="N17" i="7"/>
  <c r="F39" i="7"/>
  <c r="K42" i="7"/>
  <c r="H41" i="7"/>
  <c r="M16" i="7"/>
  <c r="I44" i="7"/>
  <c r="O61" i="7"/>
  <c r="L52" i="7"/>
  <c r="G64" i="7"/>
  <c r="G62" i="7"/>
  <c r="H17" i="7"/>
  <c r="I64" i="7"/>
  <c r="M40" i="7"/>
  <c r="I67" i="7"/>
  <c r="G17" i="7"/>
  <c r="E66" i="7"/>
  <c r="F64" i="7"/>
  <c r="L63" i="7"/>
  <c r="E62" i="7"/>
  <c r="E61" i="7"/>
  <c r="J60" i="7"/>
  <c r="E60" i="7"/>
  <c r="J51" i="7"/>
  <c r="M51" i="7"/>
  <c r="N51" i="7"/>
  <c r="H51" i="7"/>
  <c r="F51" i="7"/>
  <c r="L51" i="7"/>
  <c r="E51" i="7"/>
  <c r="K51" i="7"/>
  <c r="H47" i="7"/>
  <c r="K47" i="7"/>
  <c r="M47" i="7"/>
  <c r="G42" i="7"/>
  <c r="O41" i="7"/>
  <c r="G40" i="7"/>
  <c r="H39" i="7"/>
  <c r="H38" i="7"/>
  <c r="L38" i="7"/>
  <c r="G38" i="7"/>
  <c r="J38" i="7"/>
  <c r="F38" i="7"/>
  <c r="M34" i="7"/>
  <c r="E34" i="7"/>
  <c r="F34" i="7"/>
  <c r="G29" i="7"/>
  <c r="J29" i="7"/>
  <c r="N25" i="7"/>
  <c r="E25" i="7"/>
  <c r="O25" i="7"/>
  <c r="M25" i="7"/>
  <c r="L24" i="7"/>
  <c r="M24" i="7"/>
  <c r="K24" i="7"/>
  <c r="F24" i="7"/>
  <c r="H24" i="7"/>
  <c r="M23" i="7"/>
  <c r="F23" i="7"/>
  <c r="K23" i="7"/>
  <c r="E23" i="7"/>
  <c r="J23" i="7"/>
  <c r="I23" i="7"/>
  <c r="G22" i="7"/>
  <c r="J22" i="7"/>
  <c r="L22" i="7"/>
  <c r="K22" i="7"/>
  <c r="I22" i="7"/>
  <c r="J20" i="7"/>
  <c r="K20" i="7"/>
  <c r="I20" i="7"/>
  <c r="M20" i="7"/>
  <c r="F20" i="7"/>
  <c r="J19" i="7"/>
  <c r="O19" i="7"/>
  <c r="G19" i="7"/>
  <c r="I19" i="7"/>
  <c r="E15" i="7"/>
  <c r="L15" i="7"/>
  <c r="G15" i="7"/>
  <c r="B9" i="7"/>
  <c r="C9" i="7"/>
  <c r="H41" i="1"/>
  <c r="H51" i="1"/>
  <c r="H49" i="1"/>
  <c r="H19" i="1"/>
  <c r="H23" i="1"/>
  <c r="D62" i="1"/>
  <c r="D16" i="1"/>
  <c r="D45" i="1"/>
  <c r="D52" i="1"/>
  <c r="D37" i="1"/>
  <c r="D65" i="1"/>
  <c r="D18" i="1"/>
  <c r="D27" i="1"/>
  <c r="D59" i="1"/>
  <c r="D58" i="1"/>
  <c r="D56" i="1"/>
  <c r="D40" i="1"/>
  <c r="D48" i="1"/>
  <c r="D21" i="1"/>
  <c r="H13" i="1"/>
  <c r="H12" i="1"/>
  <c r="D12" i="1"/>
  <c r="E12" i="14"/>
  <c r="M12" i="14"/>
  <c r="P12" i="14"/>
  <c r="H12" i="14"/>
  <c r="D12" i="14"/>
  <c r="I12" i="14"/>
  <c r="C12" i="14"/>
  <c r="G12" i="14"/>
  <c r="N56" i="12"/>
  <c r="K56" i="12"/>
  <c r="H48" i="12"/>
  <c r="J48" i="12"/>
  <c r="L48" i="12"/>
  <c r="M48" i="12"/>
  <c r="D48" i="12"/>
  <c r="N48" i="12"/>
  <c r="O48" i="12"/>
  <c r="D44" i="12"/>
  <c r="G44" i="12"/>
  <c r="H44" i="12"/>
  <c r="L44" i="12"/>
  <c r="O44" i="12"/>
  <c r="I44" i="12"/>
  <c r="F44" i="12"/>
  <c r="K44" i="12"/>
  <c r="E44" i="12"/>
  <c r="J44" i="12"/>
  <c r="G39" i="12"/>
  <c r="K39" i="12"/>
  <c r="I39" i="12"/>
  <c r="D39" i="12"/>
  <c r="M35" i="12"/>
  <c r="D35" i="12"/>
  <c r="G35" i="12"/>
  <c r="L35" i="12"/>
  <c r="I35" i="12"/>
  <c r="N35" i="12"/>
  <c r="O31" i="12"/>
  <c r="E31" i="12"/>
  <c r="K31" i="12"/>
  <c r="L31" i="12"/>
  <c r="H31" i="12"/>
  <c r="E26" i="12"/>
  <c r="F26" i="12"/>
  <c r="J26" i="12"/>
  <c r="N26" i="12"/>
  <c r="F22" i="12"/>
  <c r="E22" i="12"/>
  <c r="J22" i="12"/>
  <c r="I22" i="12"/>
  <c r="H22" i="12"/>
  <c r="E17" i="12"/>
  <c r="M17" i="12"/>
  <c r="D17" i="12"/>
  <c r="F13" i="12"/>
  <c r="G13" i="12"/>
  <c r="N13" i="12"/>
  <c r="K13" i="12"/>
  <c r="L13" i="12"/>
  <c r="D13" i="12"/>
  <c r="E13" i="12"/>
  <c r="J9" i="12"/>
  <c r="L9" i="12"/>
  <c r="D9" i="12"/>
  <c r="K9" i="12"/>
  <c r="N9" i="12"/>
  <c r="I9" i="12"/>
  <c r="L64" i="14"/>
  <c r="E64" i="14"/>
  <c r="C64" i="14"/>
  <c r="J64" i="14"/>
  <c r="K64" i="14"/>
  <c r="F64" i="14"/>
  <c r="G64" i="14"/>
  <c r="P64" i="14"/>
  <c r="O64" i="14"/>
  <c r="N59" i="14"/>
  <c r="C59" i="14"/>
  <c r="F59" i="14"/>
  <c r="H59" i="14"/>
  <c r="J55" i="14"/>
  <c r="K55" i="14"/>
  <c r="L55" i="14"/>
  <c r="G55" i="14"/>
  <c r="H55" i="14"/>
  <c r="M50" i="14"/>
  <c r="O50" i="14"/>
  <c r="P50" i="14"/>
  <c r="J50" i="14"/>
  <c r="I50" i="14"/>
  <c r="C50" i="14"/>
  <c r="E50" i="14"/>
  <c r="L50" i="14"/>
  <c r="L46" i="14"/>
  <c r="C46" i="14"/>
  <c r="O46" i="14"/>
  <c r="L42" i="14"/>
  <c r="D42" i="14"/>
  <c r="F42" i="14"/>
  <c r="N42" i="14"/>
  <c r="G42" i="14"/>
  <c r="M42" i="14"/>
  <c r="J42" i="14"/>
  <c r="C42" i="14"/>
  <c r="E42" i="14"/>
  <c r="L37" i="14"/>
  <c r="P37" i="14"/>
  <c r="H37" i="14"/>
  <c r="J37" i="14"/>
  <c r="G37" i="14"/>
  <c r="I37" i="14"/>
  <c r="F33" i="14"/>
  <c r="P33" i="14"/>
  <c r="K33" i="14"/>
  <c r="E33" i="14"/>
  <c r="I28" i="14"/>
  <c r="D28" i="14"/>
  <c r="H28" i="14"/>
  <c r="E28" i="14"/>
  <c r="G28" i="14"/>
  <c r="K28" i="14"/>
  <c r="L28" i="14"/>
  <c r="N28" i="14"/>
  <c r="O24" i="14"/>
  <c r="E24" i="14"/>
  <c r="I24" i="14"/>
  <c r="F24" i="14"/>
  <c r="J24" i="14"/>
  <c r="E20" i="14"/>
  <c r="I20" i="14"/>
  <c r="F20" i="14"/>
  <c r="L20" i="14"/>
  <c r="N20" i="14"/>
  <c r="D20" i="14"/>
  <c r="H15" i="14"/>
  <c r="J15" i="14"/>
  <c r="K15" i="14"/>
  <c r="D15" i="14"/>
  <c r="N15" i="14"/>
  <c r="P15" i="14"/>
  <c r="C15" i="14"/>
  <c r="I15" i="14"/>
  <c r="J11" i="14"/>
  <c r="I11" i="14"/>
  <c r="P11" i="14"/>
  <c r="C8" i="14"/>
  <c r="N8" i="14"/>
  <c r="M8" i="14"/>
  <c r="F8" i="14"/>
  <c r="K11" i="14"/>
  <c r="J31" i="12"/>
  <c r="N31" i="12"/>
  <c r="H26" i="12"/>
  <c r="J60" i="12"/>
  <c r="D22" i="12"/>
  <c r="M31" i="12"/>
  <c r="L60" i="12"/>
  <c r="O60" i="12"/>
  <c r="I60" i="12"/>
  <c r="D8" i="14"/>
  <c r="G56" i="12"/>
  <c r="P20" i="14"/>
  <c r="H8" i="14"/>
  <c r="M11" i="14"/>
  <c r="J20" i="14"/>
  <c r="C11" i="14"/>
  <c r="O8" i="14"/>
  <c r="F37" i="14"/>
  <c r="E37" i="14"/>
  <c r="L12" i="14"/>
  <c r="K24" i="14"/>
  <c r="C33" i="14"/>
  <c r="I42" i="14"/>
  <c r="F46" i="14"/>
  <c r="D50" i="14"/>
  <c r="L33" i="14"/>
  <c r="M64" i="14"/>
  <c r="H17" i="12"/>
  <c r="H35" i="12"/>
  <c r="E39" i="12"/>
  <c r="F35" i="12"/>
  <c r="M44" i="12"/>
  <c r="I48" i="12"/>
  <c r="L24" i="14"/>
  <c r="G9" i="12"/>
  <c r="G17" i="12"/>
  <c r="F55" i="14"/>
  <c r="I17" i="12"/>
  <c r="K50" i="14"/>
  <c r="M28" i="14"/>
  <c r="O17" i="12"/>
  <c r="F15" i="14"/>
  <c r="M22" i="12"/>
  <c r="O22" i="12"/>
  <c r="I26" i="12"/>
  <c r="F56" i="12"/>
  <c r="G60" i="12"/>
  <c r="D26" i="12"/>
  <c r="F31" i="12"/>
  <c r="G31" i="12"/>
  <c r="G11" i="14"/>
  <c r="G8" i="14"/>
  <c r="O20" i="14"/>
  <c r="O56" i="12"/>
  <c r="K8" i="14"/>
  <c r="I8" i="14"/>
  <c r="H11" i="14"/>
  <c r="F60" i="12"/>
  <c r="I56" i="12"/>
  <c r="P8" i="14"/>
  <c r="K37" i="14"/>
  <c r="C37" i="14"/>
  <c r="O12" i="14"/>
  <c r="N12" i="14"/>
  <c r="D24" i="14"/>
  <c r="N33" i="14"/>
  <c r="P42" i="14"/>
  <c r="N46" i="14"/>
  <c r="L15" i="14"/>
  <c r="H33" i="14"/>
  <c r="I33" i="14"/>
  <c r="K12" i="14"/>
  <c r="N24" i="14"/>
  <c r="H64" i="14"/>
  <c r="M33" i="14"/>
  <c r="F48" i="12"/>
  <c r="I13" i="12"/>
  <c r="H39" i="12"/>
  <c r="O35" i="12"/>
  <c r="K42" i="14"/>
  <c r="L22" i="12"/>
  <c r="O39" i="12"/>
  <c r="D64" i="14"/>
  <c r="N55" i="14"/>
  <c r="G64" i="12"/>
  <c r="D64" i="12"/>
  <c r="D16" i="12"/>
  <c r="M16" i="12"/>
  <c r="F16" i="12"/>
  <c r="H12" i="12"/>
  <c r="G12" i="12"/>
  <c r="G8" i="12"/>
  <c r="M8" i="12"/>
  <c r="I8" i="12"/>
  <c r="G63" i="14"/>
  <c r="L63" i="14"/>
  <c r="F58" i="14"/>
  <c r="O58" i="14"/>
  <c r="C54" i="14"/>
  <c r="I54" i="14"/>
  <c r="F54" i="14"/>
  <c r="O54" i="14"/>
  <c r="K54" i="14"/>
  <c r="K49" i="14"/>
  <c r="J49" i="14"/>
  <c r="M49" i="14"/>
  <c r="C45" i="14"/>
  <c r="G45" i="14"/>
  <c r="F45" i="14"/>
  <c r="K36" i="14"/>
  <c r="F36" i="14"/>
  <c r="O32" i="14"/>
  <c r="F32" i="14"/>
  <c r="D32" i="14"/>
  <c r="K32" i="14"/>
  <c r="D27" i="14"/>
  <c r="N27" i="14"/>
  <c r="M19" i="14"/>
  <c r="N19" i="14"/>
  <c r="K19" i="14"/>
  <c r="G55" i="12"/>
  <c r="O55" i="12"/>
  <c r="I59" i="12"/>
  <c r="L64" i="12"/>
  <c r="K10" i="14"/>
  <c r="O21" i="12"/>
  <c r="K14" i="14"/>
  <c r="M25" i="12"/>
  <c r="D19" i="14"/>
  <c r="P19" i="14"/>
  <c r="C19" i="14"/>
  <c r="G21" i="12"/>
  <c r="J21" i="12"/>
  <c r="F30" i="12"/>
  <c r="H19" i="14"/>
  <c r="N14" i="14"/>
  <c r="M47" i="12"/>
  <c r="F52" i="12"/>
  <c r="J43" i="12"/>
  <c r="H52" i="12"/>
  <c r="D34" i="12"/>
  <c r="N34" i="12"/>
  <c r="K34" i="12"/>
  <c r="F47" i="12"/>
  <c r="D43" i="12"/>
  <c r="M34" i="12"/>
  <c r="E47" i="12"/>
  <c r="L34" i="12"/>
  <c r="G43" i="12"/>
  <c r="E34" i="12"/>
  <c r="K58" i="14"/>
  <c r="C58" i="14"/>
  <c r="D63" i="14"/>
  <c r="H63" i="14"/>
  <c r="O23" i="14"/>
  <c r="F41" i="14"/>
  <c r="E41" i="14"/>
  <c r="O45" i="14"/>
  <c r="L49" i="14"/>
  <c r="H49" i="14"/>
  <c r="D54" i="14"/>
  <c r="P36" i="14"/>
  <c r="L27" i="14"/>
  <c r="C32" i="14"/>
  <c r="H36" i="14"/>
  <c r="M32" i="14"/>
  <c r="K63" i="14"/>
  <c r="N36" i="14"/>
  <c r="H59" i="12"/>
  <c r="N59" i="12"/>
  <c r="M64" i="12"/>
  <c r="I27" i="14"/>
  <c r="G27" i="14"/>
  <c r="I58" i="14"/>
  <c r="E27" i="14"/>
  <c r="I49" i="14"/>
  <c r="F27" i="14"/>
  <c r="L54" i="14"/>
  <c r="I12" i="12"/>
  <c r="J16" i="12"/>
  <c r="E16" i="12"/>
  <c r="D59" i="12"/>
  <c r="L8" i="12"/>
  <c r="N47" i="12"/>
  <c r="K28" i="12"/>
  <c r="G28" i="12"/>
  <c r="C53" i="14"/>
  <c r="H53" i="14"/>
  <c r="I13" i="14"/>
  <c r="M13" i="14"/>
  <c r="F35" i="24"/>
  <c r="D22" i="24"/>
  <c r="H28" i="24"/>
  <c r="E22" i="24"/>
  <c r="E43" i="24"/>
  <c r="H31" i="24"/>
  <c r="F24" i="24"/>
  <c r="I33" i="24"/>
  <c r="E11" i="24"/>
  <c r="C55" i="24"/>
  <c r="D60" i="24"/>
  <c r="G43" i="24"/>
  <c r="H58" i="24"/>
  <c r="H33" i="24"/>
  <c r="C37" i="24"/>
  <c r="E33" i="24"/>
  <c r="E24" i="24"/>
  <c r="D31" i="24"/>
  <c r="G22" i="24"/>
  <c r="E58" i="24"/>
  <c r="F14" i="24"/>
  <c r="D33" i="24"/>
  <c r="I24" i="24"/>
  <c r="H35" i="24"/>
  <c r="E26" i="24"/>
  <c r="G35" i="24"/>
  <c r="H14" i="24"/>
  <c r="C14" i="24"/>
  <c r="H16" i="24"/>
  <c r="I20" i="24"/>
  <c r="H55" i="24"/>
  <c r="F20" i="24"/>
  <c r="D20" i="24"/>
  <c r="D64" i="24"/>
  <c r="D44" i="24"/>
  <c r="H44" i="24"/>
  <c r="G64" i="24"/>
  <c r="C11" i="24"/>
  <c r="C20" i="24"/>
  <c r="I9" i="24"/>
  <c r="E67" i="24"/>
  <c r="D49" i="24"/>
  <c r="C49" i="24"/>
  <c r="E55" i="24"/>
  <c r="I46" i="24"/>
  <c r="G9" i="24"/>
  <c r="C9" i="24"/>
  <c r="G60" i="24"/>
  <c r="E17" i="24"/>
  <c r="D46" i="24"/>
  <c r="I60" i="24"/>
  <c r="E51" i="24"/>
  <c r="F43" i="24"/>
  <c r="G16" i="24"/>
  <c r="F22" i="24"/>
  <c r="C35" i="24"/>
  <c r="E35" i="24"/>
  <c r="F16" i="24"/>
  <c r="G37" i="24"/>
  <c r="D35" i="24"/>
  <c r="F31" i="24"/>
  <c r="E64" i="24"/>
  <c r="G11" i="24"/>
  <c r="E20" i="24"/>
  <c r="F51" i="24"/>
  <c r="E40" i="24"/>
  <c r="H40" i="24"/>
  <c r="I28" i="24"/>
  <c r="H26" i="24"/>
  <c r="H22" i="24"/>
  <c r="G28" i="24"/>
  <c r="C51" i="24"/>
  <c r="G51" i="24"/>
  <c r="B7" i="24"/>
  <c r="I7" i="24" s="1"/>
  <c r="D37" i="24"/>
  <c r="G33" i="24"/>
  <c r="F33" i="24"/>
  <c r="I31" i="24"/>
  <c r="I37" i="24"/>
  <c r="G26" i="24"/>
  <c r="I14" i="24"/>
  <c r="I16" i="24"/>
  <c r="G14" i="24"/>
  <c r="C64" i="24"/>
  <c r="F46" i="24"/>
  <c r="H11" i="24"/>
  <c r="H64" i="24"/>
  <c r="D11" i="24"/>
  <c r="F55" i="24"/>
  <c r="E37" i="24"/>
  <c r="H24" i="24"/>
  <c r="D58" i="24"/>
  <c r="H20" i="24"/>
  <c r="H51" i="24"/>
  <c r="F17" i="24"/>
  <c r="C17" i="24"/>
  <c r="G49" i="24"/>
  <c r="I58" i="24"/>
  <c r="E6" i="12"/>
  <c r="O66" i="12"/>
  <c r="M66" i="12"/>
  <c r="E66" i="12"/>
  <c r="L66" i="12"/>
  <c r="N66" i="12"/>
  <c r="J66" i="12"/>
  <c r="I66" i="12"/>
  <c r="F66" i="12"/>
  <c r="L63" i="12"/>
  <c r="J63" i="12"/>
  <c r="O63" i="12"/>
  <c r="N63" i="12"/>
  <c r="K63" i="12"/>
  <c r="H63" i="12"/>
  <c r="D58" i="12"/>
  <c r="G58" i="12"/>
  <c r="E58" i="12"/>
  <c r="O58" i="12"/>
  <c r="F58" i="12"/>
  <c r="I54" i="12"/>
  <c r="D54" i="12"/>
  <c r="E54" i="12"/>
  <c r="H54" i="12"/>
  <c r="M54" i="12"/>
  <c r="G54" i="12"/>
  <c r="F54" i="12"/>
  <c r="L54" i="12"/>
  <c r="D50" i="12"/>
  <c r="M50" i="12"/>
  <c r="K50" i="12"/>
  <c r="G50" i="12"/>
  <c r="L50" i="12"/>
  <c r="N50" i="12"/>
  <c r="H50" i="12"/>
  <c r="M46" i="12"/>
  <c r="E46" i="12"/>
  <c r="H46" i="12"/>
  <c r="J46" i="12"/>
  <c r="G46" i="12"/>
  <c r="K46" i="12"/>
  <c r="O46" i="12"/>
  <c r="F46" i="12"/>
  <c r="I46" i="12"/>
  <c r="I42" i="12"/>
  <c r="D42" i="12"/>
  <c r="E42" i="12"/>
  <c r="O42" i="12"/>
  <c r="M42" i="12"/>
  <c r="F42" i="12"/>
  <c r="L42" i="12"/>
  <c r="K42" i="12"/>
  <c r="D37" i="12"/>
  <c r="E37" i="12"/>
  <c r="J37" i="12"/>
  <c r="L37" i="12"/>
  <c r="I37" i="12"/>
  <c r="F37" i="12"/>
  <c r="G33" i="12"/>
  <c r="L33" i="12"/>
  <c r="H33" i="12"/>
  <c r="O33" i="12"/>
  <c r="K33" i="12"/>
  <c r="N33" i="12"/>
  <c r="J33" i="12"/>
  <c r="F33" i="12"/>
  <c r="G24" i="12"/>
  <c r="N24" i="12"/>
  <c r="K24" i="12"/>
  <c r="L24" i="12"/>
  <c r="D24" i="12"/>
  <c r="E24" i="12"/>
  <c r="J20" i="12"/>
  <c r="M20" i="12"/>
  <c r="H20" i="12"/>
  <c r="E20" i="12"/>
  <c r="K20" i="12"/>
  <c r="N20" i="12"/>
  <c r="D20" i="12"/>
  <c r="I20" i="12"/>
  <c r="G20" i="12"/>
  <c r="N15" i="12"/>
  <c r="G15" i="12"/>
  <c r="I15" i="12"/>
  <c r="M15" i="12"/>
  <c r="O15" i="12"/>
  <c r="F15" i="12"/>
  <c r="J15" i="12"/>
  <c r="E15" i="12"/>
  <c r="G11" i="12"/>
  <c r="D11" i="12"/>
  <c r="H11" i="12"/>
  <c r="F11" i="12"/>
  <c r="I11" i="12"/>
  <c r="N11" i="12"/>
  <c r="J11" i="12"/>
  <c r="M11" i="12"/>
  <c r="F66" i="14"/>
  <c r="D66" i="14"/>
  <c r="O66" i="14"/>
  <c r="H66" i="14"/>
  <c r="I66" i="14"/>
  <c r="N66" i="14"/>
  <c r="J61" i="14"/>
  <c r="D61" i="14"/>
  <c r="L61" i="14"/>
  <c r="F61" i="14"/>
  <c r="K61" i="14"/>
  <c r="I61" i="14"/>
  <c r="M61" i="14"/>
  <c r="H57" i="14"/>
  <c r="K57" i="14"/>
  <c r="O57" i="14"/>
  <c r="F57" i="14"/>
  <c r="J57" i="14"/>
  <c r="N57" i="14"/>
  <c r="D57" i="14"/>
  <c r="I57" i="14"/>
  <c r="M57" i="14"/>
  <c r="M53" i="14"/>
  <c r="N53" i="14"/>
  <c r="E53" i="14"/>
  <c r="D53" i="14"/>
  <c r="I53" i="14"/>
  <c r="O53" i="14"/>
  <c r="P53" i="14"/>
  <c r="M48" i="14"/>
  <c r="L48" i="14"/>
  <c r="P48" i="14"/>
  <c r="I48" i="14"/>
  <c r="F48" i="14"/>
  <c r="C48" i="14"/>
  <c r="H48" i="14"/>
  <c r="L44" i="14"/>
  <c r="C44" i="14"/>
  <c r="E44" i="14"/>
  <c r="G44" i="14"/>
  <c r="K44" i="14"/>
  <c r="O44" i="14"/>
  <c r="F44" i="14"/>
  <c r="H44" i="14"/>
  <c r="P44" i="14"/>
  <c r="M44" i="14"/>
  <c r="C39" i="14"/>
  <c r="P39" i="14"/>
  <c r="E39" i="14"/>
  <c r="D39" i="14"/>
  <c r="M39" i="14"/>
  <c r="F39" i="14"/>
  <c r="K39" i="14"/>
  <c r="H39" i="14"/>
  <c r="M35" i="14"/>
  <c r="E35" i="14"/>
  <c r="P35" i="14"/>
  <c r="D35" i="14"/>
  <c r="O35" i="14"/>
  <c r="J35" i="14"/>
  <c r="K35" i="14"/>
  <c r="K31" i="14"/>
  <c r="O31" i="14"/>
  <c r="H31" i="14"/>
  <c r="I31" i="14"/>
  <c r="M31" i="14"/>
  <c r="L31" i="14"/>
  <c r="F31" i="14"/>
  <c r="C31" i="14"/>
  <c r="J31" i="14"/>
  <c r="N26" i="14"/>
  <c r="K26" i="14"/>
  <c r="H26" i="14"/>
  <c r="M26" i="14"/>
  <c r="F26" i="14"/>
  <c r="D26" i="14"/>
  <c r="L26" i="14"/>
  <c r="O50" i="12"/>
  <c r="O54" i="12"/>
  <c r="H66" i="12"/>
  <c r="L58" i="12"/>
  <c r="H24" i="12"/>
  <c r="M58" i="12"/>
  <c r="J54" i="12"/>
  <c r="D63" i="12"/>
  <c r="O39" i="14"/>
  <c r="G26" i="14"/>
  <c r="C35" i="14"/>
  <c r="D48" i="14"/>
  <c r="J26" i="14"/>
  <c r="G39" i="14"/>
  <c r="N31" i="14"/>
  <c r="F53" i="14"/>
  <c r="L66" i="14"/>
  <c r="M66" i="14"/>
  <c r="P61" i="14"/>
  <c r="K66" i="14"/>
  <c r="L53" i="14"/>
  <c r="F50" i="12"/>
  <c r="K37" i="12"/>
  <c r="I50" i="12"/>
  <c r="I33" i="12"/>
  <c r="G42" i="12"/>
  <c r="O37" i="12"/>
  <c r="G35" i="14"/>
  <c r="L20" i="12"/>
  <c r="N44" i="14"/>
  <c r="O48" i="14"/>
  <c r="G31" i="14"/>
  <c r="G57" i="14"/>
  <c r="G66" i="14"/>
  <c r="H61" i="14"/>
  <c r="J48" i="14"/>
  <c r="E48" i="14"/>
  <c r="G53" i="14"/>
  <c r="F24" i="12"/>
  <c r="J42" i="12"/>
  <c r="L15" i="12"/>
  <c r="M37" i="12"/>
  <c r="L46" i="12"/>
  <c r="L11" i="12"/>
  <c r="C61" i="14"/>
  <c r="H15" i="12"/>
  <c r="M24" i="12"/>
  <c r="G61" i="14"/>
  <c r="M33" i="12"/>
  <c r="L57" i="14"/>
  <c r="D46" i="12"/>
  <c r="E31" i="14"/>
  <c r="I35" i="14"/>
  <c r="P57" i="14"/>
  <c r="H58" i="12"/>
  <c r="G22" i="14"/>
  <c r="P22" i="14"/>
  <c r="J10" i="14"/>
  <c r="B6" i="14"/>
  <c r="P10" i="14"/>
  <c r="L10" i="14"/>
  <c r="J22" i="14"/>
  <c r="L22" i="14"/>
  <c r="D45" i="12"/>
  <c r="G45" i="12"/>
  <c r="F45" i="12"/>
  <c r="O45" i="12"/>
  <c r="E45" i="12"/>
  <c r="G41" i="12"/>
  <c r="D41" i="12"/>
  <c r="M41" i="12"/>
  <c r="E41" i="12"/>
  <c r="H36" i="12"/>
  <c r="J36" i="12"/>
  <c r="I36" i="12"/>
  <c r="O36" i="12"/>
  <c r="F32" i="12"/>
  <c r="D32" i="12"/>
  <c r="M32" i="12"/>
  <c r="E32" i="12"/>
  <c r="F23" i="12"/>
  <c r="E23" i="12"/>
  <c r="I23" i="12"/>
  <c r="O23" i="12"/>
  <c r="J19" i="12"/>
  <c r="F19" i="12"/>
  <c r="D19" i="12"/>
  <c r="K19" i="12"/>
  <c r="N19" i="12"/>
  <c r="L14" i="12"/>
  <c r="F14" i="12"/>
  <c r="K14" i="12"/>
  <c r="E14" i="12"/>
  <c r="M14" i="12"/>
  <c r="J14" i="12"/>
  <c r="F10" i="12"/>
  <c r="J10" i="12"/>
  <c r="O10" i="12"/>
  <c r="L10" i="12"/>
  <c r="N60" i="14"/>
  <c r="D60" i="14"/>
  <c r="F56" i="14"/>
  <c r="M56" i="14"/>
  <c r="P52" i="14"/>
  <c r="G52" i="14"/>
  <c r="O52" i="14"/>
  <c r="I52" i="14"/>
  <c r="C47" i="14"/>
  <c r="I47" i="14"/>
  <c r="L47" i="14"/>
  <c r="E43" i="14"/>
  <c r="F43" i="14"/>
  <c r="L43" i="14"/>
  <c r="D38" i="14"/>
  <c r="G38" i="14"/>
  <c r="E38" i="14"/>
  <c r="C38" i="14"/>
  <c r="N34" i="14"/>
  <c r="G34" i="14"/>
  <c r="E34" i="14"/>
  <c r="O34" i="14"/>
  <c r="P34" i="14"/>
  <c r="O30" i="14"/>
  <c r="E30" i="14"/>
  <c r="P25" i="14"/>
  <c r="F25" i="14"/>
  <c r="K25" i="14"/>
  <c r="C25" i="14"/>
  <c r="G25" i="14"/>
  <c r="M25" i="14"/>
  <c r="H25" i="14"/>
  <c r="E25" i="14"/>
  <c r="D25" i="14"/>
  <c r="L25" i="14"/>
  <c r="L21" i="14"/>
  <c r="D21" i="14"/>
  <c r="E21" i="14"/>
  <c r="H21" i="14"/>
  <c r="G21" i="14"/>
  <c r="K21" i="14"/>
  <c r="C21" i="14"/>
  <c r="I21" i="14"/>
  <c r="G16" i="14"/>
  <c r="F16" i="14"/>
  <c r="M16" i="14"/>
  <c r="C10" i="14"/>
  <c r="D10" i="14"/>
  <c r="N10" i="14"/>
  <c r="F10" i="14"/>
  <c r="G10" i="14"/>
  <c r="I22" i="14"/>
  <c r="C22" i="14"/>
  <c r="F59" i="12"/>
  <c r="H34" i="12"/>
  <c r="F43" i="12"/>
  <c r="C41" i="14"/>
  <c r="N41" i="14"/>
  <c r="P49" i="14"/>
  <c r="E32" i="14"/>
  <c r="F12" i="12"/>
  <c r="E12" i="12"/>
  <c r="D12" i="12"/>
  <c r="O43" i="12"/>
  <c r="H41" i="14"/>
  <c r="J47" i="12"/>
  <c r="F39" i="12"/>
  <c r="L39" i="12"/>
  <c r="J39" i="12"/>
  <c r="E35" i="12"/>
  <c r="J35" i="12"/>
  <c r="N17" i="12"/>
  <c r="L17" i="12"/>
  <c r="K17" i="12"/>
  <c r="J17" i="12"/>
  <c r="F17" i="12"/>
  <c r="O9" i="12"/>
  <c r="M9" i="12"/>
  <c r="G59" i="14"/>
  <c r="M59" i="14"/>
  <c r="I59" i="14"/>
  <c r="K59" i="14"/>
  <c r="P59" i="14"/>
  <c r="L59" i="14"/>
  <c r="E59" i="14"/>
  <c r="O59" i="14"/>
  <c r="J59" i="14"/>
  <c r="C55" i="14"/>
  <c r="O55" i="14"/>
  <c r="M55" i="14"/>
  <c r="D55" i="14"/>
  <c r="P55" i="14"/>
  <c r="N50" i="14"/>
  <c r="H50" i="14"/>
  <c r="K46" i="14"/>
  <c r="I46" i="14"/>
  <c r="H46" i="14"/>
  <c r="M46" i="14"/>
  <c r="J46" i="14"/>
  <c r="P46" i="14"/>
  <c r="J28" i="14"/>
  <c r="C28" i="14"/>
  <c r="H24" i="14"/>
  <c r="C24" i="14"/>
  <c r="G38" i="12"/>
  <c r="H38" i="12"/>
  <c r="L38" i="12"/>
  <c r="H16" i="12"/>
  <c r="L16" i="12"/>
  <c r="K16" i="12"/>
  <c r="K12" i="12"/>
  <c r="M12" i="12"/>
  <c r="L12" i="12"/>
  <c r="D8" i="12"/>
  <c r="N8" i="12"/>
  <c r="K8" i="12"/>
  <c r="F8" i="12"/>
  <c r="H8" i="12"/>
  <c r="J8" i="12"/>
  <c r="H58" i="14"/>
  <c r="N58" i="14"/>
  <c r="H54" i="14"/>
  <c r="J54" i="14"/>
  <c r="N54" i="14"/>
  <c r="G49" i="14"/>
  <c r="N49" i="14"/>
  <c r="N45" i="14"/>
  <c r="H45" i="14"/>
  <c r="P27" i="14"/>
  <c r="J27" i="14"/>
  <c r="J23" i="14"/>
  <c r="N23" i="14"/>
  <c r="H23" i="14"/>
  <c r="N12" i="9"/>
  <c r="Q12" i="9"/>
  <c r="F9" i="9"/>
  <c r="K12" i="9"/>
  <c r="P14" i="9"/>
  <c r="I16" i="9"/>
  <c r="J16" i="9"/>
  <c r="K14" i="9"/>
  <c r="N16" i="9"/>
  <c r="E12" i="9"/>
  <c r="O12" i="9"/>
  <c r="M14" i="9"/>
  <c r="O16" i="9"/>
  <c r="J14" i="9"/>
  <c r="Q14" i="9"/>
  <c r="L16" i="9"/>
  <c r="L14" i="9"/>
  <c r="E14" i="9"/>
  <c r="H35" i="7"/>
  <c r="N29" i="7"/>
  <c r="H29" i="7"/>
  <c r="F29" i="7"/>
  <c r="F35" i="7"/>
  <c r="J30" i="7"/>
  <c r="H34" i="7"/>
  <c r="O29" i="7"/>
  <c r="G36" i="7"/>
  <c r="O60" i="7"/>
  <c r="E47" i="7"/>
  <c r="O47" i="7"/>
  <c r="K29" i="7"/>
  <c r="K36" i="7"/>
  <c r="N28" i="7"/>
  <c r="I28" i="7"/>
  <c r="H33" i="7"/>
  <c r="K33" i="7"/>
  <c r="M46" i="7"/>
  <c r="N59" i="7"/>
  <c r="K30" i="7"/>
  <c r="M33" i="7"/>
  <c r="K59" i="7"/>
  <c r="L29" i="7"/>
  <c r="M60" i="7"/>
  <c r="M31" i="7"/>
  <c r="L30" i="7"/>
  <c r="F31" i="7"/>
  <c r="L47" i="7"/>
  <c r="H60" i="7"/>
  <c r="K46" i="7"/>
  <c r="O46" i="7"/>
  <c r="L36" i="7"/>
  <c r="E29" i="7"/>
  <c r="I60" i="7"/>
  <c r="D9" i="7"/>
  <c r="N34" i="7"/>
  <c r="E36" i="7"/>
  <c r="G60" i="7"/>
  <c r="J47" i="7"/>
  <c r="O33" i="7"/>
  <c r="I30" i="7"/>
  <c r="G47" i="7"/>
  <c r="K31" i="7"/>
  <c r="O36" i="7"/>
  <c r="J28" i="7"/>
  <c r="E28" i="7"/>
  <c r="I59" i="7"/>
  <c r="F30" i="7"/>
  <c r="N35" i="7"/>
  <c r="N46" i="7"/>
  <c r="I46" i="7"/>
  <c r="N33" i="7"/>
  <c r="E33" i="7"/>
  <c r="O59" i="7"/>
  <c r="J34" i="7"/>
  <c r="E31" i="7"/>
  <c r="H36" i="7"/>
  <c r="G46" i="7"/>
  <c r="L46" i="7"/>
  <c r="O35" i="7"/>
  <c r="L60" i="7"/>
  <c r="L35" i="7"/>
  <c r="N31" i="7"/>
  <c r="L28" i="7"/>
  <c r="K60" i="7"/>
  <c r="G28" i="7"/>
  <c r="N47" i="7"/>
  <c r="F47" i="7"/>
  <c r="G34" i="7"/>
  <c r="I36" i="7"/>
  <c r="L34" i="7"/>
  <c r="E35" i="7"/>
  <c r="N30" i="7"/>
  <c r="I29" i="7"/>
  <c r="O34" i="7"/>
  <c r="O31" i="7"/>
  <c r="F28" i="7"/>
  <c r="G30" i="7"/>
  <c r="M59" i="7"/>
  <c r="M30" i="7"/>
  <c r="M35" i="7"/>
  <c r="J46" i="7"/>
  <c r="E46" i="7"/>
  <c r="F59" i="7"/>
  <c r="J33" i="7"/>
  <c r="J31" i="7"/>
  <c r="I31" i="7"/>
  <c r="L31" i="7"/>
  <c r="M36" i="7"/>
  <c r="J36" i="7"/>
  <c r="L33" i="7"/>
  <c r="D61" i="1"/>
  <c r="D38" i="1"/>
  <c r="D19" i="1"/>
  <c r="D49" i="1"/>
  <c r="D39" i="1"/>
  <c r="H28" i="1"/>
  <c r="D68" i="1"/>
  <c r="D14" i="1"/>
  <c r="D36" i="15"/>
  <c r="E36" i="15" s="1"/>
  <c r="H67" i="1"/>
  <c r="H58" i="1"/>
  <c r="D36" i="1"/>
  <c r="H11" i="1"/>
  <c r="D63" i="1"/>
  <c r="H47" i="1"/>
  <c r="D28" i="1"/>
  <c r="H14" i="1"/>
  <c r="H55" i="1"/>
  <c r="D32" i="1"/>
  <c r="D17" i="1"/>
  <c r="I49" i="15"/>
  <c r="J49" i="15" s="1"/>
  <c r="D68" i="15"/>
  <c r="E68" i="15" s="1"/>
  <c r="D47" i="1"/>
  <c r="D33" i="1"/>
  <c r="D25" i="1"/>
  <c r="D10" i="1"/>
  <c r="H68" i="1"/>
  <c r="H39" i="1"/>
  <c r="D67" i="1"/>
  <c r="I45" i="15"/>
  <c r="J45" i="15" s="1"/>
  <c r="D34" i="1"/>
  <c r="D11" i="1"/>
  <c r="D22" i="1"/>
  <c r="H34" i="1"/>
  <c r="D50" i="1"/>
  <c r="D15" i="1"/>
  <c r="H61" i="1"/>
  <c r="D43" i="1"/>
  <c r="D26" i="1"/>
  <c r="D57" i="1"/>
  <c r="D41" i="1"/>
  <c r="I61" i="15"/>
  <c r="J61" i="15" s="1"/>
  <c r="I10" i="15"/>
  <c r="J10" i="15" s="1"/>
  <c r="D55" i="1"/>
  <c r="D46" i="1"/>
  <c r="D29" i="1"/>
  <c r="H65" i="1"/>
  <c r="H15" i="1"/>
  <c r="H10" i="1"/>
  <c r="D66" i="1"/>
  <c r="D60" i="15"/>
  <c r="E60" i="15" s="1"/>
  <c r="D51" i="15"/>
  <c r="E51" i="15" s="1"/>
  <c r="D44" i="1"/>
  <c r="H32" i="1"/>
  <c r="H26" i="1"/>
  <c r="D18" i="15"/>
  <c r="E18" i="15" s="1"/>
  <c r="D6" i="12" l="1"/>
  <c r="J6" i="12"/>
  <c r="O6" i="12"/>
  <c r="I6" i="12"/>
  <c r="F6" i="12"/>
  <c r="H6" i="12"/>
  <c r="L6" i="12"/>
  <c r="K6" i="12"/>
  <c r="G6" i="12"/>
  <c r="N6" i="12"/>
  <c r="E9" i="9"/>
  <c r="G9" i="9"/>
  <c r="M9" i="9"/>
  <c r="J9" i="9"/>
  <c r="Q9" i="9"/>
  <c r="O9" i="9"/>
  <c r="H9" i="9"/>
  <c r="E7" i="24"/>
  <c r="K9" i="9"/>
  <c r="P9" i="9"/>
  <c r="L9" i="9"/>
  <c r="I9" i="9"/>
  <c r="F7" i="24"/>
  <c r="G7" i="24"/>
  <c r="C7" i="24"/>
  <c r="D7" i="24"/>
  <c r="H7" i="24"/>
  <c r="E6" i="14"/>
  <c r="K6" i="14"/>
  <c r="H6" i="14"/>
  <c r="D6" i="14"/>
  <c r="F6" i="14"/>
  <c r="O6" i="14"/>
  <c r="P6" i="14"/>
  <c r="M6" i="14"/>
  <c r="J6" i="14"/>
  <c r="I6" i="14"/>
  <c r="N6" i="14"/>
  <c r="L6" i="14"/>
  <c r="C6" i="14"/>
  <c r="G6" i="14"/>
  <c r="H9" i="7"/>
  <c r="G9" i="7"/>
  <c r="F9" i="7"/>
  <c r="K9" i="7"/>
  <c r="J9" i="7"/>
  <c r="L9" i="7"/>
  <c r="O9" i="7"/>
  <c r="N9" i="7"/>
  <c r="E9" i="7"/>
  <c r="I9" i="7"/>
  <c r="M9" i="7"/>
</calcChain>
</file>

<file path=xl/sharedStrings.xml><?xml version="1.0" encoding="utf-8"?>
<sst xmlns="http://schemas.openxmlformats.org/spreadsheetml/2006/main" count="2458" uniqueCount="275">
  <si>
    <t>STATE</t>
  </si>
  <si>
    <t>1/</t>
  </si>
  <si>
    <t xml:space="preserve"> </t>
  </si>
  <si>
    <t>United States</t>
  </si>
  <si>
    <t xml:space="preserve">  </t>
  </si>
  <si>
    <t>SSP-MOE</t>
  </si>
  <si>
    <t>ALL FAMILIES</t>
  </si>
  <si>
    <t>TWO-PARENT FAMILIES</t>
  </si>
  <si>
    <t>Alabama</t>
  </si>
  <si>
    <t>Alaska</t>
  </si>
  <si>
    <t>Arizona</t>
  </si>
  <si>
    <t>Arkansas</t>
  </si>
  <si>
    <t>California</t>
  </si>
  <si>
    <t>Colorado</t>
  </si>
  <si>
    <t xml:space="preserve">Connecticut </t>
  </si>
  <si>
    <t>Delaware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</si>
  <si>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</si>
  <si>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</si>
  <si>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</si>
  <si>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</si>
  <si>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</si>
  <si>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</si>
  <si>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</si>
  <si>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</si>
  <si>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</si>
  <si>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</si>
  <si>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</si>
  <si>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</si>
  <si>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</si>
  <si>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</si>
  <si>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</si>
  <si>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</si>
  <si>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</si>
  <si>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</si>
  <si>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</si>
  <si>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</si>
  <si>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</si>
  <si>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</si>
  <si>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</si>
  <si>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</si>
  <si>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</si>
  <si>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</si>
  <si>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</si>
  <si>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</si>
  <si>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</si>
  <si>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</si>
  <si>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</si>
  <si>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</si>
  <si>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</si>
  <si>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</si>
  <si>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</si>
  <si>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</si>
  <si>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</si>
  <si>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</si>
  <si>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</si>
  <si>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</si>
  <si>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</si>
  <si>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</si>
  <si>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</si>
  <si>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</si>
  <si>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</si>
  <si>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ALL FAMILIES RATE</t>
  </si>
  <si>
    <t>TWO-PARENT FAMILIES RATE</t>
  </si>
  <si>
    <t>TWO-PARENT FAMILY RATE</t>
  </si>
  <si>
    <t xml:space="preserve">Georgia </t>
  </si>
  <si>
    <t xml:space="preserve">Illinois </t>
  </si>
  <si>
    <t xml:space="preserve">Louisiana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</si>
  <si>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</si>
  <si>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</si>
  <si>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</si>
  <si>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</si>
  <si>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</si>
  <si>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</si>
  <si>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Nebraska </t>
  </si>
  <si>
    <t xml:space="preserve">New Hampshire </t>
  </si>
  <si>
    <t xml:space="preserve">New Jersey </t>
  </si>
  <si>
    <t xml:space="preserve">New York </t>
  </si>
  <si>
    <t xml:space="preserve">Oklahoma </t>
  </si>
  <si>
    <t xml:space="preserve">West Virginia </t>
  </si>
  <si>
    <t>TWO-PARENT  FAMILIES  RATE</t>
  </si>
  <si>
    <t>District of Col.</t>
  </si>
  <si>
    <t>Rate</t>
  </si>
  <si>
    <t>ALL-FAMILIES RATE</t>
  </si>
  <si>
    <t>Combined</t>
  </si>
  <si>
    <t>1/ State has no TANF and/or SSP-MOE families subject to the two-parent rate.</t>
  </si>
  <si>
    <t>Adjusted Standard</t>
  </si>
  <si>
    <t>Caseload    Reduction Credit</t>
  </si>
  <si>
    <t>Number of TANF and SSP-MOE Families</t>
  </si>
  <si>
    <t>Number of Two-Parent Families</t>
  </si>
  <si>
    <t>Two-Parent Families with a Disabled Parent</t>
  </si>
  <si>
    <t xml:space="preserve">Two-Parent Families with a Non-Custodial Parent  </t>
  </si>
  <si>
    <t>Number of Participating Families in Two-Parent Families Rate</t>
  </si>
  <si>
    <t>Participation in a Tribal Work Program</t>
  </si>
  <si>
    <t>Total</t>
  </si>
  <si>
    <t>Other</t>
  </si>
  <si>
    <t>Families</t>
  </si>
  <si>
    <t>Job Search</t>
  </si>
  <si>
    <t>Number of Families Used in All Families Rate</t>
  </si>
  <si>
    <t>Number of Families with a Good Cause Domestic Violence Waiver</t>
  </si>
  <si>
    <t>Work Experience</t>
  </si>
  <si>
    <t>Community Service</t>
  </si>
  <si>
    <t>Vocational Educational Training</t>
  </si>
  <si>
    <t>Job Skills Training</t>
  </si>
  <si>
    <t>Education Related to Employment</t>
  </si>
  <si>
    <t>Satisfactory School Attendance</t>
  </si>
  <si>
    <t>Providing Child Care</t>
  </si>
  <si>
    <t>Disregarded from Participation Rate Due to</t>
  </si>
  <si>
    <t>Number of Families with No Work-Eligible Individual</t>
  </si>
  <si>
    <t>Number of Families Used in All-Families Rate</t>
  </si>
  <si>
    <t>Number of Participating Families in All-Families Rate</t>
  </si>
  <si>
    <t>Subject to a Sanction</t>
  </si>
  <si>
    <t>Number of Families Used in Two-Parent Families Rate</t>
  </si>
  <si>
    <t>Number of Families</t>
  </si>
  <si>
    <t>Number of Work-Eligible Individuals by Activity</t>
  </si>
  <si>
    <t>Percentage of Work-Eligible Individuals by Activity</t>
  </si>
  <si>
    <t>11 to 20 Hours of Participation</t>
  </si>
  <si>
    <t>0 Hours of Participation</t>
  </si>
  <si>
    <t>21 to 30 Hours of Participation</t>
  </si>
  <si>
    <t>31 or More Hours of Participation</t>
  </si>
  <si>
    <t>Families in All-Families Rate</t>
  </si>
  <si>
    <t>Participating Families</t>
  </si>
  <si>
    <t>Number of Families with Insufficient Hours to Count in the All-Families Work Rate</t>
  </si>
  <si>
    <t>Percentage of Families with Insufficient Hours to Count in the All-Families Work Rate</t>
  </si>
  <si>
    <t>Number of Families in All-Families Rate</t>
  </si>
  <si>
    <t>Families with a DV Waiver as a Percentage of Families Used in All Families Rate</t>
  </si>
  <si>
    <t>Total Number of WEIs</t>
  </si>
  <si>
    <t>WEIs with Holiday Hours</t>
  </si>
  <si>
    <t>* Work-Eligible Individuals with participation in more than one activity are included only once in this total.</t>
  </si>
  <si>
    <t>Sum of all Activities</t>
  </si>
  <si>
    <t>*  Work-Eligible-Individuals participating in more than one activity are included in once in this total.</t>
  </si>
  <si>
    <t>Total Families with Insufficient Hours to Count in All- Families Rate</t>
  </si>
  <si>
    <t>1 to 10 Hours of Participation</t>
  </si>
  <si>
    <t>** Weighted average monthly data; may differ from official work participation rate.</t>
  </si>
  <si>
    <t xml:space="preserve">Work Experience  </t>
  </si>
  <si>
    <t>WEIs with Excused Absence Hours</t>
  </si>
  <si>
    <t>Single Custodial Parent with Child Under 1</t>
  </si>
  <si>
    <t>Adjusted Standard 2/</t>
  </si>
  <si>
    <t>Met Target</t>
  </si>
  <si>
    <t xml:space="preserve">TANF </t>
  </si>
  <si>
    <t>Point Difference</t>
  </si>
  <si>
    <t>Percent Change</t>
  </si>
  <si>
    <t>Disregarded from Two-Parent
 Rate Due to</t>
  </si>
  <si>
    <t>Total Families</t>
  </si>
  <si>
    <t>Families in All- Families Rate</t>
  </si>
  <si>
    <t>Subsidized Private Employment</t>
  </si>
  <si>
    <t>Subsidized
Public
Employment</t>
  </si>
  <si>
    <t>Participating
Families</t>
  </si>
  <si>
    <t>Unsubsidized
Employment</t>
  </si>
  <si>
    <t>Work
Experience</t>
  </si>
  <si>
    <t>On-the-Job
Training</t>
  </si>
  <si>
    <t>Job
Search</t>
  </si>
  <si>
    <t>Community
Service</t>
  </si>
  <si>
    <t>Vocational
Education</t>
  </si>
  <si>
    <t>Job Skills
Training</t>
  </si>
  <si>
    <t>Education
Related to
Employment</t>
  </si>
  <si>
    <t>Satisfactory
school
Attendance</t>
  </si>
  <si>
    <t>Providing
Child Care</t>
  </si>
  <si>
    <t>Total
Families</t>
  </si>
  <si>
    <t>Families in All-
Families Rate</t>
  </si>
  <si>
    <t>Subsidized
Private
Employment</t>
  </si>
  <si>
    <t>Satisfactory
School
Attendance</t>
  </si>
  <si>
    <t xml:space="preserve"> STATE</t>
  </si>
  <si>
    <t>Families in
Two-Parent
Rate</t>
  </si>
  <si>
    <t>Total
Number of
WEIs</t>
  </si>
  <si>
    <t>WEI with
Hours of
Participation*</t>
  </si>
  <si>
    <t>no data</t>
  </si>
  <si>
    <t xml:space="preserve">Total Number of WEIs
</t>
  </si>
  <si>
    <t>Number of WEIs
With Hours of
Participation*</t>
  </si>
  <si>
    <t>On-the-job
Training</t>
  </si>
  <si>
    <t>All
Activities</t>
  </si>
  <si>
    <t xml:space="preserve"> no data</t>
  </si>
  <si>
    <t>FY2017 Rate</t>
  </si>
  <si>
    <t>LIST OF TABLES</t>
  </si>
  <si>
    <t>Table 1A</t>
  </si>
  <si>
    <t>Table 1B</t>
  </si>
  <si>
    <t>Table 1C</t>
  </si>
  <si>
    <t>Table 2</t>
  </si>
  <si>
    <t>Table 3A</t>
  </si>
  <si>
    <t>Table 3B</t>
  </si>
  <si>
    <t>Table 4A</t>
  </si>
  <si>
    <t>Table 4B</t>
  </si>
  <si>
    <t>Table 5A</t>
  </si>
  <si>
    <t>Table 5B</t>
  </si>
  <si>
    <t>Table 6A</t>
  </si>
  <si>
    <t>Table 6B</t>
  </si>
  <si>
    <t>Table 6C</t>
  </si>
  <si>
    <t>Table 7A</t>
  </si>
  <si>
    <t>Table 7B</t>
  </si>
  <si>
    <t>Table 8A</t>
  </si>
  <si>
    <t>Table 9</t>
  </si>
  <si>
    <t>Table 10A</t>
  </si>
  <si>
    <t>Table 10B</t>
  </si>
  <si>
    <t>Table 11A</t>
  </si>
  <si>
    <t>Table 11B</t>
  </si>
  <si>
    <t>Caseload Reduction Credits</t>
  </si>
  <si>
    <t>Number Of Holiday Hours Per Week For Participating Families</t>
  </si>
  <si>
    <t>Combined TANF and SSP-MOE Work Participation Rates</t>
  </si>
  <si>
    <t>TANF and SSP-MOE Work Participation Rates</t>
  </si>
  <si>
    <t>TABLE 3A</t>
  </si>
  <si>
    <t>Status of TANF and SSP-MOE Families as Relates to All-Families Work Participation Rates</t>
  </si>
  <si>
    <t>TABLE 2</t>
  </si>
  <si>
    <t>TABLE 1C</t>
  </si>
  <si>
    <t xml:space="preserve">Changes in Combined Work Participation Rates </t>
  </si>
  <si>
    <t>TABLE 1B</t>
  </si>
  <si>
    <t>TABLE 1A</t>
  </si>
  <si>
    <t>2/ Statutory standards of 50% for all-families rate and 90% for 2-parent rate are adjusted 
by each state's caseload reduction credit.</t>
  </si>
  <si>
    <t>TABLE 3B</t>
  </si>
  <si>
    <t>TABLE 4A</t>
  </si>
  <si>
    <t>Table 8B</t>
  </si>
  <si>
    <t>TABLE 4B</t>
  </si>
  <si>
    <t>TABLE 5A</t>
  </si>
  <si>
    <t>Work-Eligible Individuals Participating in Work Activities for Sufficient Hours for the Family to Count as Meeting the Two-Parent Families Work Requirement</t>
  </si>
  <si>
    <t>TABLE 5B</t>
  </si>
  <si>
    <t>TABLE 6A</t>
  </si>
  <si>
    <t>Number of Work-Eligible Individuals with Hours of Participation In Work Activities</t>
  </si>
  <si>
    <t>TABLE 6B</t>
  </si>
  <si>
    <t>Work-Eligible Individuals with Hours of Participation by Work Activity as a Percent of the Number of Participating Work-Eligible Individuals</t>
  </si>
  <si>
    <t>TABLE 6C</t>
  </si>
  <si>
    <t xml:space="preserve">Work-Eligible Individuals with Hours of Participation by Work Activity as a Percent of the Total Number of Work-Eligible Individuals </t>
  </si>
  <si>
    <t>TABLE 7A</t>
  </si>
  <si>
    <t>Number of Hours of Participation per Week for All Work-Eligible Individuals</t>
  </si>
  <si>
    <t>TABLE 7B</t>
  </si>
  <si>
    <t>Number of Hours of Participation per Week for All Work-Eligible Individuals Participating in the Work Activity</t>
  </si>
  <si>
    <t>TABLE 8A</t>
  </si>
  <si>
    <t>Number of Families with Insufficient Hours to Count in the All-Families Work Participation Rate</t>
  </si>
  <si>
    <t>TABLE 8B</t>
  </si>
  <si>
    <t xml:space="preserve">Percentage Of Families with Insufficient Hours to Count in the All-Families Work Participation Rate </t>
  </si>
  <si>
    <t>TABLE 9</t>
  </si>
  <si>
    <t>Families with a Domestic Violence Exemption</t>
  </si>
  <si>
    <t>TABLE 10A</t>
  </si>
  <si>
    <t>Number of Work-Eligible Individuals with Holiday Hours for Participating Families</t>
  </si>
  <si>
    <t>TABLE 10B</t>
  </si>
  <si>
    <t>TABLE 11A</t>
  </si>
  <si>
    <t>Number Of Work-Eligible Individuals With Hours Of Excused Absences For Participating Families</t>
  </si>
  <si>
    <t>TABLE 11B</t>
  </si>
  <si>
    <t>Number of Excused Absence Hours per Week for Participating Families</t>
  </si>
  <si>
    <t>Number of Work-Eligible Individuals Participating in Work Activities for Sufficient Hours for the Family to Count as Meeting the All-Families Work Requirement</t>
  </si>
  <si>
    <t>Percentage of Work-Eligible Individuals Participating in Work Activities for Sufficient Hours for the Family to Count as Meeting the All-Families Work Requirement</t>
  </si>
  <si>
    <t>Status of TANF and SSP-MOE Two-Parent Families as Relates to Two-Parent Work Participation Rate</t>
  </si>
  <si>
    <t>West Virginia*</t>
  </si>
  <si>
    <t>Virginia*</t>
  </si>
  <si>
    <t>Virgin Islands*</t>
  </si>
  <si>
    <t>Texas*</t>
  </si>
  <si>
    <t>Utah*</t>
  </si>
  <si>
    <t>* - State has no TANF and/or SSP-MOE families subject to the two-parent rate.</t>
  </si>
  <si>
    <t>Connecticut *</t>
  </si>
  <si>
    <t>Delaware*</t>
  </si>
  <si>
    <t>District of Col.*</t>
  </si>
  <si>
    <t>Georgia*</t>
  </si>
  <si>
    <t>Idaho*</t>
  </si>
  <si>
    <t>Illinois*</t>
  </si>
  <si>
    <t>Louisiana*</t>
  </si>
  <si>
    <t>Maryland*</t>
  </si>
  <si>
    <t>Michigan*</t>
  </si>
  <si>
    <t>Minnesota*</t>
  </si>
  <si>
    <t>Mississippi*</t>
  </si>
  <si>
    <t>Missouri*</t>
  </si>
  <si>
    <t>Nebraska*</t>
  </si>
  <si>
    <t>New Hampshire*</t>
  </si>
  <si>
    <t>New Jersey*</t>
  </si>
  <si>
    <t>North Dakota*</t>
  </si>
  <si>
    <t>Oklahoma*</t>
  </si>
  <si>
    <t>South Carolina*</t>
  </si>
  <si>
    <t>South Dakota*</t>
  </si>
  <si>
    <t>Participating Families**</t>
  </si>
  <si>
    <t>*- State has no TANF and/or SSP-MOE families subject to the two-parent rate.</t>
  </si>
  <si>
    <t>Puerto Rico*</t>
  </si>
  <si>
    <t xml:space="preserve">Fiscal Year 2018
</t>
  </si>
  <si>
    <t>Fiscal Year 2018</t>
  </si>
  <si>
    <t>Fiscal Year 2017 to Fiscal Year 2018</t>
  </si>
  <si>
    <t>FY2018 Rate</t>
  </si>
  <si>
    <t>Monthly Average, Fiscal Year 2018</t>
  </si>
  <si>
    <t>ACF/OFA: 05/15/2019</t>
  </si>
  <si>
    <t>Temporary Assistance for Needy Families (TANF) and Separate State Programs - Maintenance of Effort (SSP-MOE)
Work Participation Rates and Engagement in Work Activities
Fiscal Year (FY)
2018</t>
  </si>
  <si>
    <t>Temporary Assistance for Needy Families (TANF) and Separate State Programs - Maintenance of Effort (SSP-MOE) Work Participation Rates and Engagement in Work Activities, Fiscal Year (FY)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</si>
</sst>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_);_(* \(#,##0.0\);_(* &quot;-&quot;??_);_(@_)"/>
    <numFmt numFmtId="167" formatCode="#,##0.0_);\(#,##0.0\)"/>
    <numFmt numFmtId="168" formatCode="0.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theme="8" tint="0.39997558519241921"/>
      <name val="Arial"/>
      <family val="2"/>
    </font>
    <font>
      <b/>
      <sz val="10"/>
      <color theme="8" tint="0.3999755851924192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36"/>
      <name val="Cambria"/>
      <family val="1"/>
      <scheme val="major"/>
    </font>
    <font>
      <b/>
      <sz val="1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28"/>
      <name val="Cambria"/>
      <family val="1"/>
      <scheme val="major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CDD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" fillId="0" borderId="0"/>
  </cellStyleXfs>
  <cellXfs count="336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/>
    </xf>
    <xf numFmtId="164" fontId="2" fillId="0" borderId="0" xfId="5" applyNumberFormat="1" applyFont="1"/>
    <xf numFmtId="0" fontId="2" fillId="0" borderId="0" xfId="0" applyFont="1" applyFill="1"/>
    <xf numFmtId="164" fontId="2" fillId="0" borderId="0" xfId="5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164" fontId="2" fillId="0" borderId="0" xfId="5" applyNumberFormat="1" applyFont="1" applyFill="1" applyBorder="1"/>
    <xf numFmtId="0" fontId="2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quotePrefix="1" applyFont="1" applyFill="1" applyAlignment="1">
      <alignment horizontal="left"/>
    </xf>
    <xf numFmtId="0" fontId="1" fillId="0" borderId="0" xfId="0" applyFont="1" applyFill="1" applyBorder="1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165" fontId="2" fillId="0" borderId="1" xfId="1" applyNumberFormat="1" applyFont="1" applyBorder="1"/>
    <xf numFmtId="165" fontId="2" fillId="0" borderId="2" xfId="1" applyNumberFormat="1" applyFont="1" applyBorder="1"/>
    <xf numFmtId="0" fontId="1" fillId="0" borderId="4" xfId="0" applyFont="1" applyBorder="1" applyAlignment="1">
      <alignment horizontal="center" wrapText="1"/>
    </xf>
    <xf numFmtId="3" fontId="2" fillId="0" borderId="1" xfId="1" applyNumberFormat="1" applyFont="1" applyBorder="1" applyAlignment="1"/>
    <xf numFmtId="3" fontId="2" fillId="0" borderId="1" xfId="0" applyNumberFormat="1" applyFont="1" applyBorder="1" applyAlignment="1"/>
    <xf numFmtId="3" fontId="2" fillId="0" borderId="2" xfId="0" applyNumberFormat="1" applyFont="1" applyBorder="1" applyAlignment="1"/>
    <xf numFmtId="164" fontId="2" fillId="0" borderId="1" xfId="5" applyNumberFormat="1" applyFont="1" applyBorder="1" applyAlignment="1">
      <alignment horizontal="right"/>
    </xf>
    <xf numFmtId="164" fontId="2" fillId="0" borderId="2" xfId="5" applyNumberFormat="1" applyFont="1" applyBorder="1" applyAlignment="1">
      <alignment horizontal="right"/>
    </xf>
    <xf numFmtId="164" fontId="2" fillId="0" borderId="1" xfId="5" applyNumberFormat="1" applyFont="1" applyFill="1" applyBorder="1" applyAlignment="1">
      <alignment horizontal="right"/>
    </xf>
    <xf numFmtId="164" fontId="2" fillId="0" borderId="2" xfId="5" applyNumberFormat="1" applyFont="1" applyFill="1" applyBorder="1" applyAlignment="1">
      <alignment horizontal="right"/>
    </xf>
    <xf numFmtId="164" fontId="2" fillId="0" borderId="5" xfId="5" applyNumberFormat="1" applyFont="1" applyFill="1" applyBorder="1" applyAlignment="1">
      <alignment horizontal="right"/>
    </xf>
    <xf numFmtId="164" fontId="2" fillId="0" borderId="1" xfId="5" applyNumberFormat="1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2" borderId="1" xfId="0" applyFont="1" applyFill="1" applyBorder="1"/>
    <xf numFmtId="164" fontId="1" fillId="0" borderId="1" xfId="5" applyNumberFormat="1" applyFont="1" applyFill="1" applyBorder="1" applyAlignment="1">
      <alignment horizontal="left"/>
    </xf>
    <xf numFmtId="0" fontId="1" fillId="2" borderId="2" xfId="0" applyFont="1" applyFill="1" applyBorder="1"/>
    <xf numFmtId="164" fontId="2" fillId="0" borderId="6" xfId="5" applyNumberFormat="1" applyFont="1" applyFill="1" applyBorder="1" applyAlignment="1">
      <alignment horizontal="right"/>
    </xf>
    <xf numFmtId="164" fontId="2" fillId="0" borderId="7" xfId="5" applyNumberFormat="1" applyFont="1" applyFill="1" applyBorder="1" applyAlignment="1">
      <alignment horizontal="right"/>
    </xf>
    <xf numFmtId="0" fontId="1" fillId="0" borderId="7" xfId="0" applyFont="1" applyBorder="1" applyAlignment="1">
      <alignment horizontal="center" wrapText="1"/>
    </xf>
    <xf numFmtId="164" fontId="2" fillId="0" borderId="5" xfId="5" applyNumberFormat="1" applyFont="1" applyBorder="1" applyAlignment="1">
      <alignment horizontal="right"/>
    </xf>
    <xf numFmtId="164" fontId="2" fillId="0" borderId="8" xfId="5" applyNumberFormat="1" applyFont="1" applyBorder="1" applyAlignment="1">
      <alignment horizontal="right"/>
    </xf>
    <xf numFmtId="37" fontId="2" fillId="0" borderId="1" xfId="1" applyNumberFormat="1" applyFont="1" applyBorder="1"/>
    <xf numFmtId="37" fontId="2" fillId="0" borderId="2" xfId="1" applyNumberFormat="1" applyFont="1" applyBorder="1"/>
    <xf numFmtId="165" fontId="2" fillId="0" borderId="1" xfId="1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165" fontId="2" fillId="0" borderId="1" xfId="1" applyNumberFormat="1" applyFont="1" applyBorder="1" applyAlignment="1">
      <alignment horizontal="left"/>
    </xf>
    <xf numFmtId="0" fontId="1" fillId="0" borderId="1" xfId="0" applyFont="1" applyFill="1" applyBorder="1"/>
    <xf numFmtId="0" fontId="1" fillId="0" borderId="2" xfId="0" applyFont="1" applyFill="1" applyBorder="1"/>
    <xf numFmtId="0" fontId="1" fillId="3" borderId="1" xfId="0" applyFont="1" applyFill="1" applyBorder="1"/>
    <xf numFmtId="164" fontId="2" fillId="3" borderId="1" xfId="5" applyNumberFormat="1" applyFont="1" applyFill="1" applyBorder="1"/>
    <xf numFmtId="0" fontId="2" fillId="3" borderId="1" xfId="0" applyFont="1" applyFill="1" applyBorder="1" applyAlignment="1">
      <alignment horizontal="right"/>
    </xf>
    <xf numFmtId="164" fontId="2" fillId="3" borderId="1" xfId="5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5" fillId="0" borderId="0" xfId="0" applyFont="1" applyFill="1"/>
    <xf numFmtId="0" fontId="6" fillId="3" borderId="1" xfId="0" applyFont="1" applyFill="1" applyBorder="1"/>
    <xf numFmtId="164" fontId="5" fillId="3" borderId="5" xfId="5" applyNumberFormat="1" applyFont="1" applyFill="1" applyBorder="1" applyAlignment="1">
      <alignment horizontal="right"/>
    </xf>
    <xf numFmtId="164" fontId="5" fillId="3" borderId="1" xfId="5" applyNumberFormat="1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164" fontId="5" fillId="3" borderId="6" xfId="5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/>
    <xf numFmtId="0" fontId="2" fillId="3" borderId="1" xfId="0" applyFont="1" applyFill="1" applyBorder="1"/>
    <xf numFmtId="165" fontId="2" fillId="3" borderId="1" xfId="1" applyNumberFormat="1" applyFont="1" applyFill="1" applyBorder="1"/>
    <xf numFmtId="165" fontId="2" fillId="3" borderId="1" xfId="1" applyNumberFormat="1" applyFont="1" applyFill="1" applyBorder="1" applyAlignment="1">
      <alignment horizontal="right"/>
    </xf>
    <xf numFmtId="37" fontId="2" fillId="0" borderId="1" xfId="1" applyNumberFormat="1" applyFont="1" applyBorder="1" applyAlignment="1">
      <alignment horizontal="right"/>
    </xf>
    <xf numFmtId="37" fontId="2" fillId="0" borderId="6" xfId="1" applyNumberFormat="1" applyFont="1" applyBorder="1" applyAlignment="1">
      <alignment horizontal="right"/>
    </xf>
    <xf numFmtId="165" fontId="2" fillId="0" borderId="2" xfId="1" applyNumberFormat="1" applyFont="1" applyBorder="1" applyAlignment="1">
      <alignment horizontal="right"/>
    </xf>
    <xf numFmtId="37" fontId="2" fillId="0" borderId="2" xfId="1" applyNumberFormat="1" applyFont="1" applyBorder="1" applyAlignment="1">
      <alignment horizontal="right"/>
    </xf>
    <xf numFmtId="165" fontId="2" fillId="0" borderId="5" xfId="1" applyNumberFormat="1" applyFont="1" applyBorder="1" applyAlignment="1">
      <alignment horizontal="right"/>
    </xf>
    <xf numFmtId="165" fontId="2" fillId="3" borderId="5" xfId="1" applyNumberFormat="1" applyFont="1" applyFill="1" applyBorder="1" applyAlignment="1">
      <alignment horizontal="right"/>
    </xf>
    <xf numFmtId="164" fontId="2" fillId="2" borderId="1" xfId="5" applyNumberFormat="1" applyFont="1" applyFill="1" applyBorder="1" applyAlignment="1">
      <alignment horizontal="right"/>
    </xf>
    <xf numFmtId="164" fontId="2" fillId="0" borderId="6" xfId="5" applyNumberFormat="1" applyFont="1" applyBorder="1" applyAlignment="1">
      <alignment horizontal="right"/>
    </xf>
    <xf numFmtId="164" fontId="2" fillId="3" borderId="6" xfId="5" applyNumberFormat="1" applyFont="1" applyFill="1" applyBorder="1" applyAlignment="1">
      <alignment horizontal="right"/>
    </xf>
    <xf numFmtId="165" fontId="2" fillId="0" borderId="8" xfId="1" applyNumberFormat="1" applyFont="1" applyBorder="1" applyAlignment="1">
      <alignment horizontal="right"/>
    </xf>
    <xf numFmtId="164" fontId="2" fillId="0" borderId="7" xfId="5" applyNumberFormat="1" applyFont="1" applyBorder="1" applyAlignment="1">
      <alignment horizontal="right"/>
    </xf>
    <xf numFmtId="37" fontId="2" fillId="0" borderId="5" xfId="1" applyNumberFormat="1" applyFont="1" applyBorder="1" applyAlignment="1">
      <alignment horizontal="right"/>
    </xf>
    <xf numFmtId="1" fontId="2" fillId="0" borderId="5" xfId="1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1" fontId="2" fillId="0" borderId="0" xfId="0" applyNumberFormat="1" applyFont="1"/>
    <xf numFmtId="164" fontId="2" fillId="3" borderId="5" xfId="5" applyNumberFormat="1" applyFont="1" applyFill="1" applyBorder="1" applyAlignment="1">
      <alignment horizontal="right"/>
    </xf>
    <xf numFmtId="165" fontId="2" fillId="0" borderId="9" xfId="1" applyNumberFormat="1" applyFont="1" applyBorder="1" applyAlignment="1">
      <alignment horizontal="right"/>
    </xf>
    <xf numFmtId="165" fontId="2" fillId="3" borderId="9" xfId="1" applyNumberFormat="1" applyFont="1" applyFill="1" applyBorder="1" applyAlignment="1">
      <alignment horizontal="right"/>
    </xf>
    <xf numFmtId="37" fontId="2" fillId="0" borderId="9" xfId="1" applyNumberFormat="1" applyFont="1" applyBorder="1" applyAlignment="1">
      <alignment horizontal="right"/>
    </xf>
    <xf numFmtId="1" fontId="2" fillId="0" borderId="9" xfId="1" applyNumberFormat="1" applyFont="1" applyBorder="1" applyAlignment="1">
      <alignment horizontal="right"/>
    </xf>
    <xf numFmtId="165" fontId="2" fillId="0" borderId="10" xfId="1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2" fillId="0" borderId="2" xfId="5" applyNumberFormat="1" applyFont="1" applyBorder="1"/>
    <xf numFmtId="0" fontId="2" fillId="2" borderId="0" xfId="0" quotePrefix="1" applyFont="1" applyFill="1" applyBorder="1"/>
    <xf numFmtId="165" fontId="2" fillId="0" borderId="1" xfId="0" applyNumberFormat="1" applyFont="1" applyBorder="1" applyAlignment="1">
      <alignment horizontal="right"/>
    </xf>
    <xf numFmtId="165" fontId="2" fillId="3" borderId="1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166" fontId="2" fillId="0" borderId="1" xfId="1" applyNumberFormat="1" applyFont="1" applyBorder="1" applyAlignment="1">
      <alignment horizontal="right"/>
    </xf>
    <xf numFmtId="165" fontId="1" fillId="3" borderId="1" xfId="1" applyNumberFormat="1" applyFont="1" applyFill="1" applyBorder="1" applyAlignment="1">
      <alignment horizontal="right"/>
    </xf>
    <xf numFmtId="166" fontId="1" fillId="3" borderId="1" xfId="1" applyNumberFormat="1" applyFont="1" applyFill="1" applyBorder="1" applyAlignment="1">
      <alignment horizontal="right"/>
    </xf>
    <xf numFmtId="166" fontId="2" fillId="3" borderId="1" xfId="1" applyNumberFormat="1" applyFont="1" applyFill="1" applyBorder="1" applyAlignment="1">
      <alignment horizontal="right"/>
    </xf>
    <xf numFmtId="167" fontId="2" fillId="0" borderId="1" xfId="1" applyNumberFormat="1" applyFont="1" applyBorder="1" applyAlignment="1">
      <alignment horizontal="right"/>
    </xf>
    <xf numFmtId="168" fontId="2" fillId="0" borderId="1" xfId="1" applyNumberFormat="1" applyFont="1" applyBorder="1" applyAlignment="1">
      <alignment horizontal="right"/>
    </xf>
    <xf numFmtId="168" fontId="2" fillId="3" borderId="1" xfId="1" applyNumberFormat="1" applyFont="1" applyFill="1" applyBorder="1" applyAlignment="1">
      <alignment horizontal="right"/>
    </xf>
    <xf numFmtId="166" fontId="2" fillId="0" borderId="2" xfId="1" applyNumberFormat="1" applyFont="1" applyBorder="1" applyAlignment="1">
      <alignment horizontal="right"/>
    </xf>
    <xf numFmtId="168" fontId="2" fillId="0" borderId="2" xfId="1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right" wrapText="1"/>
    </xf>
    <xf numFmtId="165" fontId="2" fillId="0" borderId="1" xfId="1" applyNumberFormat="1" applyFont="1" applyBorder="1" applyAlignment="1">
      <alignment horizontal="center"/>
    </xf>
    <xf numFmtId="165" fontId="2" fillId="3" borderId="1" xfId="1" applyNumberFormat="1" applyFont="1" applyFill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4" fontId="2" fillId="0" borderId="1" xfId="5" applyNumberFormat="1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164" fontId="2" fillId="0" borderId="1" xfId="5" applyNumberFormat="1" applyFont="1" applyBorder="1"/>
    <xf numFmtId="0" fontId="1" fillId="0" borderId="4" xfId="0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0" borderId="0" xfId="4" applyFont="1"/>
    <xf numFmtId="0" fontId="1" fillId="0" borderId="4" xfId="4" applyFont="1" applyBorder="1" applyAlignment="1">
      <alignment horizontal="center"/>
    </xf>
    <xf numFmtId="0" fontId="1" fillId="0" borderId="4" xfId="4" applyFont="1" applyBorder="1" applyAlignment="1">
      <alignment horizontal="center" wrapText="1"/>
    </xf>
    <xf numFmtId="165" fontId="2" fillId="0" borderId="3" xfId="2" applyNumberFormat="1" applyFont="1" applyBorder="1" applyAlignment="1">
      <alignment horizontal="right"/>
    </xf>
    <xf numFmtId="165" fontId="2" fillId="3" borderId="1" xfId="2" applyNumberFormat="1" applyFont="1" applyFill="1" applyBorder="1" applyAlignment="1">
      <alignment horizontal="right"/>
    </xf>
    <xf numFmtId="165" fontId="2" fillId="0" borderId="1" xfId="2" applyNumberFormat="1" applyFont="1" applyBorder="1" applyAlignment="1">
      <alignment horizontal="right"/>
    </xf>
    <xf numFmtId="37" fontId="2" fillId="0" borderId="1" xfId="2" applyNumberFormat="1" applyFont="1" applyBorder="1" applyAlignment="1">
      <alignment horizontal="right"/>
    </xf>
    <xf numFmtId="37" fontId="2" fillId="3" borderId="1" xfId="2" applyNumberFormat="1" applyFont="1" applyFill="1" applyBorder="1" applyAlignment="1">
      <alignment horizontal="right"/>
    </xf>
    <xf numFmtId="37" fontId="2" fillId="0" borderId="2" xfId="2" applyNumberFormat="1" applyFont="1" applyBorder="1" applyAlignment="1">
      <alignment horizontal="right"/>
    </xf>
    <xf numFmtId="0" fontId="1" fillId="0" borderId="4" xfId="4" applyFont="1" applyFill="1" applyBorder="1" applyAlignment="1">
      <alignment horizontal="center" wrapText="1"/>
    </xf>
    <xf numFmtId="3" fontId="2" fillId="0" borderId="1" xfId="5" applyNumberFormat="1" applyFont="1" applyBorder="1"/>
    <xf numFmtId="3" fontId="2" fillId="0" borderId="1" xfId="5" applyNumberFormat="1" applyFont="1" applyBorder="1" applyAlignment="1">
      <alignment horizontal="right"/>
    </xf>
    <xf numFmtId="3" fontId="2" fillId="3" borderId="1" xfId="5" applyNumberFormat="1" applyFont="1" applyFill="1" applyBorder="1"/>
    <xf numFmtId="3" fontId="2" fillId="3" borderId="1" xfId="5" applyNumberFormat="1" applyFont="1" applyFill="1" applyBorder="1" applyAlignment="1">
      <alignment horizontal="right"/>
    </xf>
    <xf numFmtId="3" fontId="2" fillId="0" borderId="2" xfId="5" applyNumberFormat="1" applyFont="1" applyBorder="1"/>
    <xf numFmtId="37" fontId="2" fillId="0" borderId="1" xfId="2" applyNumberFormat="1" applyFont="1" applyBorder="1"/>
    <xf numFmtId="37" fontId="2" fillId="3" borderId="1" xfId="2" applyNumberFormat="1" applyFont="1" applyFill="1" applyBorder="1"/>
    <xf numFmtId="37" fontId="2" fillId="0" borderId="2" xfId="2" applyNumberFormat="1" applyFont="1" applyBorder="1"/>
    <xf numFmtId="37" fontId="2" fillId="3" borderId="1" xfId="1" applyNumberFormat="1" applyFont="1" applyFill="1" applyBorder="1" applyAlignment="1">
      <alignment horizontal="right"/>
    </xf>
    <xf numFmtId="0" fontId="2" fillId="3" borderId="6" xfId="0" applyFont="1" applyFill="1" applyBorder="1"/>
    <xf numFmtId="165" fontId="2" fillId="0" borderId="5" xfId="0" applyNumberFormat="1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65" fontId="2" fillId="0" borderId="5" xfId="1" applyNumberFormat="1" applyFont="1" applyBorder="1" applyAlignment="1">
      <alignment horizontal="center"/>
    </xf>
    <xf numFmtId="165" fontId="2" fillId="3" borderId="5" xfId="1" applyNumberFormat="1" applyFont="1" applyFill="1" applyBorder="1" applyAlignment="1">
      <alignment horizontal="center"/>
    </xf>
    <xf numFmtId="165" fontId="2" fillId="0" borderId="8" xfId="1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1" fillId="0" borderId="10" xfId="0" applyFont="1" applyBorder="1" applyAlignment="1">
      <alignment horizontal="center" wrapText="1"/>
    </xf>
    <xf numFmtId="164" fontId="2" fillId="0" borderId="5" xfId="5" applyNumberFormat="1" applyFont="1" applyBorder="1" applyAlignment="1">
      <alignment wrapText="1"/>
    </xf>
    <xf numFmtId="0" fontId="2" fillId="3" borderId="5" xfId="0" applyFont="1" applyFill="1" applyBorder="1"/>
    <xf numFmtId="164" fontId="2" fillId="0" borderId="5" xfId="5" applyNumberFormat="1" applyFont="1" applyBorder="1"/>
    <xf numFmtId="164" fontId="2" fillId="3" borderId="5" xfId="5" applyNumberFormat="1" applyFont="1" applyFill="1" applyBorder="1"/>
    <xf numFmtId="164" fontId="2" fillId="0" borderId="8" xfId="5" applyNumberFormat="1" applyFont="1" applyBorder="1"/>
    <xf numFmtId="164" fontId="2" fillId="0" borderId="9" xfId="5" applyNumberFormat="1" applyFont="1" applyBorder="1" applyAlignment="1">
      <alignment wrapText="1"/>
    </xf>
    <xf numFmtId="0" fontId="2" fillId="3" borderId="9" xfId="0" applyFont="1" applyFill="1" applyBorder="1"/>
    <xf numFmtId="164" fontId="2" fillId="3" borderId="9" xfId="5" applyNumberFormat="1" applyFont="1" applyFill="1" applyBorder="1" applyAlignment="1">
      <alignment wrapText="1"/>
    </xf>
    <xf numFmtId="164" fontId="2" fillId="0" borderId="10" xfId="5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1" xfId="0" applyFont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4" xfId="0" applyFont="1" applyBorder="1" applyAlignment="1">
      <alignment wrapText="1"/>
    </xf>
    <xf numFmtId="164" fontId="7" fillId="0" borderId="1" xfId="5" applyNumberFormat="1" applyFont="1" applyFill="1" applyBorder="1" applyAlignment="1">
      <alignment horizontal="right"/>
    </xf>
    <xf numFmtId="37" fontId="7" fillId="0" borderId="12" xfId="1" applyNumberFormat="1" applyFont="1" applyBorder="1" applyAlignment="1">
      <alignment horizontal="right"/>
    </xf>
    <xf numFmtId="37" fontId="7" fillId="0" borderId="1" xfId="1" applyNumberFormat="1" applyFont="1" applyBorder="1" applyAlignment="1">
      <alignment horizontal="right"/>
    </xf>
    <xf numFmtId="37" fontId="7" fillId="0" borderId="0" xfId="1" applyNumberFormat="1" applyFont="1" applyBorder="1" applyAlignment="1">
      <alignment horizontal="right"/>
    </xf>
    <xf numFmtId="37" fontId="7" fillId="0" borderId="5" xfId="1" applyNumberFormat="1" applyFont="1" applyBorder="1" applyAlignment="1">
      <alignment horizontal="right"/>
    </xf>
    <xf numFmtId="0" fontId="7" fillId="2" borderId="1" xfId="0" applyFont="1" applyFill="1" applyBorder="1" applyAlignment="1">
      <alignment horizontal="right"/>
    </xf>
    <xf numFmtId="0" fontId="7" fillId="0" borderId="0" xfId="0" applyFont="1" applyFill="1" applyBorder="1"/>
    <xf numFmtId="164" fontId="1" fillId="2" borderId="1" xfId="5" applyNumberFormat="1" applyFont="1" applyFill="1" applyBorder="1" applyAlignment="1">
      <alignment horizontal="left"/>
    </xf>
    <xf numFmtId="0" fontId="2" fillId="2" borderId="0" xfId="0" applyFont="1" applyFill="1"/>
    <xf numFmtId="164" fontId="2" fillId="2" borderId="1" xfId="5" quotePrefix="1" applyNumberFormat="1" applyFont="1" applyFill="1" applyBorder="1" applyAlignment="1">
      <alignment horizontal="left"/>
    </xf>
    <xf numFmtId="164" fontId="2" fillId="2" borderId="2" xfId="5" applyNumberFormat="1" applyFont="1" applyFill="1" applyBorder="1" applyAlignment="1">
      <alignment horizontal="right"/>
    </xf>
    <xf numFmtId="164" fontId="2" fillId="2" borderId="1" xfId="5" quotePrefix="1" applyNumberFormat="1" applyFont="1" applyFill="1" applyBorder="1" applyAlignment="1">
      <alignment horizontal="right"/>
    </xf>
    <xf numFmtId="0" fontId="2" fillId="0" borderId="1" xfId="0" applyFont="1" applyBorder="1"/>
    <xf numFmtId="0" fontId="2" fillId="0" borderId="2" xfId="0" applyFont="1" applyBorder="1"/>
    <xf numFmtId="0" fontId="1" fillId="3" borderId="1" xfId="0" applyFont="1" applyFill="1" applyBorder="1" applyAlignment="1">
      <alignment horizontal="center" wrapText="1"/>
    </xf>
    <xf numFmtId="165" fontId="2" fillId="0" borderId="13" xfId="1" applyNumberFormat="1" applyFont="1" applyBorder="1" applyAlignment="1">
      <alignment horizontal="right"/>
    </xf>
    <xf numFmtId="164" fontId="2" fillId="2" borderId="6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0" fontId="8" fillId="2" borderId="6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0" xfId="0" applyFont="1"/>
    <xf numFmtId="0" fontId="1" fillId="0" borderId="11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165" fontId="2" fillId="0" borderId="5" xfId="1" applyNumberFormat="1" applyFont="1" applyBorder="1"/>
    <xf numFmtId="165" fontId="2" fillId="3" borderId="5" xfId="1" applyNumberFormat="1" applyFont="1" applyFill="1" applyBorder="1"/>
    <xf numFmtId="165" fontId="2" fillId="0" borderId="8" xfId="1" applyNumberFormat="1" applyFont="1" applyBorder="1"/>
    <xf numFmtId="165" fontId="2" fillId="0" borderId="9" xfId="1" applyNumberFormat="1" applyFont="1" applyBorder="1"/>
    <xf numFmtId="165" fontId="2" fillId="3" borderId="9" xfId="1" applyNumberFormat="1" applyFont="1" applyFill="1" applyBorder="1"/>
    <xf numFmtId="165" fontId="2" fillId="0" borderId="10" xfId="1" applyNumberFormat="1" applyFont="1" applyBorder="1"/>
    <xf numFmtId="164" fontId="2" fillId="0" borderId="9" xfId="5" applyNumberFormat="1" applyFont="1" applyBorder="1" applyAlignment="1">
      <alignment horizontal="right"/>
    </xf>
    <xf numFmtId="164" fontId="2" fillId="3" borderId="9" xfId="5" applyNumberFormat="1" applyFont="1" applyFill="1" applyBorder="1" applyAlignment="1">
      <alignment horizontal="right"/>
    </xf>
    <xf numFmtId="164" fontId="2" fillId="0" borderId="10" xfId="5" applyNumberFormat="1" applyFont="1" applyBorder="1" applyAlignment="1">
      <alignment horizontal="right"/>
    </xf>
    <xf numFmtId="49" fontId="10" fillId="0" borderId="0" xfId="0" applyNumberFormat="1" applyFont="1" applyFill="1" applyAlignment="1"/>
    <xf numFmtId="0" fontId="2" fillId="0" borderId="0" xfId="0" applyFont="1" applyFill="1"/>
    <xf numFmtId="0" fontId="2" fillId="0" borderId="0" xfId="0" applyFont="1"/>
    <xf numFmtId="164" fontId="2" fillId="0" borderId="1" xfId="5" quotePrefix="1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9" fontId="2" fillId="0" borderId="5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164" fontId="2" fillId="0" borderId="8" xfId="5" applyNumberFormat="1" applyFont="1" applyFill="1" applyBorder="1" applyAlignment="1">
      <alignment horizontal="right"/>
    </xf>
    <xf numFmtId="0" fontId="8" fillId="2" borderId="1" xfId="0" applyFont="1" applyFill="1" applyBorder="1" applyAlignment="1"/>
    <xf numFmtId="164" fontId="2" fillId="0" borderId="3" xfId="5" applyNumberFormat="1" applyFont="1" applyBorder="1" applyAlignment="1">
      <alignment horizontal="right"/>
    </xf>
    <xf numFmtId="0" fontId="2" fillId="0" borderId="0" xfId="0" quotePrefix="1" applyFont="1" applyFill="1" applyBorder="1"/>
    <xf numFmtId="49" fontId="11" fillId="0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12" fillId="2" borderId="0" xfId="6" applyFill="1" applyBorder="1" applyAlignment="1">
      <alignment wrapText="1"/>
    </xf>
    <xf numFmtId="49" fontId="2" fillId="2" borderId="0" xfId="0" quotePrefix="1" applyNumberFormat="1" applyFont="1" applyFill="1" applyBorder="1" applyAlignment="1" applyProtection="1">
      <alignment wrapText="1"/>
    </xf>
    <xf numFmtId="0" fontId="0" fillId="2" borderId="0" xfId="0" applyNumberFormat="1" applyFill="1" applyBorder="1" applyAlignment="1">
      <alignment wrapText="1"/>
    </xf>
    <xf numFmtId="0" fontId="2" fillId="2" borderId="0" xfId="0" applyNumberFormat="1" applyFont="1" applyFill="1" applyBorder="1" applyAlignment="1">
      <alignment wrapText="1"/>
    </xf>
    <xf numFmtId="0" fontId="0" fillId="0" borderId="0" xfId="0" applyBorder="1"/>
    <xf numFmtId="0" fontId="12" fillId="4" borderId="0" xfId="6" applyFill="1" applyBorder="1" applyAlignment="1">
      <alignment wrapText="1"/>
    </xf>
    <xf numFmtId="0" fontId="0" fillId="4" borderId="0" xfId="0" applyNumberFormat="1" applyFill="1" applyBorder="1" applyAlignment="1">
      <alignment wrapText="1"/>
    </xf>
    <xf numFmtId="164" fontId="2" fillId="0" borderId="24" xfId="5" applyNumberFormat="1" applyFont="1" applyBorder="1" applyAlignment="1">
      <alignment horizontal="right"/>
    </xf>
    <xf numFmtId="0" fontId="1" fillId="3" borderId="25" xfId="0" applyFont="1" applyFill="1" applyBorder="1" applyAlignment="1">
      <alignment horizontal="center" wrapText="1"/>
    </xf>
    <xf numFmtId="164" fontId="2" fillId="0" borderId="25" xfId="5" applyNumberFormat="1" applyFont="1" applyBorder="1" applyAlignment="1">
      <alignment horizontal="right"/>
    </xf>
    <xf numFmtId="0" fontId="7" fillId="0" borderId="25" xfId="0" applyFont="1" applyBorder="1"/>
    <xf numFmtId="164" fontId="2" fillId="3" borderId="25" xfId="5" applyNumberFormat="1" applyFont="1" applyFill="1" applyBorder="1" applyAlignment="1">
      <alignment horizontal="right"/>
    </xf>
    <xf numFmtId="164" fontId="2" fillId="0" borderId="26" xfId="5" applyNumberFormat="1" applyFont="1" applyBorder="1" applyAlignment="1">
      <alignment horizontal="right"/>
    </xf>
    <xf numFmtId="0" fontId="7" fillId="0" borderId="1" xfId="0" applyFont="1" applyBorder="1"/>
    <xf numFmtId="164" fontId="2" fillId="0" borderId="18" xfId="5" applyNumberFormat="1" applyFont="1" applyBorder="1" applyAlignment="1">
      <alignment horizontal="right"/>
    </xf>
    <xf numFmtId="0" fontId="7" fillId="0" borderId="5" xfId="0" applyFont="1" applyBorder="1"/>
    <xf numFmtId="164" fontId="2" fillId="0" borderId="19" xfId="5" applyNumberFormat="1" applyFont="1" applyBorder="1" applyAlignment="1">
      <alignment horizontal="right"/>
    </xf>
    <xf numFmtId="0" fontId="1" fillId="3" borderId="0" xfId="0" applyFont="1" applyFill="1" applyBorder="1" applyAlignment="1">
      <alignment horizontal="center" wrapText="1"/>
    </xf>
    <xf numFmtId="164" fontId="2" fillId="0" borderId="0" xfId="5" applyNumberFormat="1" applyFont="1" applyBorder="1" applyAlignment="1">
      <alignment horizontal="right"/>
    </xf>
    <xf numFmtId="0" fontId="7" fillId="0" borderId="0" xfId="0" applyFont="1" applyBorder="1"/>
    <xf numFmtId="164" fontId="2" fillId="3" borderId="0" xfId="5" applyNumberFormat="1" applyFont="1" applyFill="1" applyBorder="1" applyAlignment="1">
      <alignment horizontal="right"/>
    </xf>
    <xf numFmtId="164" fontId="2" fillId="0" borderId="15" xfId="5" applyNumberFormat="1" applyFont="1" applyBorder="1" applyAlignment="1">
      <alignment horizontal="right"/>
    </xf>
    <xf numFmtId="0" fontId="1" fillId="3" borderId="5" xfId="0" applyFont="1" applyFill="1" applyBorder="1" applyAlignment="1">
      <alignment horizontal="center"/>
    </xf>
    <xf numFmtId="0" fontId="2" fillId="0" borderId="19" xfId="0" applyFont="1" applyFill="1" applyBorder="1" applyAlignment="1"/>
    <xf numFmtId="10" fontId="7" fillId="2" borderId="5" xfId="0" applyNumberFormat="1" applyFont="1" applyFill="1" applyBorder="1" applyAlignment="1"/>
    <xf numFmtId="0" fontId="1" fillId="5" borderId="1" xfId="0" applyFont="1" applyFill="1" applyBorder="1"/>
    <xf numFmtId="164" fontId="2" fillId="5" borderId="1" xfId="5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164" fontId="2" fillId="5" borderId="6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center"/>
    </xf>
    <xf numFmtId="164" fontId="1" fillId="0" borderId="3" xfId="5" applyNumberFormat="1" applyFont="1" applyFill="1" applyBorder="1" applyAlignment="1">
      <alignment horizontal="left"/>
    </xf>
    <xf numFmtId="164" fontId="2" fillId="0" borderId="3" xfId="5" applyNumberFormat="1" applyFont="1" applyBorder="1"/>
    <xf numFmtId="164" fontId="2" fillId="0" borderId="3" xfId="0" applyNumberFormat="1" applyFont="1" applyBorder="1"/>
    <xf numFmtId="168" fontId="2" fillId="3" borderId="1" xfId="0" applyNumberFormat="1" applyFont="1" applyFill="1" applyBorder="1"/>
    <xf numFmtId="164" fontId="7" fillId="0" borderId="1" xfId="5" applyNumberFormat="1" applyFont="1" applyFill="1" applyBorder="1" applyAlignment="1">
      <alignment horizontal="left"/>
    </xf>
    <xf numFmtId="164" fontId="7" fillId="0" borderId="2" xfId="5" applyNumberFormat="1" applyFont="1" applyFill="1" applyBorder="1" applyAlignment="1">
      <alignment horizontal="left"/>
    </xf>
    <xf numFmtId="164" fontId="7" fillId="2" borderId="0" xfId="5" applyNumberFormat="1" applyFont="1" applyFill="1" applyBorder="1" applyAlignment="1"/>
    <xf numFmtId="164" fontId="7" fillId="0" borderId="1" xfId="5" applyNumberFormat="1" applyFont="1" applyBorder="1"/>
    <xf numFmtId="0" fontId="8" fillId="2" borderId="6" xfId="0" applyFont="1" applyFill="1" applyBorder="1" applyAlignment="1"/>
    <xf numFmtId="164" fontId="2" fillId="0" borderId="6" xfId="5" applyNumberFormat="1" applyFont="1" applyFill="1" applyBorder="1"/>
    <xf numFmtId="164" fontId="2" fillId="0" borderId="1" xfId="5" quotePrefix="1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right"/>
    </xf>
    <xf numFmtId="37" fontId="2" fillId="0" borderId="12" xfId="1" applyNumberFormat="1" applyFont="1" applyBorder="1" applyAlignment="1">
      <alignment horizontal="right"/>
    </xf>
    <xf numFmtId="37" fontId="2" fillId="0" borderId="0" xfId="1" applyNumberFormat="1" applyFont="1" applyBorder="1" applyAlignment="1">
      <alignment horizontal="right"/>
    </xf>
    <xf numFmtId="37" fontId="2" fillId="0" borderId="5" xfId="1" applyNumberFormat="1" applyFont="1" applyBorder="1"/>
    <xf numFmtId="0" fontId="1" fillId="2" borderId="1" xfId="0" applyFont="1" applyFill="1" applyBorder="1" applyAlignment="1"/>
    <xf numFmtId="0" fontId="2" fillId="0" borderId="1" xfId="1" applyNumberFormat="1" applyFont="1" applyBorder="1" applyAlignment="1">
      <alignment horizontal="right"/>
    </xf>
    <xf numFmtId="0" fontId="2" fillId="0" borderId="2" xfId="1" applyNumberFormat="1" applyFont="1" applyBorder="1"/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49" fontId="15" fillId="2" borderId="15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1" fillId="2" borderId="0" xfId="0" applyFont="1" applyFill="1" applyAlignment="1">
      <alignment horizontal="center" vertical="top" wrapText="1"/>
    </xf>
    <xf numFmtId="0" fontId="2" fillId="0" borderId="0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44" fontId="1" fillId="0" borderId="3" xfId="3" applyFont="1" applyFill="1" applyBorder="1" applyAlignment="1">
      <alignment horizontal="center"/>
    </xf>
    <xf numFmtId="44" fontId="1" fillId="0" borderId="2" xfId="3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Border="1"/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0" xfId="0" applyFont="1" applyFill="1"/>
    <xf numFmtId="0" fontId="1" fillId="0" borderId="14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Border="1"/>
    <xf numFmtId="0" fontId="1" fillId="0" borderId="14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2" fillId="2" borderId="15" xfId="0" applyFont="1" applyFill="1" applyBorder="1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9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9" xfId="0" applyFont="1" applyFill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5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center" wrapText="1"/>
    </xf>
    <xf numFmtId="0" fontId="2" fillId="0" borderId="19" xfId="0" applyFont="1" applyBorder="1"/>
    <xf numFmtId="0" fontId="2" fillId="0" borderId="1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/>
    </xf>
    <xf numFmtId="0" fontId="1" fillId="0" borderId="1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2" fillId="2" borderId="15" xfId="0" applyFont="1" applyFill="1" applyBorder="1" applyAlignment="1">
      <alignment horizontal="left"/>
    </xf>
  </cellXfs>
  <cellStyles count="10">
    <cellStyle name="Comma" xfId="1" builtinId="3"/>
    <cellStyle name="Comma 2" xfId="2"/>
    <cellStyle name="Currency" xfId="3" builtinId="4"/>
    <cellStyle name="Currency 2" xfId="7"/>
    <cellStyle name="Hyperlink" xfId="6" builtinId="8"/>
    <cellStyle name="Normal" xfId="0" builtinId="0"/>
    <cellStyle name="Normal 2" xfId="4"/>
    <cellStyle name="Normal 3" xfId="9"/>
    <cellStyle name="Percent" xfId="5" builtinId="5"/>
    <cellStyle name="Percent 2" xfId="8"/>
  </cellStyles>
  <dxfs count="2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file:///A:\THRS1VFY.W02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L23" sqref="L23"/>
    </sheetView>
  </sheetViews>
  <sheetFormatPr defaultRowHeight="12.75" x14ac:dyDescent="0.2"/>
  <cols>
    <col min="8" max="8" width="20" customWidth="1"/>
  </cols>
  <sheetData>
    <row r="1" spans="1:8" x14ac:dyDescent="0.2">
      <c r="A1" s="260" t="s">
        <v>273</v>
      </c>
      <c r="B1" s="261"/>
      <c r="C1" s="261"/>
      <c r="D1" s="261"/>
      <c r="E1" s="261"/>
      <c r="F1" s="261"/>
      <c r="G1" s="261"/>
      <c r="H1" s="261"/>
    </row>
    <row r="2" spans="1:8" x14ac:dyDescent="0.2">
      <c r="A2" s="261"/>
      <c r="B2" s="261"/>
      <c r="C2" s="261"/>
      <c r="D2" s="261"/>
      <c r="E2" s="261"/>
      <c r="F2" s="261"/>
      <c r="G2" s="261"/>
      <c r="H2" s="261"/>
    </row>
    <row r="3" spans="1:8" x14ac:dyDescent="0.2">
      <c r="A3" s="261"/>
      <c r="B3" s="261"/>
      <c r="C3" s="261"/>
      <c r="D3" s="261"/>
      <c r="E3" s="261"/>
      <c r="F3" s="261"/>
      <c r="G3" s="261"/>
      <c r="H3" s="261"/>
    </row>
    <row r="4" spans="1:8" x14ac:dyDescent="0.2">
      <c r="A4" s="261"/>
      <c r="B4" s="261"/>
      <c r="C4" s="261"/>
      <c r="D4" s="261"/>
      <c r="E4" s="261"/>
      <c r="F4" s="261"/>
      <c r="G4" s="261"/>
      <c r="H4" s="261"/>
    </row>
    <row r="5" spans="1:8" x14ac:dyDescent="0.2">
      <c r="A5" s="261"/>
      <c r="B5" s="261"/>
      <c r="C5" s="261"/>
      <c r="D5" s="261"/>
      <c r="E5" s="261"/>
      <c r="F5" s="261"/>
      <c r="G5" s="261"/>
      <c r="H5" s="261"/>
    </row>
    <row r="6" spans="1:8" x14ac:dyDescent="0.2">
      <c r="A6" s="261"/>
      <c r="B6" s="261"/>
      <c r="C6" s="261"/>
      <c r="D6" s="261"/>
      <c r="E6" s="261"/>
      <c r="F6" s="261"/>
      <c r="G6" s="261"/>
      <c r="H6" s="261"/>
    </row>
    <row r="7" spans="1:8" x14ac:dyDescent="0.2">
      <c r="A7" s="261"/>
      <c r="B7" s="261"/>
      <c r="C7" s="261"/>
      <c r="D7" s="261"/>
      <c r="E7" s="261"/>
      <c r="F7" s="261"/>
      <c r="G7" s="261"/>
      <c r="H7" s="261"/>
    </row>
    <row r="8" spans="1:8" x14ac:dyDescent="0.2">
      <c r="A8" s="261"/>
      <c r="B8" s="261"/>
      <c r="C8" s="261"/>
      <c r="D8" s="261"/>
      <c r="E8" s="261"/>
      <c r="F8" s="261"/>
      <c r="G8" s="261"/>
      <c r="H8" s="261"/>
    </row>
    <row r="9" spans="1:8" x14ac:dyDescent="0.2">
      <c r="A9" s="261"/>
      <c r="B9" s="261"/>
      <c r="C9" s="261"/>
      <c r="D9" s="261"/>
      <c r="E9" s="261"/>
      <c r="F9" s="261"/>
      <c r="G9" s="261"/>
      <c r="H9" s="261"/>
    </row>
    <row r="10" spans="1:8" x14ac:dyDescent="0.2">
      <c r="A10" s="261"/>
      <c r="B10" s="261"/>
      <c r="C10" s="261"/>
      <c r="D10" s="261"/>
      <c r="E10" s="261"/>
      <c r="F10" s="261"/>
      <c r="G10" s="261"/>
      <c r="H10" s="261"/>
    </row>
    <row r="11" spans="1:8" x14ac:dyDescent="0.2">
      <c r="A11" s="261"/>
      <c r="B11" s="261"/>
      <c r="C11" s="261"/>
      <c r="D11" s="261"/>
      <c r="E11" s="261"/>
      <c r="F11" s="261"/>
      <c r="G11" s="261"/>
      <c r="H11" s="261"/>
    </row>
    <row r="12" spans="1:8" x14ac:dyDescent="0.2">
      <c r="A12" s="261"/>
      <c r="B12" s="261"/>
      <c r="C12" s="261"/>
      <c r="D12" s="261"/>
      <c r="E12" s="261"/>
      <c r="F12" s="261"/>
      <c r="G12" s="261"/>
      <c r="H12" s="261"/>
    </row>
    <row r="13" spans="1:8" x14ac:dyDescent="0.2">
      <c r="A13" s="261"/>
      <c r="B13" s="261"/>
      <c r="C13" s="261"/>
      <c r="D13" s="261"/>
      <c r="E13" s="261"/>
      <c r="F13" s="261"/>
      <c r="G13" s="261"/>
      <c r="H13" s="261"/>
    </row>
    <row r="14" spans="1:8" x14ac:dyDescent="0.2">
      <c r="A14" s="261"/>
      <c r="B14" s="261"/>
      <c r="C14" s="261"/>
      <c r="D14" s="261"/>
      <c r="E14" s="261"/>
      <c r="F14" s="261"/>
      <c r="G14" s="261"/>
      <c r="H14" s="261"/>
    </row>
    <row r="15" spans="1:8" x14ac:dyDescent="0.2">
      <c r="A15" s="261"/>
      <c r="B15" s="261"/>
      <c r="C15" s="261"/>
      <c r="D15" s="261"/>
      <c r="E15" s="261"/>
      <c r="F15" s="261"/>
      <c r="G15" s="261"/>
      <c r="H15" s="261"/>
    </row>
    <row r="16" spans="1:8" x14ac:dyDescent="0.2">
      <c r="A16" s="261"/>
      <c r="B16" s="261"/>
      <c r="C16" s="261"/>
      <c r="D16" s="261"/>
      <c r="E16" s="261"/>
      <c r="F16" s="261"/>
      <c r="G16" s="261"/>
      <c r="H16" s="261"/>
    </row>
    <row r="17" spans="1:8" x14ac:dyDescent="0.2">
      <c r="A17" s="261"/>
      <c r="B17" s="261"/>
      <c r="C17" s="261"/>
      <c r="D17" s="261"/>
      <c r="E17" s="261"/>
      <c r="F17" s="261"/>
      <c r="G17" s="261"/>
      <c r="H17" s="261"/>
    </row>
    <row r="18" spans="1:8" x14ac:dyDescent="0.2">
      <c r="A18" s="261"/>
      <c r="B18" s="261"/>
      <c r="C18" s="261"/>
      <c r="D18" s="261"/>
      <c r="E18" s="261"/>
      <c r="F18" s="261"/>
      <c r="G18" s="261"/>
      <c r="H18" s="261"/>
    </row>
    <row r="19" spans="1:8" x14ac:dyDescent="0.2">
      <c r="A19" s="261"/>
      <c r="B19" s="261"/>
      <c r="C19" s="261"/>
      <c r="D19" s="261"/>
      <c r="E19" s="261"/>
      <c r="F19" s="261"/>
      <c r="G19" s="261"/>
      <c r="H19" s="261"/>
    </row>
    <row r="20" spans="1:8" x14ac:dyDescent="0.2">
      <c r="A20" s="261"/>
      <c r="B20" s="261"/>
      <c r="C20" s="261"/>
      <c r="D20" s="261"/>
      <c r="E20" s="261"/>
      <c r="F20" s="261"/>
      <c r="G20" s="261"/>
      <c r="H20" s="261"/>
    </row>
    <row r="21" spans="1:8" x14ac:dyDescent="0.2">
      <c r="A21" s="261"/>
      <c r="B21" s="261"/>
      <c r="C21" s="261"/>
      <c r="D21" s="261"/>
      <c r="E21" s="261"/>
      <c r="F21" s="261"/>
      <c r="G21" s="261"/>
      <c r="H21" s="261"/>
    </row>
    <row r="22" spans="1:8" x14ac:dyDescent="0.2">
      <c r="A22" s="261"/>
      <c r="B22" s="261"/>
      <c r="C22" s="261"/>
      <c r="D22" s="261"/>
      <c r="E22" s="261"/>
      <c r="F22" s="261"/>
      <c r="G22" s="261"/>
      <c r="H22" s="261"/>
    </row>
    <row r="23" spans="1:8" x14ac:dyDescent="0.2">
      <c r="A23" s="261"/>
      <c r="B23" s="261"/>
      <c r="C23" s="261"/>
      <c r="D23" s="261"/>
      <c r="E23" s="261"/>
      <c r="F23" s="261"/>
      <c r="G23" s="261"/>
      <c r="H23" s="261"/>
    </row>
    <row r="24" spans="1:8" x14ac:dyDescent="0.2">
      <c r="A24" s="261"/>
      <c r="B24" s="261"/>
      <c r="C24" s="261"/>
      <c r="D24" s="261"/>
      <c r="E24" s="261"/>
      <c r="F24" s="261"/>
      <c r="G24" s="261"/>
      <c r="H24" s="261"/>
    </row>
    <row r="25" spans="1:8" x14ac:dyDescent="0.2">
      <c r="A25" s="261"/>
      <c r="B25" s="261"/>
      <c r="C25" s="261"/>
      <c r="D25" s="261"/>
      <c r="E25" s="261"/>
      <c r="F25" s="261"/>
      <c r="G25" s="261"/>
      <c r="H25" s="261"/>
    </row>
    <row r="26" spans="1:8" x14ac:dyDescent="0.2">
      <c r="A26" s="261"/>
      <c r="B26" s="261"/>
      <c r="C26" s="261"/>
      <c r="D26" s="261"/>
      <c r="E26" s="261"/>
      <c r="F26" s="261"/>
      <c r="G26" s="261"/>
      <c r="H26" s="261"/>
    </row>
    <row r="27" spans="1:8" x14ac:dyDescent="0.2">
      <c r="A27" s="261"/>
      <c r="B27" s="261"/>
      <c r="C27" s="261"/>
      <c r="D27" s="261"/>
      <c r="E27" s="261"/>
      <c r="F27" s="261"/>
      <c r="G27" s="261"/>
      <c r="H27" s="261"/>
    </row>
    <row r="28" spans="1:8" x14ac:dyDescent="0.2">
      <c r="A28" s="261"/>
      <c r="B28" s="261"/>
      <c r="C28" s="261"/>
      <c r="D28" s="261"/>
      <c r="E28" s="261"/>
      <c r="F28" s="261"/>
      <c r="G28" s="261"/>
      <c r="H28" s="261"/>
    </row>
    <row r="29" spans="1:8" x14ac:dyDescent="0.2">
      <c r="A29" s="261"/>
      <c r="B29" s="261"/>
      <c r="C29" s="261"/>
      <c r="D29" s="261"/>
      <c r="E29" s="261"/>
      <c r="F29" s="261"/>
      <c r="G29" s="261"/>
      <c r="H29" s="261"/>
    </row>
    <row r="30" spans="1:8" x14ac:dyDescent="0.2">
      <c r="A30" s="261"/>
      <c r="B30" s="261"/>
      <c r="C30" s="261"/>
      <c r="D30" s="261"/>
      <c r="E30" s="261"/>
      <c r="F30" s="261"/>
      <c r="G30" s="261"/>
      <c r="H30" s="261"/>
    </row>
    <row r="31" spans="1:8" x14ac:dyDescent="0.2">
      <c r="A31" s="261"/>
      <c r="B31" s="261"/>
      <c r="C31" s="261"/>
      <c r="D31" s="261"/>
      <c r="E31" s="261"/>
      <c r="F31" s="261"/>
      <c r="G31" s="261"/>
      <c r="H31" s="261"/>
    </row>
    <row r="32" spans="1:8" x14ac:dyDescent="0.2">
      <c r="A32" s="261"/>
      <c r="B32" s="261"/>
      <c r="C32" s="261"/>
      <c r="D32" s="261"/>
      <c r="E32" s="261"/>
      <c r="F32" s="261"/>
      <c r="G32" s="261"/>
      <c r="H32" s="261"/>
    </row>
    <row r="33" spans="1:8" x14ac:dyDescent="0.2">
      <c r="A33" s="261"/>
      <c r="B33" s="261"/>
      <c r="C33" s="261"/>
      <c r="D33" s="261"/>
      <c r="E33" s="261"/>
      <c r="F33" s="261"/>
      <c r="G33" s="261"/>
      <c r="H33" s="261"/>
    </row>
    <row r="34" spans="1:8" x14ac:dyDescent="0.2">
      <c r="A34" s="261"/>
      <c r="B34" s="261"/>
      <c r="C34" s="261"/>
      <c r="D34" s="261"/>
      <c r="E34" s="261"/>
      <c r="F34" s="261"/>
      <c r="G34" s="261"/>
      <c r="H34" s="261"/>
    </row>
    <row r="35" spans="1:8" x14ac:dyDescent="0.2">
      <c r="A35" s="261"/>
      <c r="B35" s="261"/>
      <c r="C35" s="261"/>
      <c r="D35" s="261"/>
      <c r="E35" s="261"/>
      <c r="F35" s="261"/>
      <c r="G35" s="261"/>
      <c r="H35" s="261"/>
    </row>
    <row r="36" spans="1:8" x14ac:dyDescent="0.2">
      <c r="A36" s="261"/>
      <c r="B36" s="261"/>
      <c r="C36" s="261"/>
      <c r="D36" s="261"/>
      <c r="E36" s="261"/>
      <c r="F36" s="261"/>
      <c r="G36" s="261"/>
      <c r="H36" s="261"/>
    </row>
    <row r="37" spans="1:8" x14ac:dyDescent="0.2">
      <c r="A37" s="261"/>
      <c r="B37" s="261"/>
      <c r="C37" s="261"/>
      <c r="D37" s="261"/>
      <c r="E37" s="261"/>
      <c r="F37" s="261"/>
      <c r="G37" s="261"/>
      <c r="H37" s="261"/>
    </row>
    <row r="38" spans="1:8" x14ac:dyDescent="0.2">
      <c r="A38" s="261"/>
      <c r="B38" s="261"/>
      <c r="C38" s="261"/>
      <c r="D38" s="261"/>
      <c r="E38" s="261"/>
      <c r="F38" s="261"/>
      <c r="G38" s="261"/>
      <c r="H38" s="261"/>
    </row>
    <row r="39" spans="1:8" x14ac:dyDescent="0.2">
      <c r="A39" s="261"/>
      <c r="B39" s="261"/>
      <c r="C39" s="261"/>
      <c r="D39" s="261"/>
      <c r="E39" s="261"/>
      <c r="F39" s="261"/>
      <c r="G39" s="261"/>
      <c r="H39" s="261"/>
    </row>
    <row r="40" spans="1:8" x14ac:dyDescent="0.2">
      <c r="A40" s="261"/>
      <c r="B40" s="261"/>
      <c r="C40" s="261"/>
      <c r="D40" s="261"/>
      <c r="E40" s="261"/>
      <c r="F40" s="261"/>
      <c r="G40" s="261"/>
      <c r="H40" s="261"/>
    </row>
    <row r="41" spans="1:8" x14ac:dyDescent="0.2">
      <c r="A41" s="261"/>
      <c r="B41" s="261"/>
      <c r="C41" s="261"/>
      <c r="D41" s="261"/>
      <c r="E41" s="261"/>
      <c r="F41" s="261"/>
      <c r="G41" s="261"/>
      <c r="H41" s="261"/>
    </row>
    <row r="42" spans="1:8" x14ac:dyDescent="0.2">
      <c r="A42" s="261"/>
      <c r="B42" s="261"/>
      <c r="C42" s="261"/>
      <c r="D42" s="261"/>
      <c r="E42" s="261"/>
      <c r="F42" s="261"/>
      <c r="G42" s="261"/>
      <c r="H42" s="261"/>
    </row>
    <row r="43" spans="1:8" x14ac:dyDescent="0.2">
      <c r="A43" s="261"/>
      <c r="B43" s="261"/>
      <c r="C43" s="261"/>
      <c r="D43" s="261"/>
      <c r="E43" s="261"/>
      <c r="F43" s="261"/>
      <c r="G43" s="261"/>
      <c r="H43" s="261"/>
    </row>
    <row r="44" spans="1:8" x14ac:dyDescent="0.2">
      <c r="A44" s="261"/>
      <c r="B44" s="261"/>
      <c r="C44" s="261"/>
      <c r="D44" s="261"/>
      <c r="E44" s="261"/>
      <c r="F44" s="261"/>
      <c r="G44" s="261"/>
      <c r="H44" s="261"/>
    </row>
    <row r="45" spans="1:8" x14ac:dyDescent="0.2">
      <c r="A45" s="261"/>
      <c r="B45" s="261"/>
      <c r="C45" s="261"/>
      <c r="D45" s="261"/>
      <c r="E45" s="261"/>
      <c r="F45" s="261"/>
      <c r="G45" s="261"/>
      <c r="H45" s="261"/>
    </row>
    <row r="46" spans="1:8" x14ac:dyDescent="0.2">
      <c r="A46" s="261"/>
      <c r="B46" s="261"/>
      <c r="C46" s="261"/>
      <c r="D46" s="261"/>
      <c r="E46" s="261"/>
      <c r="F46" s="261"/>
      <c r="G46" s="261"/>
      <c r="H46" s="261"/>
    </row>
  </sheetData>
  <mergeCells count="1">
    <mergeCell ref="A1:H46"/>
  </mergeCells>
  <printOptions horizontalCentered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71"/>
  <sheetViews>
    <sheetView zoomScaleNormal="100" zoomScaleSheetLayoutView="100" workbookViewId="0">
      <selection sqref="A1:Q1"/>
    </sheetView>
  </sheetViews>
  <sheetFormatPr defaultColWidth="9.140625" defaultRowHeight="12.75" x14ac:dyDescent="0.2"/>
  <cols>
    <col min="1" max="1" width="15.7109375" style="2" customWidth="1"/>
    <col min="2" max="2" width="10.28515625" style="2" bestFit="1" customWidth="1"/>
    <col min="3" max="3" width="14.7109375" style="2" bestFit="1" customWidth="1"/>
    <col min="4" max="4" width="12.5703125" style="2" bestFit="1" customWidth="1"/>
    <col min="5" max="5" width="13.140625" style="2" bestFit="1" customWidth="1"/>
    <col min="6" max="7" width="12.28515625" style="2" bestFit="1" customWidth="1"/>
    <col min="8" max="8" width="11" style="2" customWidth="1"/>
    <col min="9" max="9" width="10.85546875" style="2" bestFit="1" customWidth="1"/>
    <col min="10" max="10" width="7.4257812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1.5703125" style="2" bestFit="1" customWidth="1"/>
    <col min="16" max="16" width="10.5703125" style="2" bestFit="1" customWidth="1"/>
    <col min="17" max="16384" width="9.140625" style="2"/>
  </cols>
  <sheetData>
    <row r="1" spans="1:17" s="195" customFormat="1" x14ac:dyDescent="0.2">
      <c r="A1" s="300" t="s">
        <v>209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</row>
    <row r="2" spans="1:17" s="195" customFormat="1" x14ac:dyDescent="0.2">
      <c r="A2" s="300" t="s">
        <v>237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</row>
    <row r="3" spans="1:17" x14ac:dyDescent="0.2">
      <c r="A3" s="300" t="s">
        <v>271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</row>
    <row r="4" spans="1:17" ht="14.25" customHeight="1" x14ac:dyDescent="0.2">
      <c r="A4" s="290" t="str">
        <f>'1B'!$A$4</f>
        <v>ACF/OFA: 05/15/2019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</row>
    <row r="5" spans="1:17" s="3" customFormat="1" ht="12.75" customHeight="1" x14ac:dyDescent="0.2">
      <c r="A5" s="281" t="s">
        <v>0</v>
      </c>
      <c r="B5" s="284" t="s">
        <v>112</v>
      </c>
      <c r="C5" s="285"/>
      <c r="D5" s="317"/>
      <c r="E5" s="285" t="s">
        <v>114</v>
      </c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6"/>
    </row>
    <row r="6" spans="1:17" s="3" customFormat="1" ht="12.75" customHeight="1" x14ac:dyDescent="0.2">
      <c r="A6" s="307"/>
      <c r="B6" s="294" t="s">
        <v>157</v>
      </c>
      <c r="C6" s="294" t="s">
        <v>158</v>
      </c>
      <c r="D6" s="311" t="s">
        <v>146</v>
      </c>
      <c r="E6" s="314" t="s">
        <v>147</v>
      </c>
      <c r="F6" s="294" t="s">
        <v>159</v>
      </c>
      <c r="G6" s="294" t="s">
        <v>145</v>
      </c>
      <c r="H6" s="294" t="s">
        <v>148</v>
      </c>
      <c r="I6" s="294" t="s">
        <v>149</v>
      </c>
      <c r="J6" s="294" t="s">
        <v>150</v>
      </c>
      <c r="K6" s="294" t="s">
        <v>151</v>
      </c>
      <c r="L6" s="294" t="s">
        <v>152</v>
      </c>
      <c r="M6" s="294" t="s">
        <v>153</v>
      </c>
      <c r="N6" s="318" t="s">
        <v>154</v>
      </c>
      <c r="O6" s="294" t="s">
        <v>160</v>
      </c>
      <c r="P6" s="294" t="s">
        <v>156</v>
      </c>
      <c r="Q6" s="281" t="s">
        <v>94</v>
      </c>
    </row>
    <row r="7" spans="1:17" s="3" customFormat="1" ht="12.75" customHeight="1" x14ac:dyDescent="0.2">
      <c r="A7" s="307"/>
      <c r="B7" s="308"/>
      <c r="C7" s="308"/>
      <c r="D7" s="312"/>
      <c r="E7" s="315"/>
      <c r="F7" s="308"/>
      <c r="G7" s="308"/>
      <c r="H7" s="308"/>
      <c r="I7" s="308"/>
      <c r="J7" s="308"/>
      <c r="K7" s="308"/>
      <c r="L7" s="308"/>
      <c r="M7" s="308"/>
      <c r="N7" s="319"/>
      <c r="O7" s="308"/>
      <c r="P7" s="308"/>
      <c r="Q7" s="307"/>
    </row>
    <row r="8" spans="1:17" s="3" customFormat="1" ht="12.75" customHeight="1" x14ac:dyDescent="0.2">
      <c r="A8" s="282"/>
      <c r="B8" s="310"/>
      <c r="C8" s="310"/>
      <c r="D8" s="313"/>
      <c r="E8" s="316"/>
      <c r="F8" s="310"/>
      <c r="G8" s="310"/>
      <c r="H8" s="310"/>
      <c r="I8" s="310"/>
      <c r="J8" s="310"/>
      <c r="K8" s="310"/>
      <c r="L8" s="310"/>
      <c r="M8" s="310"/>
      <c r="N8" s="320"/>
      <c r="O8" s="310"/>
      <c r="P8" s="310"/>
      <c r="Q8" s="282"/>
    </row>
    <row r="9" spans="1:17" ht="12.75" customHeight="1" x14ac:dyDescent="0.2">
      <c r="A9" s="39" t="s">
        <v>3</v>
      </c>
      <c r="B9" s="72">
        <f>SUM(B11:B69)</f>
        <v>1227529</v>
      </c>
      <c r="C9" s="48">
        <f>SUM(C11:C69)</f>
        <v>635494</v>
      </c>
      <c r="D9" s="84">
        <f>SUM(D11:D69)</f>
        <v>306198</v>
      </c>
      <c r="E9" s="44">
        <f>'4A'!E9/$D9</f>
        <v>0.84767046159674464</v>
      </c>
      <c r="F9" s="29">
        <f>'4A'!F9/$D9</f>
        <v>1.197264515117669E-2</v>
      </c>
      <c r="G9" s="29">
        <f>'4A'!G9/$D9</f>
        <v>1.1130053102894206E-2</v>
      </c>
      <c r="H9" s="29">
        <f>'4A'!H9/$D9</f>
        <v>2.4967504686510034E-2</v>
      </c>
      <c r="I9" s="29">
        <f>'4A'!I9/$D9</f>
        <v>1.8941991783094598E-4</v>
      </c>
      <c r="J9" s="29">
        <f>'4A'!J9/$D9</f>
        <v>0.11398833434575013</v>
      </c>
      <c r="K9" s="29">
        <f>'4A'!K9/$D9</f>
        <v>2.1038674321844034E-2</v>
      </c>
      <c r="L9" s="29">
        <f>'4A'!L9/$D9</f>
        <v>6.4445228251000991E-2</v>
      </c>
      <c r="M9" s="29">
        <f>'4A'!M9/$D9</f>
        <v>1.7972031169374066E-2</v>
      </c>
      <c r="N9" s="29">
        <f>'4A'!N9/$D9</f>
        <v>5.6825975349283795E-3</v>
      </c>
      <c r="O9" s="29">
        <f>'4A'!O9/$D9</f>
        <v>5.0457547077381306E-3</v>
      </c>
      <c r="P9" s="29">
        <v>1.2463498588883995E-3</v>
      </c>
      <c r="Q9" s="29">
        <v>2.6780208486272206E-2</v>
      </c>
    </row>
    <row r="10" spans="1:17" ht="7.5" customHeight="1" x14ac:dyDescent="0.2">
      <c r="A10" s="53"/>
      <c r="B10" s="73"/>
      <c r="C10" s="67"/>
      <c r="D10" s="85"/>
      <c r="E10" s="83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</row>
    <row r="11" spans="1:17" ht="12.75" customHeight="1" x14ac:dyDescent="0.2">
      <c r="A11" s="51" t="s">
        <v>8</v>
      </c>
      <c r="B11" s="72">
        <f>'4A'!B11</f>
        <v>8505</v>
      </c>
      <c r="C11" s="48">
        <f>'4A'!C11</f>
        <v>3019</v>
      </c>
      <c r="D11" s="84">
        <f>'4A'!D11</f>
        <v>1651</v>
      </c>
      <c r="E11" s="44">
        <f>'4A'!E11/$D11</f>
        <v>0.79709267110841919</v>
      </c>
      <c r="F11" s="29">
        <f>'4A'!F11/$D11</f>
        <v>6.0569351907934586E-3</v>
      </c>
      <c r="G11" s="29">
        <f>'4A'!G11/$D11</f>
        <v>8.2374318594791038E-2</v>
      </c>
      <c r="H11" s="29">
        <f>'4A'!H11/$D11</f>
        <v>9.2065414900060566E-2</v>
      </c>
      <c r="I11" s="29">
        <f>'4A'!I11/$D11</f>
        <v>0</v>
      </c>
      <c r="J11" s="29">
        <f>'4A'!J11/$D11</f>
        <v>2.1199273167777106E-2</v>
      </c>
      <c r="K11" s="29">
        <f>'4A'!K11/$D11</f>
        <v>0</v>
      </c>
      <c r="L11" s="29">
        <f>'4A'!L11/$D11</f>
        <v>3.9975772259236826E-2</v>
      </c>
      <c r="M11" s="29">
        <f>'4A'!M11/$D11</f>
        <v>6.7231980617807385E-2</v>
      </c>
      <c r="N11" s="29">
        <f>'4A'!N11/$D11</f>
        <v>0</v>
      </c>
      <c r="O11" s="29">
        <f>'4A'!O11/$D11</f>
        <v>1.1508176862507571E-2</v>
      </c>
      <c r="P11" s="29">
        <v>0</v>
      </c>
      <c r="Q11" s="29">
        <v>9.00360144057623E-3</v>
      </c>
    </row>
    <row r="12" spans="1:17" ht="12.75" customHeight="1" x14ac:dyDescent="0.2">
      <c r="A12" s="51" t="s">
        <v>9</v>
      </c>
      <c r="B12" s="72">
        <f>'4A'!B12</f>
        <v>2823</v>
      </c>
      <c r="C12" s="48">
        <f>'4A'!C12</f>
        <v>1748</v>
      </c>
      <c r="D12" s="84">
        <f>'4A'!D12</f>
        <v>780</v>
      </c>
      <c r="E12" s="44">
        <f>'4A'!E12/$D12</f>
        <v>0.79871794871794877</v>
      </c>
      <c r="F12" s="29">
        <f>'4A'!F12/$D12</f>
        <v>0</v>
      </c>
      <c r="G12" s="29">
        <f>'4A'!G12/$D12</f>
        <v>0</v>
      </c>
      <c r="H12" s="29">
        <f>'4A'!H12/$D12</f>
        <v>6.41025641025641E-3</v>
      </c>
      <c r="I12" s="29">
        <f>'4A'!I12/$D12</f>
        <v>3.8461538461538464E-3</v>
      </c>
      <c r="J12" s="29">
        <f>'4A'!J12/$D12</f>
        <v>0.25384615384615383</v>
      </c>
      <c r="K12" s="29">
        <f>'4A'!K12/$D12</f>
        <v>0.11794871794871795</v>
      </c>
      <c r="L12" s="29">
        <f>'4A'!L12/$D12</f>
        <v>5.128205128205128E-2</v>
      </c>
      <c r="M12" s="29">
        <f>'4A'!M12/$D12</f>
        <v>2.5641025641025641E-3</v>
      </c>
      <c r="N12" s="29">
        <f>'4A'!N12/$D12</f>
        <v>1.1538461538461539E-2</v>
      </c>
      <c r="O12" s="29">
        <f>'4A'!O12/$D12</f>
        <v>6.41025641025641E-3</v>
      </c>
      <c r="P12" s="29">
        <v>0</v>
      </c>
      <c r="Q12" s="29">
        <v>0.10879629629629629</v>
      </c>
    </row>
    <row r="13" spans="1:17" ht="12.75" customHeight="1" x14ac:dyDescent="0.2">
      <c r="A13" s="51" t="s">
        <v>10</v>
      </c>
      <c r="B13" s="72">
        <f>'4A'!B13</f>
        <v>7533</v>
      </c>
      <c r="C13" s="48">
        <f>'4A'!C13</f>
        <v>2385</v>
      </c>
      <c r="D13" s="84">
        <f>'4A'!D13</f>
        <v>491</v>
      </c>
      <c r="E13" s="44">
        <f>'4A'!E13/$D13</f>
        <v>0.80040733197556013</v>
      </c>
      <c r="F13" s="29">
        <f>'4A'!F13/$D13</f>
        <v>0</v>
      </c>
      <c r="G13" s="29">
        <f>'4A'!G13/$D13</f>
        <v>0</v>
      </c>
      <c r="H13" s="29">
        <f>'4A'!H13/$D13</f>
        <v>6.313645621181263E-2</v>
      </c>
      <c r="I13" s="29">
        <f>'4A'!I13/$D13</f>
        <v>0</v>
      </c>
      <c r="J13" s="29">
        <f>'4A'!J13/$D13</f>
        <v>0.13645621181262729</v>
      </c>
      <c r="K13" s="29">
        <f>'4A'!K13/$D13</f>
        <v>4.684317718940937E-2</v>
      </c>
      <c r="L13" s="29">
        <f>'4A'!L13/$D13</f>
        <v>7.5356415478615074E-2</v>
      </c>
      <c r="M13" s="29">
        <f>'4A'!M13/$D13</f>
        <v>6.1099796334012219E-3</v>
      </c>
      <c r="N13" s="29">
        <f>'4A'!N13/$D13</f>
        <v>1.8329938900203666E-2</v>
      </c>
      <c r="O13" s="29">
        <f>'4A'!O13/$D13</f>
        <v>1.0183299389002037E-2</v>
      </c>
      <c r="P13" s="29">
        <v>0</v>
      </c>
      <c r="Q13" s="29">
        <v>0</v>
      </c>
    </row>
    <row r="14" spans="1:17" ht="12.75" customHeight="1" x14ac:dyDescent="0.2">
      <c r="A14" s="51" t="s">
        <v>11</v>
      </c>
      <c r="B14" s="72">
        <f>'4A'!B14</f>
        <v>3026</v>
      </c>
      <c r="C14" s="48">
        <f>'4A'!C14</f>
        <v>1267</v>
      </c>
      <c r="D14" s="84">
        <f>'4A'!D14</f>
        <v>394</v>
      </c>
      <c r="E14" s="44">
        <f>'4A'!E14/$D14</f>
        <v>0.85786802030456855</v>
      </c>
      <c r="F14" s="29">
        <f>'4A'!F14/$D14</f>
        <v>0</v>
      </c>
      <c r="G14" s="29">
        <f>'4A'!G14/$D14</f>
        <v>7.6142131979695434E-3</v>
      </c>
      <c r="H14" s="29">
        <f>'4A'!H14/$D14</f>
        <v>5.5837563451776651E-2</v>
      </c>
      <c r="I14" s="29">
        <f>'4A'!I14/$D14</f>
        <v>7.6142131979695434E-3</v>
      </c>
      <c r="J14" s="29">
        <f>'4A'!J14/$D14</f>
        <v>2.7918781725888325E-2</v>
      </c>
      <c r="K14" s="29">
        <f>'4A'!K14/$D14</f>
        <v>3.2994923857868022E-2</v>
      </c>
      <c r="L14" s="29">
        <f>'4A'!L14/$D14</f>
        <v>7.1065989847715741E-2</v>
      </c>
      <c r="M14" s="29">
        <f>'4A'!M14/$D14</f>
        <v>0</v>
      </c>
      <c r="N14" s="29">
        <f>'4A'!N14/$D14</f>
        <v>0</v>
      </c>
      <c r="O14" s="29">
        <f>'4A'!O14/$D14</f>
        <v>0</v>
      </c>
      <c r="P14" s="29">
        <v>0</v>
      </c>
      <c r="Q14" s="29">
        <v>2.851033499643621E-3</v>
      </c>
    </row>
    <row r="15" spans="1:17" ht="12.75" customHeight="1" x14ac:dyDescent="0.2">
      <c r="A15" s="51" t="s">
        <v>12</v>
      </c>
      <c r="B15" s="72">
        <f>'4A'!B15</f>
        <v>428843</v>
      </c>
      <c r="C15" s="48">
        <f>'4A'!C15</f>
        <v>272980</v>
      </c>
      <c r="D15" s="84">
        <f>'4A'!D15</f>
        <v>155243</v>
      </c>
      <c r="E15" s="44">
        <f>'4A'!E15/$D15</f>
        <v>0.83370586757534959</v>
      </c>
      <c r="F15" s="29">
        <f>'4A'!F15/$D15</f>
        <v>7.9295040678162617E-3</v>
      </c>
      <c r="G15" s="29">
        <f>'4A'!G15/$D15</f>
        <v>1.852579504389892E-2</v>
      </c>
      <c r="H15" s="29">
        <f>'4A'!H15/$D15</f>
        <v>7.9295040678162617E-3</v>
      </c>
      <c r="I15" s="29">
        <f>'4A'!I15/$D15</f>
        <v>0</v>
      </c>
      <c r="J15" s="29">
        <f>'4A'!J15/$D15</f>
        <v>0.16503159562750011</v>
      </c>
      <c r="K15" s="29">
        <f>'4A'!K15/$D15</f>
        <v>2.2081510921587447E-2</v>
      </c>
      <c r="L15" s="29">
        <f>'4A'!L15/$D15</f>
        <v>7.2054778637362066E-2</v>
      </c>
      <c r="M15" s="29">
        <f>'4A'!M15/$D15</f>
        <v>1.4486965595872278E-2</v>
      </c>
      <c r="N15" s="29">
        <f>'4A'!N15/$D15</f>
        <v>8.200047667205607E-3</v>
      </c>
      <c r="O15" s="29">
        <f>'4A'!O15/$D15</f>
        <v>3.2465231926721333E-3</v>
      </c>
      <c r="P15" s="29">
        <v>2.5850127787424159E-3</v>
      </c>
      <c r="Q15" s="29">
        <v>1.0301032054158457E-2</v>
      </c>
    </row>
    <row r="16" spans="1:17" ht="12.75" customHeight="1" x14ac:dyDescent="0.2">
      <c r="A16" s="51" t="s">
        <v>13</v>
      </c>
      <c r="B16" s="72">
        <f>'4A'!B16</f>
        <v>15124</v>
      </c>
      <c r="C16" s="48">
        <f>'4A'!C16</f>
        <v>8397</v>
      </c>
      <c r="D16" s="84">
        <f>'4A'!D16</f>
        <v>2811</v>
      </c>
      <c r="E16" s="44">
        <f>'4A'!E16/$D16</f>
        <v>0.60761294912842401</v>
      </c>
      <c r="F16" s="29">
        <f>'4A'!F16/$D16</f>
        <v>3.1305585200996085E-2</v>
      </c>
      <c r="G16" s="29">
        <f>'4A'!G16/$D16</f>
        <v>0</v>
      </c>
      <c r="H16" s="29">
        <f>'4A'!H16/$D16</f>
        <v>2.9171113482746355E-2</v>
      </c>
      <c r="I16" s="29">
        <f>'4A'!I16/$D16</f>
        <v>3.9131981501245106E-3</v>
      </c>
      <c r="J16" s="29">
        <f>'4A'!J16/$D16</f>
        <v>0.33546780505158308</v>
      </c>
      <c r="K16" s="29">
        <f>'4A'!K16/$D16</f>
        <v>4.1266453219494841E-2</v>
      </c>
      <c r="L16" s="29">
        <f>'4A'!L16/$D16</f>
        <v>0.20313055852009962</v>
      </c>
      <c r="M16" s="29">
        <f>'4A'!M16/$D16</f>
        <v>4.6246887228744218E-3</v>
      </c>
      <c r="N16" s="29">
        <f>'4A'!N16/$D16</f>
        <v>7.1149057274991108E-3</v>
      </c>
      <c r="O16" s="29">
        <f>'4A'!O16/$D16</f>
        <v>1.8498754891497687E-2</v>
      </c>
      <c r="P16" s="29">
        <v>0</v>
      </c>
      <c r="Q16" s="29">
        <v>3.2007315957933241E-2</v>
      </c>
    </row>
    <row r="17" spans="1:17" ht="12.75" customHeight="1" x14ac:dyDescent="0.2">
      <c r="A17" s="51" t="s">
        <v>14</v>
      </c>
      <c r="B17" s="72">
        <f>'4A'!B17</f>
        <v>10109</v>
      </c>
      <c r="C17" s="48">
        <f>'4A'!C17</f>
        <v>4834</v>
      </c>
      <c r="D17" s="84">
        <f>'4A'!D17</f>
        <v>1233</v>
      </c>
      <c r="E17" s="44">
        <f>'4A'!E17/$D17</f>
        <v>0.58313057583130579</v>
      </c>
      <c r="F17" s="29">
        <f>'4A'!F17/$D17</f>
        <v>1.4598540145985401E-2</v>
      </c>
      <c r="G17" s="29">
        <f>'4A'!G17/$D17</f>
        <v>3.2441200324412004E-3</v>
      </c>
      <c r="H17" s="29">
        <f>'4A'!H17/$D17</f>
        <v>0</v>
      </c>
      <c r="I17" s="29">
        <f>'4A'!I17/$D17</f>
        <v>0</v>
      </c>
      <c r="J17" s="29">
        <f>'4A'!J17/$D17</f>
        <v>0.62449310624493104</v>
      </c>
      <c r="K17" s="29">
        <f>'4A'!K17/$D17</f>
        <v>8.9213300892133016E-3</v>
      </c>
      <c r="L17" s="29">
        <f>'4A'!L17/$D17</f>
        <v>5.1905920519059207E-2</v>
      </c>
      <c r="M17" s="29">
        <f>'4A'!M17/$D17</f>
        <v>0</v>
      </c>
      <c r="N17" s="29">
        <f>'4A'!N17/$D17</f>
        <v>3.1630170316301706E-2</v>
      </c>
      <c r="O17" s="29">
        <f>'4A'!O17/$D17</f>
        <v>0</v>
      </c>
      <c r="P17" s="29">
        <v>0</v>
      </c>
      <c r="Q17" s="29">
        <v>0</v>
      </c>
    </row>
    <row r="18" spans="1:17" ht="12.75" customHeight="1" x14ac:dyDescent="0.2">
      <c r="A18" s="51" t="s">
        <v>15</v>
      </c>
      <c r="B18" s="72">
        <f>'4A'!B18</f>
        <v>3782</v>
      </c>
      <c r="C18" s="48">
        <f>'4A'!C18</f>
        <v>756</v>
      </c>
      <c r="D18" s="84">
        <f>'4A'!D18</f>
        <v>204</v>
      </c>
      <c r="E18" s="44">
        <f>'4A'!E18/$D18</f>
        <v>0.88235294117647056</v>
      </c>
      <c r="F18" s="29">
        <f>'4A'!F18/$D18</f>
        <v>4.9019607843137254E-3</v>
      </c>
      <c r="G18" s="29">
        <f>'4A'!G18/$D18</f>
        <v>0</v>
      </c>
      <c r="H18" s="29">
        <f>'4A'!H18/$D18</f>
        <v>4.4117647058823532E-2</v>
      </c>
      <c r="I18" s="29">
        <f>'4A'!I18/$D18</f>
        <v>0</v>
      </c>
      <c r="J18" s="29">
        <f>'4A'!J18/$D18</f>
        <v>0.10784313725490197</v>
      </c>
      <c r="K18" s="29">
        <f>'4A'!K18/$D18</f>
        <v>0</v>
      </c>
      <c r="L18" s="29">
        <f>'4A'!L18/$D18</f>
        <v>5.8823529411764705E-2</v>
      </c>
      <c r="M18" s="29">
        <f>'4A'!M18/$D18</f>
        <v>0</v>
      </c>
      <c r="N18" s="29">
        <f>'4A'!N18/$D18</f>
        <v>0</v>
      </c>
      <c r="O18" s="29">
        <f>'4A'!O18/$D18</f>
        <v>0</v>
      </c>
      <c r="P18" s="29">
        <v>0</v>
      </c>
      <c r="Q18" s="29">
        <v>0</v>
      </c>
    </row>
    <row r="19" spans="1:17" ht="12.75" customHeight="1" x14ac:dyDescent="0.2">
      <c r="A19" s="51" t="s">
        <v>80</v>
      </c>
      <c r="B19" s="72">
        <f>'4A'!B19</f>
        <v>4965</v>
      </c>
      <c r="C19" s="48">
        <f>'4A'!C19</f>
        <v>2755</v>
      </c>
      <c r="D19" s="84">
        <f>'4A'!D19</f>
        <v>1377</v>
      </c>
      <c r="E19" s="44">
        <f>'4A'!E19/$D19</f>
        <v>0.76252723311546844</v>
      </c>
      <c r="F19" s="29">
        <f>'4A'!F19/$D19</f>
        <v>7.2621641249092229E-4</v>
      </c>
      <c r="G19" s="29">
        <f>'4A'!G19/$D19</f>
        <v>7.2621641249092234E-3</v>
      </c>
      <c r="H19" s="29">
        <f>'4A'!H19/$D19</f>
        <v>2.4691358024691357E-2</v>
      </c>
      <c r="I19" s="29">
        <f>'4A'!I19/$D19</f>
        <v>2.1786492374727671E-3</v>
      </c>
      <c r="J19" s="29">
        <f>'4A'!J19/$D19</f>
        <v>0.23166303558460422</v>
      </c>
      <c r="K19" s="29">
        <f>'4A'!K19/$D19</f>
        <v>7.2621641249092229E-4</v>
      </c>
      <c r="L19" s="29">
        <f>'4A'!L19/$D19</f>
        <v>7.9157588961510525E-2</v>
      </c>
      <c r="M19" s="29">
        <f>'4A'!M19/$D19</f>
        <v>1.4524328249818446E-3</v>
      </c>
      <c r="N19" s="29">
        <f>'4A'!N19/$D19</f>
        <v>0</v>
      </c>
      <c r="O19" s="29">
        <f>'4A'!O19/$D19</f>
        <v>8.7145969498910684E-3</v>
      </c>
      <c r="P19" s="29">
        <v>0</v>
      </c>
      <c r="Q19" s="29">
        <v>0</v>
      </c>
    </row>
    <row r="20" spans="1:17" ht="12.75" customHeight="1" x14ac:dyDescent="0.2">
      <c r="A20" s="51" t="s">
        <v>16</v>
      </c>
      <c r="B20" s="72">
        <f>'4A'!B20</f>
        <v>42510</v>
      </c>
      <c r="C20" s="48">
        <f>'4A'!C20</f>
        <v>4104</v>
      </c>
      <c r="D20" s="84">
        <f>'4A'!D20</f>
        <v>1577</v>
      </c>
      <c r="E20" s="44">
        <f>'4A'!E20/$D20</f>
        <v>0.54216867469879515</v>
      </c>
      <c r="F20" s="29">
        <f>'4A'!F20/$D20</f>
        <v>1.2682308180088776E-3</v>
      </c>
      <c r="G20" s="29">
        <f>'4A'!G20/$D20</f>
        <v>6.3411540900443881E-4</v>
      </c>
      <c r="H20" s="29">
        <f>'4A'!H20/$D20</f>
        <v>5.0095117311350669E-2</v>
      </c>
      <c r="I20" s="29">
        <f>'4A'!I20/$D20</f>
        <v>0</v>
      </c>
      <c r="J20" s="29">
        <f>'4A'!J20/$D20</f>
        <v>0.27013316423589095</v>
      </c>
      <c r="K20" s="29">
        <f>'4A'!K20/$D20</f>
        <v>9.7019657577679136E-2</v>
      </c>
      <c r="L20" s="29">
        <f>'4A'!L20/$D20</f>
        <v>0.21686746987951808</v>
      </c>
      <c r="M20" s="29">
        <f>'4A'!M20/$D20</f>
        <v>0.11414077362079898</v>
      </c>
      <c r="N20" s="29">
        <f>'4A'!N20/$D20</f>
        <v>0</v>
      </c>
      <c r="O20" s="29">
        <f>'4A'!O20/$D20</f>
        <v>5.0729232720355105E-3</v>
      </c>
      <c r="P20" s="74">
        <v>0</v>
      </c>
      <c r="Q20" s="74">
        <v>6.3494589433481866E-2</v>
      </c>
    </row>
    <row r="21" spans="1:17" ht="7.5" customHeight="1" x14ac:dyDescent="0.2">
      <c r="A21" s="53"/>
      <c r="B21" s="73"/>
      <c r="C21" s="67"/>
      <c r="D21" s="85"/>
      <c r="E21" s="83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</row>
    <row r="22" spans="1:17" ht="12.75" customHeight="1" x14ac:dyDescent="0.2">
      <c r="A22" s="51" t="s">
        <v>17</v>
      </c>
      <c r="B22" s="72">
        <f>'4A'!B22</f>
        <v>10971</v>
      </c>
      <c r="C22" s="48">
        <f>'4A'!C22</f>
        <v>2062</v>
      </c>
      <c r="D22" s="84">
        <f>'4A'!D22</f>
        <v>97</v>
      </c>
      <c r="E22" s="44">
        <f>'4A'!E22/$D22</f>
        <v>0.37113402061855671</v>
      </c>
      <c r="F22" s="29">
        <f>'4A'!F22/$D22</f>
        <v>0</v>
      </c>
      <c r="G22" s="29">
        <f>'4A'!G22/$D22</f>
        <v>1.0309278350515464E-2</v>
      </c>
      <c r="H22" s="29">
        <f>'4A'!H22/$D22</f>
        <v>0.39175257731958762</v>
      </c>
      <c r="I22" s="29">
        <f>'4A'!I22/$D22</f>
        <v>1.0309278350515464E-2</v>
      </c>
      <c r="J22" s="29">
        <f>'4A'!J22/$D22</f>
        <v>0.20618556701030927</v>
      </c>
      <c r="K22" s="29">
        <f>'4A'!K22/$D22</f>
        <v>2.0618556701030927E-2</v>
      </c>
      <c r="L22" s="29">
        <f>'4A'!L22/$D22</f>
        <v>0.10309278350515463</v>
      </c>
      <c r="M22" s="29">
        <f>'4A'!M22/$D22</f>
        <v>0.22680412371134021</v>
      </c>
      <c r="N22" s="29">
        <f>'4A'!N22/$D22</f>
        <v>0</v>
      </c>
      <c r="O22" s="29">
        <f>'4A'!O22/$D22</f>
        <v>1.0309278350515464E-2</v>
      </c>
      <c r="P22" s="29">
        <v>4.3904717421765528E-2</v>
      </c>
      <c r="Q22" s="29">
        <v>1.35450723960766E-2</v>
      </c>
    </row>
    <row r="23" spans="1:17" ht="12.75" customHeight="1" x14ac:dyDescent="0.2">
      <c r="A23" s="51" t="s">
        <v>18</v>
      </c>
      <c r="B23" s="72">
        <f>'4A'!B23</f>
        <v>520</v>
      </c>
      <c r="C23" s="48">
        <f>'4A'!C23</f>
        <v>119</v>
      </c>
      <c r="D23" s="84">
        <f>'4A'!D23</f>
        <v>38</v>
      </c>
      <c r="E23" s="44">
        <f>'4A'!E23/$D23</f>
        <v>0.23684210526315788</v>
      </c>
      <c r="F23" s="29">
        <f>'4A'!F23/$D23</f>
        <v>0</v>
      </c>
      <c r="G23" s="29">
        <f>'4A'!G23/$D23</f>
        <v>2.6315789473684209E-2</v>
      </c>
      <c r="H23" s="29">
        <f>'4A'!H23/$D23</f>
        <v>0.73684210526315785</v>
      </c>
      <c r="I23" s="29">
        <f>'4A'!I23/$D23</f>
        <v>0</v>
      </c>
      <c r="J23" s="29">
        <f>'4A'!J23/$D23</f>
        <v>2.6315789473684209E-2</v>
      </c>
      <c r="K23" s="29">
        <f>'4A'!K23/$D23</f>
        <v>0</v>
      </c>
      <c r="L23" s="29">
        <f>'4A'!L23/$D23</f>
        <v>2.6315789473684209E-2</v>
      </c>
      <c r="M23" s="29">
        <f>'4A'!M23/$D23</f>
        <v>0</v>
      </c>
      <c r="N23" s="29">
        <f>'4A'!N23/$D23</f>
        <v>0</v>
      </c>
      <c r="O23" s="74">
        <v>0</v>
      </c>
      <c r="P23" s="74">
        <v>0</v>
      </c>
      <c r="Q23" s="74">
        <v>0</v>
      </c>
    </row>
    <row r="24" spans="1:17" ht="12.75" customHeight="1" x14ac:dyDescent="0.2">
      <c r="A24" s="51" t="s">
        <v>19</v>
      </c>
      <c r="B24" s="72">
        <f>'4A'!B24</f>
        <v>4593</v>
      </c>
      <c r="C24" s="48">
        <f>'4A'!C24</f>
        <v>2674</v>
      </c>
      <c r="D24" s="84">
        <f>'4A'!D24</f>
        <v>913</v>
      </c>
      <c r="E24" s="44">
        <f>'4A'!E24/$D24</f>
        <v>0.89266155531215774</v>
      </c>
      <c r="F24" s="29">
        <f>'4A'!F24/$D24</f>
        <v>1.3143483023001095E-2</v>
      </c>
      <c r="G24" s="29">
        <f>'4A'!G24/$D24</f>
        <v>2.0810514786418401E-2</v>
      </c>
      <c r="H24" s="29">
        <f>'4A'!H24/$D24</f>
        <v>8.9813800657174148E-2</v>
      </c>
      <c r="I24" s="29">
        <f>'4A'!I24/$D24</f>
        <v>0</v>
      </c>
      <c r="J24" s="29">
        <f>'4A'!J24/$D24</f>
        <v>5.4764512595837894E-2</v>
      </c>
      <c r="K24" s="29">
        <f>'4A'!K24/$D24</f>
        <v>2.1905805038335158E-3</v>
      </c>
      <c r="L24" s="29">
        <f>'4A'!L24/$D24</f>
        <v>4.3811610076670317E-2</v>
      </c>
      <c r="M24" s="29">
        <f>'4A'!M24/$D24</f>
        <v>2.3001095290251915E-2</v>
      </c>
      <c r="N24" s="29">
        <f>'4A'!N24/$D24</f>
        <v>0</v>
      </c>
      <c r="O24" s="29">
        <f>'4A'!O24/$D24</f>
        <v>1.0952902519167579E-3</v>
      </c>
      <c r="P24" s="29">
        <v>0</v>
      </c>
      <c r="Q24" s="29">
        <v>6.4138315672058006E-3</v>
      </c>
    </row>
    <row r="25" spans="1:17" ht="12.75" customHeight="1" x14ac:dyDescent="0.2">
      <c r="A25" s="51" t="s">
        <v>20</v>
      </c>
      <c r="B25" s="72">
        <f>'4A'!B25</f>
        <v>2008</v>
      </c>
      <c r="C25" s="48">
        <f>'4A'!C25</f>
        <v>52</v>
      </c>
      <c r="D25" s="84">
        <f>'4A'!D25</f>
        <v>33</v>
      </c>
      <c r="E25" s="44">
        <f>'4A'!E25/$D25</f>
        <v>0.39393939393939392</v>
      </c>
      <c r="F25" s="29">
        <f>'4A'!F25/$D25</f>
        <v>0</v>
      </c>
      <c r="G25" s="29">
        <f>'4A'!G25/$D25</f>
        <v>0</v>
      </c>
      <c r="H25" s="29">
        <f>'4A'!H25/$D25</f>
        <v>0.15151515151515152</v>
      </c>
      <c r="I25" s="29">
        <f>'4A'!I25/$D25</f>
        <v>0</v>
      </c>
      <c r="J25" s="29">
        <f>'4A'!J25/$D25</f>
        <v>0.51515151515151514</v>
      </c>
      <c r="K25" s="29">
        <f>'4A'!K25/$D25</f>
        <v>0</v>
      </c>
      <c r="L25" s="29">
        <f>'4A'!L25/$D25</f>
        <v>0.18181818181818182</v>
      </c>
      <c r="M25" s="29">
        <f>'4A'!M25/$D25</f>
        <v>3.0303030303030304E-2</v>
      </c>
      <c r="N25" s="29">
        <f>'4A'!N25/$D25</f>
        <v>0</v>
      </c>
      <c r="O25" s="29">
        <f>'4A'!O25/$D25</f>
        <v>3.0303030303030304E-2</v>
      </c>
      <c r="P25" s="29">
        <v>0</v>
      </c>
      <c r="Q25" s="29">
        <v>0.80434782608695654</v>
      </c>
    </row>
    <row r="26" spans="1:17" ht="12.75" customHeight="1" x14ac:dyDescent="0.2">
      <c r="A26" s="51" t="s">
        <v>21</v>
      </c>
      <c r="B26" s="72">
        <f>'4A'!B26</f>
        <v>11704</v>
      </c>
      <c r="C26" s="48">
        <f>'4A'!C26</f>
        <v>2457</v>
      </c>
      <c r="D26" s="84">
        <f>'4A'!D26</f>
        <v>1593</v>
      </c>
      <c r="E26" s="44">
        <f>'4A'!E26/$D26</f>
        <v>0.98618957940991836</v>
      </c>
      <c r="F26" s="29">
        <f>'4A'!F26/$D26</f>
        <v>0</v>
      </c>
      <c r="G26" s="29">
        <f>'4A'!G26/$D26</f>
        <v>0</v>
      </c>
      <c r="H26" s="29">
        <f>'4A'!H26/$D26</f>
        <v>6.9052102950408036E-3</v>
      </c>
      <c r="I26" s="29">
        <f>'4A'!I26/$D26</f>
        <v>0</v>
      </c>
      <c r="J26" s="29">
        <f>'4A'!J26/$D26</f>
        <v>1.6949152542372881E-2</v>
      </c>
      <c r="K26" s="29">
        <f>'4A'!K26/$D26</f>
        <v>6.2774639045825482E-3</v>
      </c>
      <c r="L26" s="29">
        <f>'4A'!L26/$D26</f>
        <v>6.9052102950408036E-3</v>
      </c>
      <c r="M26" s="29">
        <f>'4A'!M26/$D26</f>
        <v>3.1387319522912741E-3</v>
      </c>
      <c r="N26" s="29">
        <f>'4A'!N26/$D26</f>
        <v>0</v>
      </c>
      <c r="O26" s="29">
        <f>'4A'!O26/$D26</f>
        <v>0</v>
      </c>
      <c r="P26" s="29">
        <v>0</v>
      </c>
      <c r="Q26" s="29">
        <v>3.3545197740112993E-3</v>
      </c>
    </row>
    <row r="27" spans="1:17" ht="12.75" customHeight="1" x14ac:dyDescent="0.2">
      <c r="A27" s="51" t="s">
        <v>22</v>
      </c>
      <c r="B27" s="72">
        <f>'4A'!B27</f>
        <v>6480</v>
      </c>
      <c r="C27" s="48">
        <f>'4A'!C27</f>
        <v>1117</v>
      </c>
      <c r="D27" s="84">
        <f>'4A'!D27</f>
        <v>341</v>
      </c>
      <c r="E27" s="44">
        <f>'4A'!E27/$D27</f>
        <v>0.95307917888563054</v>
      </c>
      <c r="F27" s="29">
        <f>'4A'!F27/$D27</f>
        <v>0</v>
      </c>
      <c r="G27" s="29">
        <f>'4A'!G27/$D27</f>
        <v>0</v>
      </c>
      <c r="H27" s="29">
        <f>'4A'!H27/$D27</f>
        <v>8.7976539589442824E-3</v>
      </c>
      <c r="I27" s="29">
        <f>'4A'!I27/$D27</f>
        <v>0</v>
      </c>
      <c r="J27" s="29">
        <f>'4A'!J27/$D27</f>
        <v>1.7595307917888565E-2</v>
      </c>
      <c r="K27" s="29">
        <f>'4A'!K27/$D27</f>
        <v>0</v>
      </c>
      <c r="L27" s="29">
        <f>'4A'!L27/$D27</f>
        <v>8.7976539589442824E-3</v>
      </c>
      <c r="M27" s="29">
        <f>'4A'!M27/$D27</f>
        <v>0</v>
      </c>
      <c r="N27" s="29">
        <f>'4A'!N27/$D27</f>
        <v>2.9325513196480938E-3</v>
      </c>
      <c r="O27" s="29">
        <f>'4A'!O27/$D27</f>
        <v>4.6920821114369501E-2</v>
      </c>
      <c r="P27" s="29">
        <v>0</v>
      </c>
      <c r="Q27" s="29">
        <v>0</v>
      </c>
    </row>
    <row r="28" spans="1:17" ht="12.75" customHeight="1" x14ac:dyDescent="0.2">
      <c r="A28" s="51" t="s">
        <v>23</v>
      </c>
      <c r="B28" s="72">
        <f>'4A'!B28</f>
        <v>10344</v>
      </c>
      <c r="C28" s="48">
        <f>'4A'!C28</f>
        <v>3844</v>
      </c>
      <c r="D28" s="84">
        <f>'4A'!D28</f>
        <v>1287</v>
      </c>
      <c r="E28" s="44">
        <f>'4A'!E28/$D28</f>
        <v>0.91219891219891225</v>
      </c>
      <c r="F28" s="29">
        <f>'4A'!F28/$D28</f>
        <v>2.331002331002331E-3</v>
      </c>
      <c r="G28" s="29">
        <f>'4A'!G28/$D28</f>
        <v>4.662004662004662E-3</v>
      </c>
      <c r="H28" s="29">
        <f>'4A'!H28/$D28</f>
        <v>7.77000777000777E-4</v>
      </c>
      <c r="I28" s="29">
        <f>'4A'!I28/$D28</f>
        <v>0</v>
      </c>
      <c r="J28" s="29">
        <f>'4A'!J28/$D28</f>
        <v>4.0404040404040407E-2</v>
      </c>
      <c r="K28" s="29">
        <f>'4A'!K28/$D28</f>
        <v>6.993006993006993E-3</v>
      </c>
      <c r="L28" s="29">
        <f>'4A'!L28/$D28</f>
        <v>6.4491064491064495E-2</v>
      </c>
      <c r="M28" s="29">
        <f>'4A'!M28/$D28</f>
        <v>8.5470085470085479E-3</v>
      </c>
      <c r="N28" s="29">
        <f>'4A'!N28/$D28</f>
        <v>5.439005439005439E-3</v>
      </c>
      <c r="O28" s="29">
        <f>'4A'!O28/$D28</f>
        <v>8.5470085470085479E-3</v>
      </c>
      <c r="P28" s="29">
        <v>0</v>
      </c>
      <c r="Q28" s="29">
        <v>0.12300843486410497</v>
      </c>
    </row>
    <row r="29" spans="1:17" ht="12.75" customHeight="1" x14ac:dyDescent="0.2">
      <c r="A29" s="51" t="s">
        <v>24</v>
      </c>
      <c r="B29" s="72">
        <f>'4A'!B29</f>
        <v>4318</v>
      </c>
      <c r="C29" s="48">
        <f>'4A'!C29</f>
        <v>1792</v>
      </c>
      <c r="D29" s="84">
        <f>'4A'!D29</f>
        <v>684</v>
      </c>
      <c r="E29" s="44">
        <f>'4A'!E29/$D29</f>
        <v>0.89766081871345027</v>
      </c>
      <c r="F29" s="29">
        <f>'4A'!F29/$D29</f>
        <v>4.5321637426900582E-2</v>
      </c>
      <c r="G29" s="29">
        <f>'4A'!G29/$D29</f>
        <v>8.771929824561403E-3</v>
      </c>
      <c r="H29" s="29">
        <f>'4A'!H29/$D29</f>
        <v>0</v>
      </c>
      <c r="I29" s="29">
        <f>'4A'!I29/$D29</f>
        <v>1.4619883040935672E-3</v>
      </c>
      <c r="J29" s="29">
        <f>'4A'!J29/$D29</f>
        <v>2.7777777777777776E-2</v>
      </c>
      <c r="K29" s="29">
        <f>'4A'!K29/$D29</f>
        <v>0</v>
      </c>
      <c r="L29" s="29">
        <f>'4A'!L29/$D29</f>
        <v>7.4561403508771926E-2</v>
      </c>
      <c r="M29" s="29">
        <f>'4A'!M29/$D29</f>
        <v>0</v>
      </c>
      <c r="N29" s="29">
        <f>'4A'!N29/$D29</f>
        <v>1.4619883040935672E-3</v>
      </c>
      <c r="O29" s="29">
        <f>'4A'!O29/$D29</f>
        <v>1.4619883040935672E-2</v>
      </c>
      <c r="P29" s="29">
        <v>0</v>
      </c>
      <c r="Q29" s="29">
        <v>1.8597442851607904E-2</v>
      </c>
    </row>
    <row r="30" spans="1:17" ht="12.75" customHeight="1" x14ac:dyDescent="0.2">
      <c r="A30" s="51" t="s">
        <v>25</v>
      </c>
      <c r="B30" s="72">
        <f>'4A'!B30</f>
        <v>19722</v>
      </c>
      <c r="C30" s="48">
        <f>'4A'!C30</f>
        <v>4144</v>
      </c>
      <c r="D30" s="84">
        <f>'4A'!D30</f>
        <v>2176</v>
      </c>
      <c r="E30" s="44">
        <f>'4A'!E30/$D30</f>
        <v>0.62454044117647056</v>
      </c>
      <c r="F30" s="29">
        <f>'4A'!F30/$D30</f>
        <v>5.8363970588235295E-2</v>
      </c>
      <c r="G30" s="29">
        <f>'4A'!G30/$D30</f>
        <v>0</v>
      </c>
      <c r="H30" s="29">
        <f>'4A'!H30/$D30</f>
        <v>5.514705882352941E-2</v>
      </c>
      <c r="I30" s="29">
        <f>'4A'!I30/$D30</f>
        <v>0</v>
      </c>
      <c r="J30" s="29">
        <f>'4A'!J30/$D30</f>
        <v>1.1029411764705883E-2</v>
      </c>
      <c r="K30" s="29">
        <f>'4A'!K30/$D30</f>
        <v>0.25367647058823528</v>
      </c>
      <c r="L30" s="29">
        <f>'4A'!L30/$D30</f>
        <v>7.5827205882352935E-2</v>
      </c>
      <c r="M30" s="29">
        <f>'4A'!M30/$D30</f>
        <v>0.2421875</v>
      </c>
      <c r="N30" s="29">
        <f>'4A'!N30/$D30</f>
        <v>3.4466911764705885E-2</v>
      </c>
      <c r="O30" s="29">
        <f>'4A'!O30/$D30</f>
        <v>4.3198529411764705E-2</v>
      </c>
      <c r="P30" s="74">
        <v>0</v>
      </c>
      <c r="Q30" s="74">
        <v>5.6081995745503772E-3</v>
      </c>
    </row>
    <row r="31" spans="1:17" ht="12.75" customHeight="1" x14ac:dyDescent="0.2">
      <c r="A31" s="51" t="s">
        <v>26</v>
      </c>
      <c r="B31" s="72">
        <f>'4A'!B31</f>
        <v>5687</v>
      </c>
      <c r="C31" s="48">
        <f>'4A'!C31</f>
        <v>2312</v>
      </c>
      <c r="D31" s="84">
        <f>'4A'!D31</f>
        <v>109</v>
      </c>
      <c r="E31" s="44">
        <f>'4A'!E31/$D31</f>
        <v>0.68807339449541283</v>
      </c>
      <c r="F31" s="29">
        <f>'4A'!F31/$D31</f>
        <v>9.1743119266055051E-3</v>
      </c>
      <c r="G31" s="29">
        <f>'4A'!G31/$D31</f>
        <v>0</v>
      </c>
      <c r="H31" s="29">
        <f>'4A'!H31/$D31</f>
        <v>1.834862385321101E-2</v>
      </c>
      <c r="I31" s="29">
        <f>'4A'!I31/$D31</f>
        <v>0</v>
      </c>
      <c r="J31" s="29">
        <f>'4A'!J31/$D31</f>
        <v>0.10091743119266056</v>
      </c>
      <c r="K31" s="29">
        <f>'4A'!K31/$D31</f>
        <v>2.7522935779816515E-2</v>
      </c>
      <c r="L31" s="29">
        <f>'4A'!L31/$D31</f>
        <v>0.25688073394495414</v>
      </c>
      <c r="M31" s="29">
        <f>'4A'!M31/$D31</f>
        <v>0</v>
      </c>
      <c r="N31" s="29">
        <f>'4A'!N31/$D31</f>
        <v>0</v>
      </c>
      <c r="O31" s="29">
        <f>'4A'!O31/$D31</f>
        <v>1.834862385321101E-2</v>
      </c>
      <c r="P31" s="29">
        <v>0</v>
      </c>
      <c r="Q31" s="29">
        <v>0</v>
      </c>
    </row>
    <row r="32" spans="1:17" ht="7.5" customHeight="1" x14ac:dyDescent="0.2">
      <c r="A32" s="53"/>
      <c r="B32" s="73"/>
      <c r="C32" s="67"/>
      <c r="D32" s="85"/>
      <c r="E32" s="83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 ht="12.75" customHeight="1" x14ac:dyDescent="0.2">
      <c r="A33" s="51" t="s">
        <v>27</v>
      </c>
      <c r="B33" s="72">
        <f>'4A'!B33</f>
        <v>17878</v>
      </c>
      <c r="C33" s="48">
        <f>'4A'!C33</f>
        <v>16000</v>
      </c>
      <c r="D33" s="84">
        <f>'4A'!D33</f>
        <v>14518</v>
      </c>
      <c r="E33" s="44">
        <f>'4A'!E33/$D33</f>
        <v>0.97348119575699132</v>
      </c>
      <c r="F33" s="29">
        <f>'4A'!F33/$D33</f>
        <v>0</v>
      </c>
      <c r="G33" s="29">
        <f>'4A'!G33/$D33</f>
        <v>0</v>
      </c>
      <c r="H33" s="29">
        <f>'4A'!H33/$D33</f>
        <v>1.2329521972723516E-2</v>
      </c>
      <c r="I33" s="29">
        <f>'4A'!I33/$D33</f>
        <v>2.0664003306240529E-4</v>
      </c>
      <c r="J33" s="29">
        <f>'4A'!J33/$D33</f>
        <v>3.9812646370023422E-2</v>
      </c>
      <c r="K33" s="29">
        <f>'4A'!K33/$D33</f>
        <v>1.5842402534784405E-3</v>
      </c>
      <c r="L33" s="29">
        <f>'4A'!L33/$D33</f>
        <v>1.839096294255407E-2</v>
      </c>
      <c r="M33" s="29">
        <f>'4A'!M33/$D33</f>
        <v>4.4772007163521145E-3</v>
      </c>
      <c r="N33" s="29">
        <f>'4A'!N33/$D33</f>
        <v>4.7527207604353217E-3</v>
      </c>
      <c r="O33" s="29">
        <f>'4A'!O33/$D33</f>
        <v>4.8216007714561236E-4</v>
      </c>
      <c r="P33" s="29">
        <v>0</v>
      </c>
      <c r="Q33" s="29">
        <v>5.8455114822546974E-3</v>
      </c>
    </row>
    <row r="34" spans="1:17" ht="12.75" customHeight="1" x14ac:dyDescent="0.2">
      <c r="A34" s="51" t="s">
        <v>28</v>
      </c>
      <c r="B34" s="72">
        <f>'4A'!B34</f>
        <v>17848</v>
      </c>
      <c r="C34" s="48">
        <f>'4A'!C34</f>
        <v>8316</v>
      </c>
      <c r="D34" s="84">
        <f>'4A'!D34</f>
        <v>2342</v>
      </c>
      <c r="E34" s="44">
        <f>'4A'!E34/$D34</f>
        <v>0.43210930828351835</v>
      </c>
      <c r="F34" s="29">
        <f>'4A'!F34/$D34</f>
        <v>2.5619128949615714E-3</v>
      </c>
      <c r="G34" s="29">
        <f>'4A'!G34/$D34</f>
        <v>2.5619128949615714E-3</v>
      </c>
      <c r="H34" s="29">
        <f>'4A'!H34/$D34</f>
        <v>0.41972672929120408</v>
      </c>
      <c r="I34" s="29">
        <f>'4A'!I34/$D34</f>
        <v>1.7079419299743809E-3</v>
      </c>
      <c r="J34" s="29">
        <f>'4A'!J34/$D34</f>
        <v>0.20153714773697695</v>
      </c>
      <c r="K34" s="29">
        <f>'4A'!K34/$D34</f>
        <v>4.0136635354397952E-2</v>
      </c>
      <c r="L34" s="29">
        <f>'4A'!L34/$D34</f>
        <v>0.12766865926558496</v>
      </c>
      <c r="M34" s="29">
        <f>'4A'!M34/$D34</f>
        <v>0.32792485055508114</v>
      </c>
      <c r="N34" s="29">
        <f>'4A'!N34/$D34</f>
        <v>0</v>
      </c>
      <c r="O34" s="29">
        <f>'4A'!O34/$D34</f>
        <v>6.8317677198975234E-3</v>
      </c>
      <c r="P34" s="29">
        <v>0</v>
      </c>
      <c r="Q34" s="29">
        <v>0</v>
      </c>
    </row>
    <row r="35" spans="1:17" ht="12.75" customHeight="1" x14ac:dyDescent="0.2">
      <c r="A35" s="51" t="s">
        <v>29</v>
      </c>
      <c r="B35" s="72">
        <f>'4A'!B35</f>
        <v>51052</v>
      </c>
      <c r="C35" s="48">
        <f>'4A'!C35</f>
        <v>36859</v>
      </c>
      <c r="D35" s="84">
        <f>'4A'!D35</f>
        <v>24612</v>
      </c>
      <c r="E35" s="44">
        <f>'4A'!E35/$D35</f>
        <v>0.95725662278563306</v>
      </c>
      <c r="F35" s="29">
        <f>'4A'!F35/$D35</f>
        <v>0</v>
      </c>
      <c r="G35" s="29">
        <f>'4A'!G35/$D35</f>
        <v>0</v>
      </c>
      <c r="H35" s="29">
        <f>'4A'!H35/$D35</f>
        <v>5.2819762717373634E-4</v>
      </c>
      <c r="I35" s="29">
        <f>'4A'!I35/$D35</f>
        <v>0</v>
      </c>
      <c r="J35" s="29">
        <f>'4A'!J35/$D35</f>
        <v>1.6089712335446125E-2</v>
      </c>
      <c r="K35" s="29">
        <f>'4A'!K35/$D35</f>
        <v>3.2504469364537625E-4</v>
      </c>
      <c r="L35" s="29">
        <f>'4A'!L35/$D35</f>
        <v>2.7750690719973995E-2</v>
      </c>
      <c r="M35" s="29">
        <f>'4A'!M35/$D35</f>
        <v>0</v>
      </c>
      <c r="N35" s="29">
        <f>'4A'!N35/$D35</f>
        <v>0</v>
      </c>
      <c r="O35" s="29">
        <f>'4A'!O35/$D35</f>
        <v>4.1036892572728747E-3</v>
      </c>
      <c r="P35" s="29">
        <v>0</v>
      </c>
      <c r="Q35" s="29">
        <v>0</v>
      </c>
    </row>
    <row r="36" spans="1:17" ht="12.75" customHeight="1" x14ac:dyDescent="0.2">
      <c r="A36" s="51" t="s">
        <v>30</v>
      </c>
      <c r="B36" s="72">
        <f>'4A'!B36</f>
        <v>12867</v>
      </c>
      <c r="C36" s="48">
        <f>'4A'!C36</f>
        <v>3327</v>
      </c>
      <c r="D36" s="84">
        <f>'4A'!D36</f>
        <v>2004</v>
      </c>
      <c r="E36" s="44">
        <f>'4A'!E36/$D36</f>
        <v>0.70309381237524948</v>
      </c>
      <c r="F36" s="29">
        <f>'4A'!F36/$D36</f>
        <v>2.1457085828343315E-2</v>
      </c>
      <c r="G36" s="29">
        <f>'4A'!G36/$D36</f>
        <v>5.0399201596806387E-2</v>
      </c>
      <c r="H36" s="29">
        <f>'4A'!H36/$D36</f>
        <v>3.0439121756487025E-2</v>
      </c>
      <c r="I36" s="29">
        <f>'4A'!I36/$D36</f>
        <v>9.9800399201596798E-4</v>
      </c>
      <c r="J36" s="29">
        <f>'4A'!J36/$D36</f>
        <v>0.2619760479041916</v>
      </c>
      <c r="K36" s="29">
        <f>'4A'!K36/$D36</f>
        <v>8.2335329341317362E-2</v>
      </c>
      <c r="L36" s="29">
        <f>'4A'!L36/$D36</f>
        <v>0.11926147704590818</v>
      </c>
      <c r="M36" s="29">
        <f>'4A'!M36/$D36</f>
        <v>2.1956087824351298E-2</v>
      </c>
      <c r="N36" s="29">
        <f>'4A'!N36/$D36</f>
        <v>1.996007984031936E-3</v>
      </c>
      <c r="O36" s="29">
        <f>'4A'!O36/$D36</f>
        <v>7.4850299401197605E-3</v>
      </c>
      <c r="P36" s="29">
        <v>0</v>
      </c>
      <c r="Q36" s="29">
        <v>0.11121286121286121</v>
      </c>
    </row>
    <row r="37" spans="1:17" ht="12.75" customHeight="1" x14ac:dyDescent="0.2">
      <c r="A37" s="51" t="s">
        <v>31</v>
      </c>
      <c r="B37" s="72">
        <f>'4A'!B37</f>
        <v>17649</v>
      </c>
      <c r="C37" s="48">
        <f>'4A'!C37</f>
        <v>7328</v>
      </c>
      <c r="D37" s="84">
        <f>'4A'!D37</f>
        <v>2732</v>
      </c>
      <c r="E37" s="44">
        <f>'4A'!E37/$D37</f>
        <v>0.86383601756954609</v>
      </c>
      <c r="F37" s="29">
        <f>'4A'!F37/$D37</f>
        <v>1.4641288433382138E-3</v>
      </c>
      <c r="G37" s="29">
        <f>'4A'!G37/$D37</f>
        <v>1.4641288433382138E-3</v>
      </c>
      <c r="H37" s="29">
        <f>'4A'!H37/$D37</f>
        <v>1.3177159590043924E-2</v>
      </c>
      <c r="I37" s="29">
        <f>'4A'!I37/$D37</f>
        <v>3.6603221083455345E-4</v>
      </c>
      <c r="J37" s="29">
        <f>'4A'!J37/$D37</f>
        <v>9.2606149341142016E-2</v>
      </c>
      <c r="K37" s="29">
        <f>'4A'!K37/$D37</f>
        <v>4.026354319180088E-3</v>
      </c>
      <c r="L37" s="29">
        <f>'4A'!L37/$D37</f>
        <v>7.5402635431918011E-2</v>
      </c>
      <c r="M37" s="29">
        <f>'4A'!M37/$D37</f>
        <v>2.964860907759883E-2</v>
      </c>
      <c r="N37" s="29">
        <f>'4A'!N37/$D37</f>
        <v>0</v>
      </c>
      <c r="O37" s="29">
        <f>'4A'!O37/$D37</f>
        <v>6.0395314787701319E-2</v>
      </c>
      <c r="P37" s="29">
        <v>4.3677658877484165E-4</v>
      </c>
      <c r="Q37" s="29">
        <v>0.19480235859357939</v>
      </c>
    </row>
    <row r="38" spans="1:17" ht="12.75" customHeight="1" x14ac:dyDescent="0.2">
      <c r="A38" s="51" t="s">
        <v>32</v>
      </c>
      <c r="B38" s="72">
        <f>'4A'!B38</f>
        <v>4499</v>
      </c>
      <c r="C38" s="48">
        <f>'4A'!C38</f>
        <v>1365</v>
      </c>
      <c r="D38" s="84">
        <f>'4A'!D38</f>
        <v>711</v>
      </c>
      <c r="E38" s="44">
        <f>'4A'!E38/$D38</f>
        <v>0.49507735583684953</v>
      </c>
      <c r="F38" s="29">
        <f>'4A'!F38/$D38</f>
        <v>0</v>
      </c>
      <c r="G38" s="29">
        <f>'4A'!G38/$D38</f>
        <v>0</v>
      </c>
      <c r="H38" s="29">
        <f>'4A'!H38/$D38</f>
        <v>0.12376933895921238</v>
      </c>
      <c r="I38" s="29">
        <f>'4A'!I38/$D38</f>
        <v>0</v>
      </c>
      <c r="J38" s="29">
        <f>'4A'!J38/$D38</f>
        <v>5.2039381153305204E-2</v>
      </c>
      <c r="K38" s="29">
        <f>'4A'!K38/$D38</f>
        <v>0.25035161744022505</v>
      </c>
      <c r="L38" s="29">
        <f>'4A'!L38/$D38</f>
        <v>0.18002812939521801</v>
      </c>
      <c r="M38" s="29">
        <f>'4A'!M38/$D38</f>
        <v>2.8129395218002813E-3</v>
      </c>
      <c r="N38" s="29">
        <f>'4A'!N38/$D38</f>
        <v>2.8129395218002813E-3</v>
      </c>
      <c r="O38" s="29">
        <f>'4A'!O38/$D38</f>
        <v>1.4064697609001406E-2</v>
      </c>
      <c r="P38" s="29">
        <v>0</v>
      </c>
      <c r="Q38" s="29">
        <v>0</v>
      </c>
    </row>
    <row r="39" spans="1:17" ht="12.75" customHeight="1" x14ac:dyDescent="0.2">
      <c r="A39" s="51" t="s">
        <v>33</v>
      </c>
      <c r="B39" s="72">
        <f>'4A'!B39</f>
        <v>11473</v>
      </c>
      <c r="C39" s="48">
        <f>'4A'!C39</f>
        <v>6036</v>
      </c>
      <c r="D39" s="84">
        <f>'4A'!D39</f>
        <v>1498</v>
      </c>
      <c r="E39" s="44">
        <f>'4A'!E39/$D39</f>
        <v>0.85914552736982641</v>
      </c>
      <c r="F39" s="29">
        <f>'4A'!F39/$D39</f>
        <v>6.0080106809078772E-3</v>
      </c>
      <c r="G39" s="29">
        <f>'4A'!G39/$D39</f>
        <v>8.678237650200267E-3</v>
      </c>
      <c r="H39" s="29">
        <f>'4A'!H39/$D39</f>
        <v>4.3391188251001335E-2</v>
      </c>
      <c r="I39" s="29">
        <f>'4A'!I39/$D39</f>
        <v>6.6755674232309744E-4</v>
      </c>
      <c r="J39" s="29">
        <f>'4A'!J39/$D39</f>
        <v>7.0761014686248333E-2</v>
      </c>
      <c r="K39" s="29">
        <f>'4A'!K39/$D39</f>
        <v>1.0680907877169559E-2</v>
      </c>
      <c r="L39" s="29">
        <f>'4A'!L39/$D39</f>
        <v>5.4739652870493989E-2</v>
      </c>
      <c r="M39" s="29">
        <f>'4A'!M39/$D39</f>
        <v>1.0680907877169559E-2</v>
      </c>
      <c r="N39" s="29">
        <f>'4A'!N39/$D39</f>
        <v>0</v>
      </c>
      <c r="O39" s="29">
        <f>'4A'!O39/$D39</f>
        <v>1.2016021361815754E-2</v>
      </c>
      <c r="P39" s="74">
        <v>0</v>
      </c>
      <c r="Q39" s="74">
        <v>6.5251989389920426E-2</v>
      </c>
    </row>
    <row r="40" spans="1:17" ht="12.75" customHeight="1" x14ac:dyDescent="0.2">
      <c r="A40" s="51" t="s">
        <v>34</v>
      </c>
      <c r="B40" s="72">
        <f>'4A'!B40</f>
        <v>4064</v>
      </c>
      <c r="C40" s="48">
        <f>'4A'!C40</f>
        <v>1799</v>
      </c>
      <c r="D40" s="84">
        <f>'4A'!D40</f>
        <v>628</v>
      </c>
      <c r="E40" s="44">
        <f>'4A'!E40/$D40</f>
        <v>0.68312101910828027</v>
      </c>
      <c r="F40" s="29">
        <f>'4A'!F40/$D40</f>
        <v>1.9108280254777069E-2</v>
      </c>
      <c r="G40" s="29">
        <f>'4A'!G40/$D40</f>
        <v>1.1146496815286623E-2</v>
      </c>
      <c r="H40" s="29">
        <f>'4A'!H40/$D40</f>
        <v>0.25159235668789809</v>
      </c>
      <c r="I40" s="29">
        <f>'4A'!I40/$D40</f>
        <v>0</v>
      </c>
      <c r="J40" s="29">
        <f>'4A'!J40/$D40</f>
        <v>6.6878980891719744E-2</v>
      </c>
      <c r="K40" s="29">
        <f>'4A'!K40/$D40</f>
        <v>3.1847133757961785E-3</v>
      </c>
      <c r="L40" s="29">
        <f>'4A'!L40/$D40</f>
        <v>0.13853503184713375</v>
      </c>
      <c r="M40" s="29">
        <f>'4A'!M40/$D40</f>
        <v>0</v>
      </c>
      <c r="N40" s="29">
        <f>'4A'!N40/$D40</f>
        <v>9.5541401273885346E-3</v>
      </c>
      <c r="O40" s="29">
        <f>'4A'!O40/$D40</f>
        <v>6.369426751592357E-3</v>
      </c>
      <c r="P40" s="31">
        <v>0</v>
      </c>
      <c r="Q40" s="31">
        <v>5.9863945578231291E-2</v>
      </c>
    </row>
    <row r="41" spans="1:17" ht="12.75" customHeight="1" x14ac:dyDescent="0.2">
      <c r="A41" s="51" t="s">
        <v>35</v>
      </c>
      <c r="B41" s="72">
        <f>'4A'!B41</f>
        <v>5080</v>
      </c>
      <c r="C41" s="48">
        <f>'4A'!C41</f>
        <v>1792</v>
      </c>
      <c r="D41" s="84">
        <f>'4A'!D41</f>
        <v>796</v>
      </c>
      <c r="E41" s="44">
        <f>'4A'!E41/$D41</f>
        <v>0.90452261306532666</v>
      </c>
      <c r="F41" s="29">
        <f>'4A'!F41/$D41</f>
        <v>1.2562814070351759E-3</v>
      </c>
      <c r="G41" s="29">
        <f>'4A'!G41/$D41</f>
        <v>1.2562814070351759E-3</v>
      </c>
      <c r="H41" s="29">
        <f>'4A'!H41/$D41</f>
        <v>6.6582914572864318E-2</v>
      </c>
      <c r="I41" s="29">
        <f>'4A'!I41/$D41</f>
        <v>0</v>
      </c>
      <c r="J41" s="29">
        <f>'4A'!J41/$D41</f>
        <v>2.8894472361809045E-2</v>
      </c>
      <c r="K41" s="29">
        <f>'4A'!K41/$D41</f>
        <v>1.0050251256281407E-2</v>
      </c>
      <c r="L41" s="29">
        <f>'4A'!L41/$D41</f>
        <v>7.6633165829145727E-2</v>
      </c>
      <c r="M41" s="29">
        <f>'4A'!M41/$D41</f>
        <v>5.0251256281407036E-3</v>
      </c>
      <c r="N41" s="29">
        <f>'4A'!N41/$D41</f>
        <v>5.0251256281407036E-3</v>
      </c>
      <c r="O41" s="29">
        <f>'4A'!O41/$D41</f>
        <v>5.0251256281407036E-3</v>
      </c>
      <c r="P41" s="29">
        <v>0</v>
      </c>
      <c r="Q41" s="29">
        <v>5.6008146639511197E-3</v>
      </c>
    </row>
    <row r="42" spans="1:17" ht="12.75" customHeight="1" x14ac:dyDescent="0.2">
      <c r="A42" s="51" t="s">
        <v>36</v>
      </c>
      <c r="B42" s="72">
        <f>'4A'!B42</f>
        <v>9562</v>
      </c>
      <c r="C42" s="48">
        <f>'4A'!C42</f>
        <v>5079</v>
      </c>
      <c r="D42" s="84">
        <f>'4A'!D42</f>
        <v>1941</v>
      </c>
      <c r="E42" s="44">
        <f>'4A'!E42/$D42</f>
        <v>0.96857290056671819</v>
      </c>
      <c r="F42" s="29">
        <f>'4A'!F42/$D42</f>
        <v>0</v>
      </c>
      <c r="G42" s="29">
        <f>'4A'!G42/$D42</f>
        <v>0</v>
      </c>
      <c r="H42" s="29">
        <f>'4A'!H42/$D42</f>
        <v>5.6671818650180323E-3</v>
      </c>
      <c r="I42" s="29">
        <f>'4A'!I42/$D42</f>
        <v>2.0607934054611026E-3</v>
      </c>
      <c r="J42" s="29">
        <f>'4A'!J42/$D42</f>
        <v>7.7279752704791345E-3</v>
      </c>
      <c r="K42" s="29">
        <f>'4A'!K42/$D42</f>
        <v>4.6367851622874804E-3</v>
      </c>
      <c r="L42" s="29">
        <f>'4A'!L42/$D42</f>
        <v>1.3395157135497167E-2</v>
      </c>
      <c r="M42" s="29">
        <f>'4A'!M42/$D42</f>
        <v>2.5759917568263782E-3</v>
      </c>
      <c r="N42" s="29">
        <f>'4A'!N42/$D42</f>
        <v>2.0607934054611026E-3</v>
      </c>
      <c r="O42" s="29">
        <f>'4A'!O42/$D42</f>
        <v>6.6975785677485834E-3</v>
      </c>
      <c r="P42" s="29">
        <v>0</v>
      </c>
      <c r="Q42" s="29">
        <v>0</v>
      </c>
    </row>
    <row r="43" spans="1:17" ht="7.5" customHeight="1" x14ac:dyDescent="0.2">
      <c r="A43" s="53"/>
      <c r="B43" s="73"/>
      <c r="C43" s="67"/>
      <c r="D43" s="85"/>
      <c r="E43" s="83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</row>
    <row r="44" spans="1:17" ht="12.75" customHeight="1" x14ac:dyDescent="0.2">
      <c r="A44" s="51" t="s">
        <v>37</v>
      </c>
      <c r="B44" s="72">
        <f>'4A'!B44</f>
        <v>5231</v>
      </c>
      <c r="C44" s="48">
        <f>'4A'!C44</f>
        <v>3058</v>
      </c>
      <c r="D44" s="84">
        <f>'4A'!D44</f>
        <v>2151</v>
      </c>
      <c r="E44" s="44">
        <f>'4A'!E44/$D44</f>
        <v>0.93723849372384938</v>
      </c>
      <c r="F44" s="29">
        <f>'4A'!F44/$D44</f>
        <v>0</v>
      </c>
      <c r="G44" s="29">
        <f>'4A'!G44/$D44</f>
        <v>0</v>
      </c>
      <c r="H44" s="29">
        <f>'4A'!H44/$D44</f>
        <v>8.368200836820083E-3</v>
      </c>
      <c r="I44" s="29">
        <f>'4A'!I44/$D44</f>
        <v>3.2543003254300326E-3</v>
      </c>
      <c r="J44" s="29">
        <f>'4A'!J44/$D44</f>
        <v>4.834960483496048E-2</v>
      </c>
      <c r="K44" s="29">
        <f>'4A'!K44/$D44</f>
        <v>4.0446304044630406E-2</v>
      </c>
      <c r="L44" s="29">
        <f>'4A'!L44/$D44</f>
        <v>2.4639702463970247E-2</v>
      </c>
      <c r="M44" s="29">
        <f>'4A'!M44/$D44</f>
        <v>1.3482101348210134E-2</v>
      </c>
      <c r="N44" s="29">
        <f>'4A'!N44/$D44</f>
        <v>0</v>
      </c>
      <c r="O44" s="29">
        <f>'4A'!O44/$D44</f>
        <v>3.7192003719200371E-3</v>
      </c>
      <c r="P44" s="29">
        <v>0</v>
      </c>
      <c r="Q44" s="29">
        <v>0</v>
      </c>
    </row>
    <row r="45" spans="1:17" ht="12.75" customHeight="1" x14ac:dyDescent="0.2">
      <c r="A45" s="51" t="s">
        <v>38</v>
      </c>
      <c r="B45" s="72">
        <f>'4A'!B45</f>
        <v>11582</v>
      </c>
      <c r="C45" s="48">
        <f>'4A'!C45</f>
        <v>5230</v>
      </c>
      <c r="D45" s="84">
        <f>'4A'!D45</f>
        <v>1451</v>
      </c>
      <c r="E45" s="44">
        <f>'4A'!E45/$D45</f>
        <v>0.52722260509993113</v>
      </c>
      <c r="F45" s="29">
        <f>'4A'!F45/$D45</f>
        <v>0</v>
      </c>
      <c r="G45" s="29">
        <f>'4A'!G45/$D45</f>
        <v>0</v>
      </c>
      <c r="H45" s="29">
        <f>'4A'!H45/$D45</f>
        <v>0.26119917298414885</v>
      </c>
      <c r="I45" s="29">
        <f>'4A'!I45/$D45</f>
        <v>6.8917987594762232E-4</v>
      </c>
      <c r="J45" s="29">
        <f>'4A'!J45/$D45</f>
        <v>4.6175051688490697E-2</v>
      </c>
      <c r="K45" s="29">
        <f>'4A'!K45/$D45</f>
        <v>3.4458993797381117E-3</v>
      </c>
      <c r="L45" s="29">
        <f>'4A'!L45/$D45</f>
        <v>0.25155065472088217</v>
      </c>
      <c r="M45" s="29">
        <f>'4A'!M45/$D45</f>
        <v>8.9593383873190907E-2</v>
      </c>
      <c r="N45" s="29">
        <f>'4A'!N45/$D45</f>
        <v>1.9297036526533425E-2</v>
      </c>
      <c r="O45" s="29">
        <f>'4A'!O45/$D45</f>
        <v>4.1350792556857337E-3</v>
      </c>
      <c r="P45" s="29">
        <v>0</v>
      </c>
      <c r="Q45" s="29">
        <v>5.3151100987091872E-3</v>
      </c>
    </row>
    <row r="46" spans="1:17" ht="12.75" customHeight="1" x14ac:dyDescent="0.2">
      <c r="A46" s="51" t="s">
        <v>39</v>
      </c>
      <c r="B46" s="72">
        <f>'4A'!B46</f>
        <v>10571</v>
      </c>
      <c r="C46" s="48">
        <f>'4A'!C46</f>
        <v>4657</v>
      </c>
      <c r="D46" s="84">
        <f>'4A'!D46</f>
        <v>2375</v>
      </c>
      <c r="E46" s="44">
        <f>'4A'!E46/$D46</f>
        <v>0.60757894736842111</v>
      </c>
      <c r="F46" s="29">
        <f>'4A'!F46/$D46</f>
        <v>0.10821052631578948</v>
      </c>
      <c r="G46" s="29">
        <f>'4A'!G46/$D46</f>
        <v>0</v>
      </c>
      <c r="H46" s="29">
        <f>'4A'!H46/$D46</f>
        <v>0.11326315789473684</v>
      </c>
      <c r="I46" s="29">
        <f>'4A'!I46/$D46</f>
        <v>0</v>
      </c>
      <c r="J46" s="29">
        <f>'4A'!J46/$D46</f>
        <v>0.25389473684210528</v>
      </c>
      <c r="K46" s="29">
        <f>'4A'!K46/$D46</f>
        <v>5.7684210526315789E-2</v>
      </c>
      <c r="L46" s="29">
        <f>'4A'!L46/$D46</f>
        <v>0.10610526315789473</v>
      </c>
      <c r="M46" s="29">
        <f>'4A'!M46/$D46</f>
        <v>1.6421052631578947E-2</v>
      </c>
      <c r="N46" s="29">
        <f>'4A'!N46/$D46</f>
        <v>7.1578947368421053E-3</v>
      </c>
      <c r="O46" s="29">
        <f>'4A'!O46/$D46</f>
        <v>9.2631578947368429E-3</v>
      </c>
      <c r="P46" s="29">
        <v>2.0876826722338206E-4</v>
      </c>
      <c r="Q46" s="29">
        <v>3.2985386221294363E-2</v>
      </c>
    </row>
    <row r="47" spans="1:17" ht="12.75" customHeight="1" x14ac:dyDescent="0.2">
      <c r="A47" s="51" t="s">
        <v>40</v>
      </c>
      <c r="B47" s="72">
        <f>'4A'!B47</f>
        <v>127790</v>
      </c>
      <c r="C47" s="48">
        <f>'4A'!C47</f>
        <v>79528</v>
      </c>
      <c r="D47" s="84">
        <f>'4A'!D47</f>
        <v>19583</v>
      </c>
      <c r="E47" s="44">
        <f>'4A'!E47/$D47</f>
        <v>0.87836388704488588</v>
      </c>
      <c r="F47" s="29">
        <f>'4A'!F47/$D47</f>
        <v>4.0749629780932439E-2</v>
      </c>
      <c r="G47" s="29">
        <f>'4A'!G47/$D47</f>
        <v>0</v>
      </c>
      <c r="H47" s="29">
        <f>'4A'!H47/$D47</f>
        <v>4.8102946433130775E-2</v>
      </c>
      <c r="I47" s="29">
        <f>'4A'!I47/$D47</f>
        <v>0</v>
      </c>
      <c r="J47" s="29">
        <f>'4A'!J47/$D47</f>
        <v>6.3320226727263439E-3</v>
      </c>
      <c r="K47" s="29">
        <f>'4A'!K47/$D47</f>
        <v>2.4000408517591788E-3</v>
      </c>
      <c r="L47" s="29">
        <f>'4A'!L47/$D47</f>
        <v>7.2307613746616969E-2</v>
      </c>
      <c r="M47" s="29">
        <f>'4A'!M47/$D47</f>
        <v>8.7320635244855227E-3</v>
      </c>
      <c r="N47" s="29">
        <f>'4A'!N47/$D47</f>
        <v>5.1575345963335547E-3</v>
      </c>
      <c r="O47" s="29">
        <f>'4A'!O47/$D47</f>
        <v>0</v>
      </c>
      <c r="P47" s="29">
        <v>0</v>
      </c>
      <c r="Q47" s="29">
        <v>0</v>
      </c>
    </row>
    <row r="48" spans="1:17" ht="12.75" customHeight="1" x14ac:dyDescent="0.2">
      <c r="A48" s="51" t="s">
        <v>41</v>
      </c>
      <c r="B48" s="72">
        <f>'4A'!B48</f>
        <v>15452</v>
      </c>
      <c r="C48" s="48">
        <f>'4A'!C48</f>
        <v>2270</v>
      </c>
      <c r="D48" s="84">
        <f>'4A'!D48</f>
        <v>559</v>
      </c>
      <c r="E48" s="44">
        <f>'4A'!E48/$D48</f>
        <v>0.4597495527728086</v>
      </c>
      <c r="F48" s="29">
        <f>'4A'!F48/$D48</f>
        <v>0</v>
      </c>
      <c r="G48" s="29">
        <f>'4A'!G48/$D48</f>
        <v>5.3667262969588547E-3</v>
      </c>
      <c r="H48" s="29">
        <f>'4A'!H48/$D48</f>
        <v>0.13416815742397137</v>
      </c>
      <c r="I48" s="29">
        <f>'4A'!I48/$D48</f>
        <v>1.0733452593917709E-2</v>
      </c>
      <c r="J48" s="29">
        <f>'4A'!J48/$D48</f>
        <v>0.481216457960644</v>
      </c>
      <c r="K48" s="29">
        <f>'4A'!K48/$D48</f>
        <v>1.7889087656529517E-3</v>
      </c>
      <c r="L48" s="29">
        <f>'4A'!L48/$D48</f>
        <v>0.13059033989266547</v>
      </c>
      <c r="M48" s="29">
        <f>'4A'!M48/$D48</f>
        <v>1.0733452593917709E-2</v>
      </c>
      <c r="N48" s="29">
        <f>'4A'!N48/$D48</f>
        <v>0</v>
      </c>
      <c r="O48" s="29">
        <f>'4A'!O48/$D48</f>
        <v>1.2522361359570662E-2</v>
      </c>
      <c r="P48" s="29">
        <v>0</v>
      </c>
      <c r="Q48" s="29">
        <v>0.28603006189213087</v>
      </c>
    </row>
    <row r="49" spans="1:17" ht="12.75" customHeight="1" x14ac:dyDescent="0.2">
      <c r="A49" s="51" t="s">
        <v>42</v>
      </c>
      <c r="B49" s="72">
        <f>'4A'!B49</f>
        <v>1045</v>
      </c>
      <c r="C49" s="48">
        <f>'4A'!C49</f>
        <v>264</v>
      </c>
      <c r="D49" s="84">
        <f>'4A'!D49</f>
        <v>181</v>
      </c>
      <c r="E49" s="44">
        <f>'4A'!E49/$D49</f>
        <v>0.73480662983425415</v>
      </c>
      <c r="F49" s="29">
        <f>'4A'!F49/$D49</f>
        <v>5.5248618784530384E-3</v>
      </c>
      <c r="G49" s="29">
        <f>'4A'!G49/$D49</f>
        <v>0</v>
      </c>
      <c r="H49" s="29">
        <f>'4A'!H49/$D49</f>
        <v>0.28176795580110497</v>
      </c>
      <c r="I49" s="29">
        <f>'4A'!I49/$D49</f>
        <v>0</v>
      </c>
      <c r="J49" s="29">
        <f>'4A'!J49/$D49</f>
        <v>8.2872928176795577E-2</v>
      </c>
      <c r="K49" s="29">
        <f>'4A'!K49/$D49</f>
        <v>0</v>
      </c>
      <c r="L49" s="29">
        <f>'4A'!L49/$D49</f>
        <v>0.1270718232044199</v>
      </c>
      <c r="M49" s="29">
        <f>'4A'!M49/$D49</f>
        <v>0</v>
      </c>
      <c r="N49" s="29">
        <f>'4A'!N49/$D49</f>
        <v>3.8674033149171269E-2</v>
      </c>
      <c r="O49" s="29">
        <f>'4A'!O49/$D49</f>
        <v>1.1049723756906077E-2</v>
      </c>
      <c r="P49" s="29">
        <v>0</v>
      </c>
      <c r="Q49" s="29">
        <v>6.2893081761006293E-3</v>
      </c>
    </row>
    <row r="50" spans="1:17" ht="12.75" customHeight="1" x14ac:dyDescent="0.2">
      <c r="A50" s="51" t="s">
        <v>43</v>
      </c>
      <c r="B50" s="72">
        <f>'4A'!B50</f>
        <v>50311</v>
      </c>
      <c r="C50" s="48">
        <f>'4A'!C50</f>
        <v>7094</v>
      </c>
      <c r="D50" s="84">
        <f>'4A'!D50</f>
        <v>3178</v>
      </c>
      <c r="E50" s="44">
        <f>'4A'!E50/$D50</f>
        <v>0.65261170547514158</v>
      </c>
      <c r="F50" s="29">
        <f>'4A'!F50/$D50</f>
        <v>3.1466331025802394E-4</v>
      </c>
      <c r="G50" s="29">
        <f>'4A'!G50/$D50</f>
        <v>1.2901195720578981E-2</v>
      </c>
      <c r="H50" s="29">
        <f>'4A'!H50/$D50</f>
        <v>0.31120201384518564</v>
      </c>
      <c r="I50" s="29">
        <f>'4A'!I50/$D50</f>
        <v>6.2932662051604787E-4</v>
      </c>
      <c r="J50" s="29">
        <f>'4A'!J50/$D50</f>
        <v>3.6500943989930777E-2</v>
      </c>
      <c r="K50" s="29">
        <f>'4A'!K50/$D50</f>
        <v>1.038388923851479E-2</v>
      </c>
      <c r="L50" s="29">
        <f>'4A'!L50/$D50</f>
        <v>0.12649465072372562</v>
      </c>
      <c r="M50" s="29">
        <f>'4A'!M50/$D50</f>
        <v>7.6463184392699807E-2</v>
      </c>
      <c r="N50" s="29">
        <f>'4A'!N50/$D50</f>
        <v>9.4398993077407175E-4</v>
      </c>
      <c r="O50" s="29">
        <f>'4A'!O50/$D50</f>
        <v>1.5733165512901194E-2</v>
      </c>
      <c r="P50" s="74">
        <v>0</v>
      </c>
      <c r="Q50" s="74">
        <v>4.6642995480955456E-2</v>
      </c>
    </row>
    <row r="51" spans="1:17" ht="12.75" customHeight="1" x14ac:dyDescent="0.2">
      <c r="A51" s="51" t="s">
        <v>44</v>
      </c>
      <c r="B51" s="72">
        <f>'4A'!B51</f>
        <v>6410</v>
      </c>
      <c r="C51" s="48">
        <f>'4A'!C51</f>
        <v>1511</v>
      </c>
      <c r="D51" s="84">
        <f>'4A'!D51</f>
        <v>597</v>
      </c>
      <c r="E51" s="44">
        <f>'4A'!E51/$D51</f>
        <v>0.37353433835845895</v>
      </c>
      <c r="F51" s="29">
        <f>'4A'!F51/$D51</f>
        <v>0</v>
      </c>
      <c r="G51" s="29">
        <f>'4A'!G51/$D51</f>
        <v>0</v>
      </c>
      <c r="H51" s="29">
        <f>'4A'!H51/$D51</f>
        <v>0.11557788944723618</v>
      </c>
      <c r="I51" s="29">
        <f>'4A'!I51/$D51</f>
        <v>0</v>
      </c>
      <c r="J51" s="29">
        <f>'4A'!J51/$D51</f>
        <v>0.18425460636515914</v>
      </c>
      <c r="K51" s="29">
        <f>'4A'!K51/$D51</f>
        <v>8.0402010050251257E-2</v>
      </c>
      <c r="L51" s="29">
        <f>'4A'!L51/$D51</f>
        <v>0.36515912897822445</v>
      </c>
      <c r="M51" s="29">
        <f>'4A'!M51/$D51</f>
        <v>0</v>
      </c>
      <c r="N51" s="29">
        <f>'4A'!N51/$D51</f>
        <v>3.3500837520938024E-3</v>
      </c>
      <c r="O51" s="29">
        <f>'4A'!O51/$D51</f>
        <v>2.1775544388609715E-2</v>
      </c>
      <c r="P51" s="29">
        <v>0</v>
      </c>
      <c r="Q51" s="29">
        <v>0</v>
      </c>
    </row>
    <row r="52" spans="1:17" ht="12.75" customHeight="1" x14ac:dyDescent="0.2">
      <c r="A52" s="51" t="s">
        <v>45</v>
      </c>
      <c r="B52" s="72">
        <f>'4A'!B52</f>
        <v>41306</v>
      </c>
      <c r="C52" s="48">
        <f>'4A'!C52</f>
        <v>33663</v>
      </c>
      <c r="D52" s="84">
        <f>'4A'!D52</f>
        <v>23089</v>
      </c>
      <c r="E52" s="44">
        <f>'4A'!E52/$D52</f>
        <v>0.98462471306682831</v>
      </c>
      <c r="F52" s="29">
        <f>'4A'!F52/$D52</f>
        <v>1.1260773528520074E-3</v>
      </c>
      <c r="G52" s="29">
        <f>'4A'!G52/$D52</f>
        <v>2.2088440382866301E-3</v>
      </c>
      <c r="H52" s="29">
        <f>'4A'!H52/$D52</f>
        <v>3.6814067304777169E-3</v>
      </c>
      <c r="I52" s="29">
        <f>'4A'!I52/$D52</f>
        <v>4.3310667417384899E-5</v>
      </c>
      <c r="J52" s="29">
        <f>'4A'!J52/$D52</f>
        <v>7.146260123868509E-3</v>
      </c>
      <c r="K52" s="29">
        <f>'4A'!K52/$D52</f>
        <v>3.4648533933907919E-4</v>
      </c>
      <c r="L52" s="29">
        <f>'4A'!L52/$D52</f>
        <v>3.8546494001472564E-3</v>
      </c>
      <c r="M52" s="29">
        <f>'4A'!M52/$D52</f>
        <v>4.3310667417384899E-5</v>
      </c>
      <c r="N52" s="29">
        <f>'4A'!N52/$D52</f>
        <v>1.7324266966953959E-4</v>
      </c>
      <c r="O52" s="29">
        <f>'4A'!O52/$D52</f>
        <v>1.6891160292780113E-3</v>
      </c>
      <c r="P52" s="29">
        <v>0</v>
      </c>
      <c r="Q52" s="29">
        <v>5.9747459193101322E-2</v>
      </c>
    </row>
    <row r="53" spans="1:17" ht="12.75" customHeight="1" x14ac:dyDescent="0.2">
      <c r="A53" s="51" t="s">
        <v>46</v>
      </c>
      <c r="B53" s="72">
        <f>'4A'!B53</f>
        <v>47101</v>
      </c>
      <c r="C53" s="48">
        <f>'4A'!C53</f>
        <v>24652</v>
      </c>
      <c r="D53" s="84">
        <f>'4A'!D53</f>
        <v>5740</v>
      </c>
      <c r="E53" s="44">
        <f>'4A'!E53/$D53</f>
        <v>0.85034843205574917</v>
      </c>
      <c r="F53" s="29">
        <f>'4A'!F53/$D53</f>
        <v>0</v>
      </c>
      <c r="G53" s="29">
        <f>'4A'!G53/$D53</f>
        <v>8.5365853658536592E-3</v>
      </c>
      <c r="H53" s="29">
        <f>'4A'!H53/$D53</f>
        <v>0</v>
      </c>
      <c r="I53" s="29">
        <f>'4A'!I53/$D53</f>
        <v>0</v>
      </c>
      <c r="J53" s="29">
        <f>'4A'!J53/$D53</f>
        <v>7.2473867595818822E-2</v>
      </c>
      <c r="K53" s="29">
        <f>'4A'!K53/$D53</f>
        <v>0.1102787456445993</v>
      </c>
      <c r="L53" s="29">
        <f>'4A'!L53/$D53</f>
        <v>0.11968641114982578</v>
      </c>
      <c r="M53" s="29">
        <f>'4A'!M53/$D53</f>
        <v>8.5365853658536592E-3</v>
      </c>
      <c r="N53" s="29">
        <f>'4A'!N53/$D53</f>
        <v>0</v>
      </c>
      <c r="O53" s="29">
        <f>'4A'!O53/$D53</f>
        <v>5.0522648083623691E-3</v>
      </c>
      <c r="P53" s="29">
        <v>0</v>
      </c>
      <c r="Q53" s="29">
        <v>7.3649053695298448E-3</v>
      </c>
    </row>
    <row r="54" spans="1:17" ht="7.5" customHeight="1" x14ac:dyDescent="0.2">
      <c r="A54" s="53"/>
      <c r="B54" s="73"/>
      <c r="C54" s="67"/>
      <c r="D54" s="85"/>
      <c r="E54" s="83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</row>
    <row r="55" spans="1:17" ht="12.75" customHeight="1" x14ac:dyDescent="0.2">
      <c r="A55" s="51" t="s">
        <v>47</v>
      </c>
      <c r="B55" s="72">
        <f>'4A'!B55</f>
        <v>6049</v>
      </c>
      <c r="C55" s="48">
        <f>'4A'!C55</f>
        <v>5072</v>
      </c>
      <c r="D55" s="84">
        <f>'4A'!D55</f>
        <v>544</v>
      </c>
      <c r="E55" s="44">
        <f>'4A'!E55/$D55</f>
        <v>4.779411764705882E-2</v>
      </c>
      <c r="F55" s="29">
        <f>'4A'!F55/$D55</f>
        <v>3.860294117647059E-2</v>
      </c>
      <c r="G55" s="29">
        <f>'4A'!G55/$D55</f>
        <v>1.2867647058823529E-2</v>
      </c>
      <c r="H55" s="29">
        <f>'4A'!H55/$D55</f>
        <v>0.40441176470588236</v>
      </c>
      <c r="I55" s="29">
        <f>'4A'!I55/$D55</f>
        <v>0</v>
      </c>
      <c r="J55" s="29">
        <f>'4A'!J55/$D55</f>
        <v>0.11397058823529412</v>
      </c>
      <c r="K55" s="29">
        <f>'4A'!K55/$D55</f>
        <v>0.14154411764705882</v>
      </c>
      <c r="L55" s="29">
        <f>'4A'!L55/$D55</f>
        <v>0.25367647058823528</v>
      </c>
      <c r="M55" s="29">
        <f>'4A'!M55/$D55</f>
        <v>3.3088235294117647E-2</v>
      </c>
      <c r="N55" s="29">
        <f>'4A'!N55/$D55</f>
        <v>0</v>
      </c>
      <c r="O55" s="29">
        <f>'4A'!O55/$D55</f>
        <v>0</v>
      </c>
      <c r="P55" s="29">
        <v>1.060695344725987E-2</v>
      </c>
      <c r="Q55" s="29">
        <v>0</v>
      </c>
    </row>
    <row r="56" spans="1:17" ht="12.75" customHeight="1" x14ac:dyDescent="0.2">
      <c r="A56" s="51" t="s">
        <v>48</v>
      </c>
      <c r="B56" s="72">
        <f>'4A'!B56</f>
        <v>4261</v>
      </c>
      <c r="C56" s="48">
        <f>'4A'!C56</f>
        <v>2826</v>
      </c>
      <c r="D56" s="84">
        <f>'4A'!D56</f>
        <v>231</v>
      </c>
      <c r="E56" s="44">
        <f>'4A'!E56/$D56</f>
        <v>0.90043290043290047</v>
      </c>
      <c r="F56" s="29">
        <f>'4A'!F56/$D56</f>
        <v>0</v>
      </c>
      <c r="G56" s="29">
        <f>'4A'!G56/$D56</f>
        <v>0</v>
      </c>
      <c r="H56" s="29">
        <f>'4A'!H56/$D56</f>
        <v>0</v>
      </c>
      <c r="I56" s="29">
        <f>'4A'!I56/$D56</f>
        <v>0</v>
      </c>
      <c r="J56" s="29">
        <f>'4A'!J56/$D56</f>
        <v>0.12121212121212122</v>
      </c>
      <c r="K56" s="29">
        <f>'4A'!K56/$D56</f>
        <v>4.329004329004329E-3</v>
      </c>
      <c r="L56" s="29">
        <f>'4A'!L56/$D56</f>
        <v>5.627705627705628E-2</v>
      </c>
      <c r="M56" s="29">
        <f>'4A'!M56/$D56</f>
        <v>0</v>
      </c>
      <c r="N56" s="29">
        <f>'4A'!N56/$D56</f>
        <v>1.7316017316017316E-2</v>
      </c>
      <c r="O56" s="29">
        <f>'4A'!O56/$D56</f>
        <v>2.1645021645021644E-2</v>
      </c>
      <c r="P56" s="29">
        <v>0</v>
      </c>
      <c r="Q56" s="29">
        <v>6.5573770491803282E-2</v>
      </c>
    </row>
    <row r="57" spans="1:17" ht="12.75" customHeight="1" x14ac:dyDescent="0.2">
      <c r="A57" s="51" t="s">
        <v>49</v>
      </c>
      <c r="B57" s="72">
        <f>'4A'!B57</f>
        <v>8210</v>
      </c>
      <c r="C57" s="48">
        <f>'4A'!C57</f>
        <v>1634</v>
      </c>
      <c r="D57" s="84">
        <f>'4A'!D57</f>
        <v>709</v>
      </c>
      <c r="E57" s="44">
        <f>'4A'!E57/$D57</f>
        <v>0.844851904090268</v>
      </c>
      <c r="F57" s="29">
        <f>'4A'!F57/$D57</f>
        <v>0</v>
      </c>
      <c r="G57" s="29">
        <f>'4A'!G57/$D57</f>
        <v>4.2313117066290554E-3</v>
      </c>
      <c r="H57" s="29">
        <f>'4A'!H57/$D57</f>
        <v>1.5514809590973202E-2</v>
      </c>
      <c r="I57" s="29">
        <f>'4A'!I57/$D57</f>
        <v>0</v>
      </c>
      <c r="J57" s="29">
        <f>'4A'!J57/$D57</f>
        <v>8.0394922425952045E-2</v>
      </c>
      <c r="K57" s="29">
        <f>'4A'!K57/$D57</f>
        <v>4.2313117066290554E-3</v>
      </c>
      <c r="L57" s="29">
        <f>'4A'!L57/$D57</f>
        <v>8.744710860366714E-2</v>
      </c>
      <c r="M57" s="29">
        <f>'4A'!M57/$D57</f>
        <v>0</v>
      </c>
      <c r="N57" s="29">
        <f>'4A'!N57/$D57</f>
        <v>4.2313117066290554E-3</v>
      </c>
      <c r="O57" s="29">
        <f>'4A'!O57/$D57</f>
        <v>5.2186177715091681E-2</v>
      </c>
      <c r="P57" s="29">
        <v>0</v>
      </c>
      <c r="Q57" s="29">
        <v>4.4903457566232603E-3</v>
      </c>
    </row>
    <row r="58" spans="1:17" ht="12.75" customHeight="1" x14ac:dyDescent="0.2">
      <c r="A58" s="51" t="s">
        <v>50</v>
      </c>
      <c r="B58" s="72">
        <f>'4A'!B58</f>
        <v>3007</v>
      </c>
      <c r="C58" s="48">
        <f>'4A'!C58</f>
        <v>350</v>
      </c>
      <c r="D58" s="84">
        <f>'4A'!D58</f>
        <v>204</v>
      </c>
      <c r="E58" s="44">
        <f>'4A'!E58/$D58</f>
        <v>0.28921568627450983</v>
      </c>
      <c r="F58" s="29">
        <f>'4A'!F58/$D58</f>
        <v>0</v>
      </c>
      <c r="G58" s="29">
        <f>'4A'!G58/$D58</f>
        <v>6.3725490196078427E-2</v>
      </c>
      <c r="H58" s="29">
        <f>'4A'!H58/$D58</f>
        <v>0</v>
      </c>
      <c r="I58" s="29">
        <f>'4A'!I58/$D58</f>
        <v>0</v>
      </c>
      <c r="J58" s="29">
        <f>'4A'!J58/$D58</f>
        <v>0.14215686274509803</v>
      </c>
      <c r="K58" s="29">
        <f>'4A'!K58/$D58</f>
        <v>0.65686274509803921</v>
      </c>
      <c r="L58" s="29">
        <f>'4A'!L58/$D58</f>
        <v>7.3529411764705885E-2</v>
      </c>
      <c r="M58" s="29">
        <f>'4A'!M58/$D58</f>
        <v>4.9019607843137254E-3</v>
      </c>
      <c r="N58" s="29">
        <f>'4A'!N58/$D58</f>
        <v>3.4313725490196081E-2</v>
      </c>
      <c r="O58" s="29">
        <f>'4A'!O58/$D58</f>
        <v>2.4509803921568627E-2</v>
      </c>
      <c r="P58" s="74">
        <v>4.464285714285714E-3</v>
      </c>
      <c r="Q58" s="74">
        <v>0</v>
      </c>
    </row>
    <row r="59" spans="1:17" ht="12.75" customHeight="1" x14ac:dyDescent="0.2">
      <c r="A59" s="51" t="s">
        <v>51</v>
      </c>
      <c r="B59" s="72">
        <f>'4A'!B59</f>
        <v>22769</v>
      </c>
      <c r="C59" s="48">
        <f>'4A'!C59</f>
        <v>7707</v>
      </c>
      <c r="D59" s="84">
        <f>'4A'!D59</f>
        <v>2385</v>
      </c>
      <c r="E59" s="44">
        <f>'4A'!E59/$D59</f>
        <v>0.88092243186582808</v>
      </c>
      <c r="F59" s="29">
        <f>'4A'!F59/$D59</f>
        <v>0</v>
      </c>
      <c r="G59" s="29">
        <f>'4A'!G59/$D59</f>
        <v>0</v>
      </c>
      <c r="H59" s="29">
        <f>'4A'!H59/$D59</f>
        <v>2.4737945492662474E-2</v>
      </c>
      <c r="I59" s="29">
        <f>'4A'!I59/$D59</f>
        <v>0</v>
      </c>
      <c r="J59" s="29">
        <f>'4A'!J59/$D59</f>
        <v>5.492662473794549E-2</v>
      </c>
      <c r="K59" s="29">
        <f>'4A'!K59/$D59</f>
        <v>9.2243186582809233E-3</v>
      </c>
      <c r="L59" s="29">
        <f>'4A'!L59/$D59</f>
        <v>6.4570230607966461E-2</v>
      </c>
      <c r="M59" s="29">
        <f>'4A'!M59/$D59</f>
        <v>0.10859538784067085</v>
      </c>
      <c r="N59" s="29">
        <f>'4A'!N59/$D59</f>
        <v>4.1928721174004191E-4</v>
      </c>
      <c r="O59" s="29">
        <f>'4A'!O59/$D59</f>
        <v>2.8092243186582808E-2</v>
      </c>
      <c r="P59" s="29">
        <v>0</v>
      </c>
      <c r="Q59" s="29">
        <v>1.8925739005046863E-3</v>
      </c>
    </row>
    <row r="60" spans="1:17" ht="12.75" customHeight="1" x14ac:dyDescent="0.2">
      <c r="A60" s="51" t="s">
        <v>52</v>
      </c>
      <c r="B60" s="72">
        <f>'4A'!B60</f>
        <v>26363</v>
      </c>
      <c r="C60" s="48">
        <f>'4A'!C60</f>
        <v>7291</v>
      </c>
      <c r="D60" s="84">
        <f>'4A'!D60</f>
        <v>1309</v>
      </c>
      <c r="E60" s="44">
        <f>'4A'!E60/$D60</f>
        <v>0.87394957983193278</v>
      </c>
      <c r="F60" s="29">
        <f>'4A'!F60/$D60</f>
        <v>0.12757830404889228</v>
      </c>
      <c r="G60" s="29">
        <f>'4A'!G60/$D60</f>
        <v>3.0557677616501147E-2</v>
      </c>
      <c r="H60" s="29">
        <f>'4A'!H60/$D60</f>
        <v>0</v>
      </c>
      <c r="I60" s="29">
        <f>'4A'!I60/$D60</f>
        <v>0</v>
      </c>
      <c r="J60" s="29">
        <f>'4A'!J60/$D60</f>
        <v>0</v>
      </c>
      <c r="K60" s="29">
        <f>'4A'!K60/$D60</f>
        <v>0</v>
      </c>
      <c r="L60" s="29">
        <f>'4A'!L60/$D60</f>
        <v>0</v>
      </c>
      <c r="M60" s="29">
        <f>'4A'!M60/$D60</f>
        <v>0</v>
      </c>
      <c r="N60" s="29">
        <f>'4A'!N60/$D60</f>
        <v>0</v>
      </c>
      <c r="O60" s="29">
        <f>'4A'!O60/$D60</f>
        <v>0</v>
      </c>
      <c r="P60" s="74">
        <v>0</v>
      </c>
      <c r="Q60" s="74">
        <v>0</v>
      </c>
    </row>
    <row r="61" spans="1:17" ht="12.75" customHeight="1" x14ac:dyDescent="0.2">
      <c r="A61" s="51" t="s">
        <v>53</v>
      </c>
      <c r="B61" s="72">
        <f>'4A'!B61</f>
        <v>3781</v>
      </c>
      <c r="C61" s="48">
        <f>'4A'!C61</f>
        <v>1516</v>
      </c>
      <c r="D61" s="84">
        <f>'4A'!D61</f>
        <v>153</v>
      </c>
      <c r="E61" s="44">
        <f>'4A'!E61/$D61</f>
        <v>0.86928104575163401</v>
      </c>
      <c r="F61" s="29">
        <f>'4A'!F61/$D61</f>
        <v>0</v>
      </c>
      <c r="G61" s="29">
        <f>'4A'!G61/$D61</f>
        <v>6.5359477124183009E-3</v>
      </c>
      <c r="H61" s="29">
        <f>'4A'!H61/$D61</f>
        <v>2.6143790849673203E-2</v>
      </c>
      <c r="I61" s="29">
        <f>'4A'!I61/$D61</f>
        <v>6.5359477124183009E-3</v>
      </c>
      <c r="J61" s="29">
        <f>'4A'!J61/$D61</f>
        <v>6.535947712418301E-2</v>
      </c>
      <c r="K61" s="29">
        <f>'4A'!K61/$D61</f>
        <v>0</v>
      </c>
      <c r="L61" s="29">
        <f>'4A'!L61/$D61</f>
        <v>0.1111111111111111</v>
      </c>
      <c r="M61" s="29">
        <f>'4A'!M61/$D61</f>
        <v>1.3071895424836602E-2</v>
      </c>
      <c r="N61" s="29">
        <f>'4A'!N61/$D61</f>
        <v>0</v>
      </c>
      <c r="O61" s="75">
        <f>'4A'!O61/$D61</f>
        <v>0</v>
      </c>
      <c r="P61" s="75">
        <v>0</v>
      </c>
      <c r="Q61" s="29">
        <v>0</v>
      </c>
    </row>
    <row r="62" spans="1:17" ht="12.75" customHeight="1" x14ac:dyDescent="0.2">
      <c r="A62" s="51" t="s">
        <v>54</v>
      </c>
      <c r="B62" s="72">
        <f>'4A'!B62</f>
        <v>3017</v>
      </c>
      <c r="C62" s="48">
        <f>'4A'!C62</f>
        <v>1397</v>
      </c>
      <c r="D62" s="84">
        <f>'4A'!D62</f>
        <v>656</v>
      </c>
      <c r="E62" s="44">
        <f>'4A'!E62/$D62</f>
        <v>0.91615853658536583</v>
      </c>
      <c r="F62" s="29">
        <f>'4A'!F62/$D62</f>
        <v>0</v>
      </c>
      <c r="G62" s="29">
        <f>'4A'!G62/$D62</f>
        <v>0</v>
      </c>
      <c r="H62" s="29">
        <f>'4A'!H62/$D62</f>
        <v>1.524390243902439E-2</v>
      </c>
      <c r="I62" s="29">
        <f>'4A'!I62/$D62</f>
        <v>0</v>
      </c>
      <c r="J62" s="29">
        <f>'4A'!J62/$D62</f>
        <v>3.5060975609756101E-2</v>
      </c>
      <c r="K62" s="29">
        <f>'4A'!K62/$D62</f>
        <v>4.1158536585365856E-2</v>
      </c>
      <c r="L62" s="29">
        <f>'4A'!L62/$D62</f>
        <v>1.2195121951219513E-2</v>
      </c>
      <c r="M62" s="29">
        <f>'4A'!M62/$D62</f>
        <v>1.5243902439024391E-3</v>
      </c>
      <c r="N62" s="29">
        <f>'4A'!N62/$D62</f>
        <v>3.0487804878048782E-3</v>
      </c>
      <c r="O62" s="75">
        <f>'4A'!O62/$D62</f>
        <v>1.8292682926829267E-2</v>
      </c>
      <c r="P62" s="75">
        <v>0</v>
      </c>
      <c r="Q62" s="29">
        <v>0</v>
      </c>
    </row>
    <row r="63" spans="1:17" ht="12.75" customHeight="1" x14ac:dyDescent="0.2">
      <c r="A63" s="51" t="s">
        <v>55</v>
      </c>
      <c r="B63" s="72">
        <f>'4A'!B63</f>
        <v>183</v>
      </c>
      <c r="C63" s="48">
        <f>'4A'!C63</f>
        <v>154</v>
      </c>
      <c r="D63" s="84">
        <f>'4A'!D63</f>
        <v>7</v>
      </c>
      <c r="E63" s="44">
        <f>'4A'!E63/$D63</f>
        <v>0</v>
      </c>
      <c r="F63" s="29">
        <f>'4A'!F63/$D63</f>
        <v>0</v>
      </c>
      <c r="G63" s="29">
        <f>'4A'!G63/$D63</f>
        <v>0</v>
      </c>
      <c r="H63" s="29">
        <f>'4A'!H63/$D63</f>
        <v>0.7142857142857143</v>
      </c>
      <c r="I63" s="29">
        <f>'4A'!I63/$D63</f>
        <v>0</v>
      </c>
      <c r="J63" s="29">
        <f>'4A'!J63/$D63</f>
        <v>0</v>
      </c>
      <c r="K63" s="29">
        <f>'4A'!K63/$D63</f>
        <v>0</v>
      </c>
      <c r="L63" s="29">
        <f>'4A'!L63/$D63</f>
        <v>0.2857142857142857</v>
      </c>
      <c r="M63" s="29">
        <f>'4A'!M63/$D63</f>
        <v>0.42857142857142855</v>
      </c>
      <c r="N63" s="29">
        <f>'4A'!N63/$D63</f>
        <v>0</v>
      </c>
      <c r="O63" s="75">
        <f>'4A'!O63/$D63</f>
        <v>0</v>
      </c>
      <c r="P63" s="75">
        <v>0</v>
      </c>
      <c r="Q63" s="29">
        <v>5.128205128205128E-2</v>
      </c>
    </row>
    <row r="64" spans="1:17" ht="12.75" customHeight="1" x14ac:dyDescent="0.2">
      <c r="A64" s="51" t="s">
        <v>56</v>
      </c>
      <c r="B64" s="72">
        <f>'4A'!B64</f>
        <v>17109</v>
      </c>
      <c r="C64" s="48">
        <f>'4A'!C64</f>
        <v>7427</v>
      </c>
      <c r="D64" s="84">
        <f>'4A'!D64</f>
        <v>2729</v>
      </c>
      <c r="E64" s="44">
        <f>'4A'!E64/$D64</f>
        <v>0.79662880175888606</v>
      </c>
      <c r="F64" s="29">
        <f>'4A'!F64/$D64</f>
        <v>0</v>
      </c>
      <c r="G64" s="29">
        <f>'4A'!G64/$D64</f>
        <v>0</v>
      </c>
      <c r="H64" s="29">
        <f>'4A'!H64/$D64</f>
        <v>3.6643459142543056E-4</v>
      </c>
      <c r="I64" s="29">
        <f>'4A'!I64/$D64</f>
        <v>0</v>
      </c>
      <c r="J64" s="29">
        <f>'4A'!J64/$D64</f>
        <v>0.1725906925613778</v>
      </c>
      <c r="K64" s="29">
        <f>'4A'!K64/$D64</f>
        <v>5.7163796262367166E-2</v>
      </c>
      <c r="L64" s="29">
        <f>'4A'!L64/$D64</f>
        <v>6.8889703187980947E-2</v>
      </c>
      <c r="M64" s="29">
        <f>'4A'!M64/$D64</f>
        <v>1.0993037742762918E-3</v>
      </c>
      <c r="N64" s="29">
        <f>'4A'!N64/$D64</f>
        <v>1.4657383657017222E-3</v>
      </c>
      <c r="O64" s="75">
        <f>'4A'!O64/$D64</f>
        <v>3.6643459142543058E-3</v>
      </c>
      <c r="P64" s="75">
        <v>0</v>
      </c>
      <c r="Q64" s="29">
        <v>0</v>
      </c>
    </row>
    <row r="65" spans="1:17" ht="7.5" customHeight="1" x14ac:dyDescent="0.2">
      <c r="A65" s="53"/>
      <c r="B65" s="73"/>
      <c r="C65" s="67"/>
      <c r="D65" s="85"/>
      <c r="E65" s="83"/>
      <c r="F65" s="56"/>
      <c r="G65" s="56"/>
      <c r="H65" s="56"/>
      <c r="I65" s="56"/>
      <c r="J65" s="56"/>
      <c r="K65" s="56"/>
      <c r="L65" s="56"/>
      <c r="M65" s="56"/>
      <c r="N65" s="56"/>
      <c r="O65" s="76"/>
      <c r="P65" s="76"/>
      <c r="Q65" s="56"/>
    </row>
    <row r="66" spans="1:17" ht="12.75" customHeight="1" x14ac:dyDescent="0.2">
      <c r="A66" s="51" t="s">
        <v>57</v>
      </c>
      <c r="B66" s="72">
        <f>'4A'!B66</f>
        <v>37632</v>
      </c>
      <c r="C66" s="48">
        <f>'4A'!C66</f>
        <v>22763</v>
      </c>
      <c r="D66" s="84">
        <f>'4A'!D66</f>
        <v>11470</v>
      </c>
      <c r="E66" s="44">
        <f>'4A'!E66/$D66</f>
        <v>0.88552746294681783</v>
      </c>
      <c r="F66" s="29">
        <f>'4A'!F66/$D66</f>
        <v>6.8439407149084572E-2</v>
      </c>
      <c r="G66" s="29">
        <f>'4A'!G66/$D66</f>
        <v>0</v>
      </c>
      <c r="H66" s="29">
        <f>'4A'!H66/$D66</f>
        <v>3.4873583260680036E-3</v>
      </c>
      <c r="I66" s="29">
        <f>'4A'!I66/$D66</f>
        <v>2.6155187445510024E-4</v>
      </c>
      <c r="J66" s="29">
        <f>'4A'!J66/$D66</f>
        <v>4.8387096774193547E-2</v>
      </c>
      <c r="K66" s="29">
        <f>'4A'!K66/$D66</f>
        <v>3.6617262423714035E-3</v>
      </c>
      <c r="L66" s="29">
        <f>'4A'!L66/$D66</f>
        <v>2.7027027027027029E-2</v>
      </c>
      <c r="M66" s="29">
        <f>'4A'!M66/$D66</f>
        <v>3.5745422842197033E-2</v>
      </c>
      <c r="N66" s="29">
        <f>'4A'!N66/$D66</f>
        <v>1.4821272885789014E-3</v>
      </c>
      <c r="O66" s="75">
        <f>'4A'!O66/$D66</f>
        <v>6.9747166521360072E-3</v>
      </c>
      <c r="P66" s="75">
        <v>0</v>
      </c>
      <c r="Q66" s="29">
        <v>0.27711829717560377</v>
      </c>
    </row>
    <row r="67" spans="1:17" ht="12.75" customHeight="1" x14ac:dyDescent="0.2">
      <c r="A67" s="51" t="s">
        <v>58</v>
      </c>
      <c r="B67" s="72">
        <f>'4A'!B67</f>
        <v>6697</v>
      </c>
      <c r="C67" s="48">
        <f>'4A'!C67</f>
        <v>1393</v>
      </c>
      <c r="D67" s="84">
        <f>'4A'!D67</f>
        <v>543</v>
      </c>
      <c r="E67" s="44">
        <f>'4A'!E67/$D67</f>
        <v>0.50644567219152858</v>
      </c>
      <c r="F67" s="29">
        <f>'4A'!F67/$D67</f>
        <v>1.1049723756906077E-2</v>
      </c>
      <c r="G67" s="29">
        <f>'4A'!G67/$D67</f>
        <v>7.3664825046040518E-3</v>
      </c>
      <c r="H67" s="29">
        <f>'4A'!H67/$D67</f>
        <v>5.1565377532228361E-2</v>
      </c>
      <c r="I67" s="29">
        <f>'4A'!I67/$D67</f>
        <v>0</v>
      </c>
      <c r="J67" s="29">
        <f>'4A'!J67/$D67</f>
        <v>0.10313075506445672</v>
      </c>
      <c r="K67" s="29">
        <f>'4A'!K67/$D67</f>
        <v>9.5764272559852676E-2</v>
      </c>
      <c r="L67" s="29">
        <f>'4A'!L67/$D67</f>
        <v>0.31491712707182318</v>
      </c>
      <c r="M67" s="29">
        <f>'4A'!M67/$D67</f>
        <v>0</v>
      </c>
      <c r="N67" s="29">
        <f>'4A'!N67/$D67</f>
        <v>5.5248618784530384E-3</v>
      </c>
      <c r="O67" s="75">
        <f>'4A'!O67/$D67</f>
        <v>1.6574585635359115E-2</v>
      </c>
      <c r="P67" s="75">
        <v>0</v>
      </c>
      <c r="Q67" s="29">
        <v>2.4615384615384616E-3</v>
      </c>
    </row>
    <row r="68" spans="1:17" ht="12.75" customHeight="1" x14ac:dyDescent="0.2">
      <c r="A68" s="51" t="s">
        <v>59</v>
      </c>
      <c r="B68" s="72">
        <f>'4A'!B68</f>
        <v>15575</v>
      </c>
      <c r="C68" s="48">
        <f>'4A'!C68</f>
        <v>3072</v>
      </c>
      <c r="D68" s="84">
        <f>'4A'!D68</f>
        <v>1360</v>
      </c>
      <c r="E68" s="44">
        <f>'4A'!E68/$D68</f>
        <v>0.40955882352941175</v>
      </c>
      <c r="F68" s="29">
        <f>'4A'!F68/$D68</f>
        <v>2.9411764705882353E-3</v>
      </c>
      <c r="G68" s="29">
        <f>'4A'!G68/$D68</f>
        <v>7.3529411764705881E-4</v>
      </c>
      <c r="H68" s="29">
        <f>'4A'!H68/$D68</f>
        <v>0.5</v>
      </c>
      <c r="I68" s="29">
        <f>'4A'!I68/$D68</f>
        <v>0</v>
      </c>
      <c r="J68" s="29">
        <f>'4A'!J68/$D68</f>
        <v>0.29117647058823531</v>
      </c>
      <c r="K68" s="29">
        <f>'4A'!K68/$D68</f>
        <v>0</v>
      </c>
      <c r="L68" s="29">
        <f>'4A'!L68/$D68</f>
        <v>9.5588235294117641E-2</v>
      </c>
      <c r="M68" s="29">
        <f>'4A'!M68/$D68</f>
        <v>4.4117647058823529E-3</v>
      </c>
      <c r="N68" s="29">
        <f>'4A'!N68/$D68</f>
        <v>1.0294117647058823E-2</v>
      </c>
      <c r="O68" s="75">
        <f>'4A'!O68/$D68</f>
        <v>3.6029411764705879E-2</v>
      </c>
      <c r="P68" s="75">
        <v>0</v>
      </c>
      <c r="Q68" s="29">
        <v>9.8356378815549178E-2</v>
      </c>
    </row>
    <row r="69" spans="1:17" ht="12.75" customHeight="1" x14ac:dyDescent="0.2">
      <c r="A69" s="52" t="s">
        <v>60</v>
      </c>
      <c r="B69" s="77">
        <f>'4A'!B69</f>
        <v>538</v>
      </c>
      <c r="C69" s="70">
        <f>'4A'!C69</f>
        <v>246</v>
      </c>
      <c r="D69" s="88">
        <f>'4A'!D69</f>
        <v>180</v>
      </c>
      <c r="E69" s="45">
        <f>'4A'!E69/$D69</f>
        <v>0.28888888888888886</v>
      </c>
      <c r="F69" s="30">
        <f>'4A'!F69/$D69</f>
        <v>0</v>
      </c>
      <c r="G69" s="30">
        <f>'4A'!G69/$D69</f>
        <v>0</v>
      </c>
      <c r="H69" s="30">
        <f>'4A'!H69/$D69</f>
        <v>0.71111111111111114</v>
      </c>
      <c r="I69" s="30">
        <f>'4A'!I69/$D69</f>
        <v>0</v>
      </c>
      <c r="J69" s="30">
        <f>'4A'!J69/$D69</f>
        <v>6.1111111111111109E-2</v>
      </c>
      <c r="K69" s="30">
        <f>'4A'!K69/$D69</f>
        <v>0</v>
      </c>
      <c r="L69" s="30">
        <f>'4A'!L69/$D69</f>
        <v>8.8888888888888892E-2</v>
      </c>
      <c r="M69" s="30">
        <f>'4A'!M69/$D69</f>
        <v>0</v>
      </c>
      <c r="N69" s="30">
        <f>'4A'!N69/$D69</f>
        <v>0</v>
      </c>
      <c r="O69" s="78">
        <f>'4A'!O69/$D69</f>
        <v>0</v>
      </c>
      <c r="P69" s="78">
        <v>0</v>
      </c>
      <c r="Q69" s="30">
        <v>0</v>
      </c>
    </row>
    <row r="70" spans="1:17" x14ac:dyDescent="0.2">
      <c r="A70" s="5" t="s">
        <v>2</v>
      </c>
    </row>
    <row r="71" spans="1:17" x14ac:dyDescent="0.2">
      <c r="A71" s="2" t="s">
        <v>2</v>
      </c>
    </row>
  </sheetData>
  <mergeCells count="23">
    <mergeCell ref="E6:E8"/>
    <mergeCell ref="K6:K8"/>
    <mergeCell ref="G6:G8"/>
    <mergeCell ref="M6:M8"/>
    <mergeCell ref="H6:H8"/>
    <mergeCell ref="I6:I8"/>
    <mergeCell ref="J6:J8"/>
    <mergeCell ref="A1:Q1"/>
    <mergeCell ref="A2:Q2"/>
    <mergeCell ref="A3:Q3"/>
    <mergeCell ref="A5:A8"/>
    <mergeCell ref="B6:B8"/>
    <mergeCell ref="C6:C8"/>
    <mergeCell ref="D6:D8"/>
    <mergeCell ref="L6:L8"/>
    <mergeCell ref="F6:F8"/>
    <mergeCell ref="N6:N8"/>
    <mergeCell ref="A4:Q4"/>
    <mergeCell ref="B5:D5"/>
    <mergeCell ref="E5:Q5"/>
    <mergeCell ref="O6:O8"/>
    <mergeCell ref="P6:P8"/>
    <mergeCell ref="Q6:Q8"/>
  </mergeCells>
  <phoneticPr fontId="0" type="noConversion"/>
  <printOptions horizontalCentered="1" verticalCentered="1"/>
  <pageMargins left="0.25" right="0.25" top="0.25" bottom="0.25" header="0.5" footer="0.5"/>
  <pageSetup scale="66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zoomScaleNormal="100" zoomScaleSheetLayoutView="100" workbookViewId="0">
      <selection sqref="A1:Q1"/>
    </sheetView>
  </sheetViews>
  <sheetFormatPr defaultColWidth="9.140625" defaultRowHeight="12.75" x14ac:dyDescent="0.2"/>
  <cols>
    <col min="1" max="1" width="15.7109375" style="2" customWidth="1"/>
    <col min="2" max="2" width="8.7109375" style="2" bestFit="1" customWidth="1"/>
    <col min="3" max="3" width="11.42578125" style="2" bestFit="1" customWidth="1"/>
    <col min="4" max="4" width="12.5703125" style="2" bestFit="1" customWidth="1"/>
    <col min="5" max="5" width="13.140625" style="2" bestFit="1" customWidth="1"/>
    <col min="6" max="7" width="12.28515625" style="2" bestFit="1" customWidth="1"/>
    <col min="8" max="8" width="11.28515625" style="2" bestFit="1" customWidth="1"/>
    <col min="9" max="9" width="10.85546875" style="2" bestFit="1" customWidth="1"/>
    <col min="10" max="10" width="7.710937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1.5703125" style="2" bestFit="1" customWidth="1"/>
    <col min="16" max="16" width="10.5703125" style="2" bestFit="1" customWidth="1"/>
    <col min="17" max="17" width="9.7109375" style="2" bestFit="1" customWidth="1"/>
    <col min="18" max="16384" width="9.140625" style="2"/>
  </cols>
  <sheetData>
    <row r="1" spans="1:17" s="195" customFormat="1" x14ac:dyDescent="0.2">
      <c r="A1" s="300" t="s">
        <v>210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</row>
    <row r="2" spans="1:17" s="195" customFormat="1" x14ac:dyDescent="0.2">
      <c r="A2" s="300" t="s">
        <v>211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</row>
    <row r="3" spans="1:17" x14ac:dyDescent="0.2">
      <c r="A3" s="300" t="s">
        <v>271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</row>
    <row r="4" spans="1:17" ht="15" customHeight="1" x14ac:dyDescent="0.2">
      <c r="A4" s="301" t="str">
        <f>'1B'!$A$4</f>
        <v>ACF/OFA: 05/15/2019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</row>
    <row r="5" spans="1:17" s="3" customFormat="1" ht="12.75" customHeight="1" x14ac:dyDescent="0.2">
      <c r="A5" s="294" t="s">
        <v>161</v>
      </c>
      <c r="B5" s="284" t="s">
        <v>88</v>
      </c>
      <c r="C5" s="322"/>
      <c r="D5" s="323"/>
      <c r="E5" s="285" t="s">
        <v>113</v>
      </c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6"/>
    </row>
    <row r="6" spans="1:17" s="4" customFormat="1" ht="12.75" customHeight="1" x14ac:dyDescent="0.2">
      <c r="A6" s="308"/>
      <c r="B6" s="294" t="s">
        <v>157</v>
      </c>
      <c r="C6" s="294" t="s">
        <v>162</v>
      </c>
      <c r="D6" s="311" t="s">
        <v>146</v>
      </c>
      <c r="E6" s="314" t="s">
        <v>147</v>
      </c>
      <c r="F6" s="294" t="s">
        <v>159</v>
      </c>
      <c r="G6" s="294" t="s">
        <v>145</v>
      </c>
      <c r="H6" s="294" t="s">
        <v>148</v>
      </c>
      <c r="I6" s="294" t="s">
        <v>149</v>
      </c>
      <c r="J6" s="294" t="s">
        <v>150</v>
      </c>
      <c r="K6" s="294" t="s">
        <v>151</v>
      </c>
      <c r="L6" s="294" t="s">
        <v>152</v>
      </c>
      <c r="M6" s="294" t="s">
        <v>153</v>
      </c>
      <c r="N6" s="294" t="s">
        <v>154</v>
      </c>
      <c r="O6" s="294" t="s">
        <v>160</v>
      </c>
      <c r="P6" s="294" t="s">
        <v>156</v>
      </c>
      <c r="Q6" s="281" t="s">
        <v>94</v>
      </c>
    </row>
    <row r="7" spans="1:17" s="4" customFormat="1" ht="12.75" customHeight="1" x14ac:dyDescent="0.2">
      <c r="A7" s="308"/>
      <c r="B7" s="308"/>
      <c r="C7" s="308"/>
      <c r="D7" s="312"/>
      <c r="E7" s="315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7"/>
    </row>
    <row r="8" spans="1:17" s="4" customFormat="1" ht="12.75" customHeight="1" x14ac:dyDescent="0.2">
      <c r="A8" s="310"/>
      <c r="B8" s="310"/>
      <c r="C8" s="310"/>
      <c r="D8" s="313"/>
      <c r="E8" s="316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282"/>
    </row>
    <row r="9" spans="1:17" ht="12.75" customHeight="1" x14ac:dyDescent="0.2">
      <c r="A9" s="39" t="s">
        <v>3</v>
      </c>
      <c r="B9" s="48">
        <f>SUM(B11:B69)</f>
        <v>61539</v>
      </c>
      <c r="C9" s="48">
        <f t="shared" ref="C9:Q9" si="0">SUM(C11:C69)</f>
        <v>56076</v>
      </c>
      <c r="D9" s="173">
        <f t="shared" si="0"/>
        <v>32482</v>
      </c>
      <c r="E9" s="72">
        <f t="shared" si="0"/>
        <v>35472</v>
      </c>
      <c r="F9" s="48">
        <f t="shared" si="0"/>
        <v>376</v>
      </c>
      <c r="G9" s="48">
        <f t="shared" si="0"/>
        <v>496</v>
      </c>
      <c r="H9" s="48">
        <f t="shared" si="0"/>
        <v>803</v>
      </c>
      <c r="I9" s="48">
        <f t="shared" si="0"/>
        <v>2</v>
      </c>
      <c r="J9" s="48">
        <f t="shared" si="0"/>
        <v>5747</v>
      </c>
      <c r="K9" s="48">
        <f t="shared" si="0"/>
        <v>1035</v>
      </c>
      <c r="L9" s="48">
        <f t="shared" si="0"/>
        <v>2454</v>
      </c>
      <c r="M9" s="48">
        <f t="shared" si="0"/>
        <v>1362</v>
      </c>
      <c r="N9" s="48">
        <f t="shared" si="0"/>
        <v>1206</v>
      </c>
      <c r="O9" s="48">
        <f t="shared" si="0"/>
        <v>104</v>
      </c>
      <c r="P9" s="68">
        <v>0</v>
      </c>
      <c r="Q9" s="48">
        <f t="shared" si="0"/>
        <v>1383</v>
      </c>
    </row>
    <row r="10" spans="1:17" ht="7.5" customHeight="1" x14ac:dyDescent="0.2">
      <c r="A10" s="53"/>
      <c r="B10" s="67"/>
      <c r="C10" s="67"/>
      <c r="D10" s="85"/>
      <c r="E10" s="73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</row>
    <row r="11" spans="1:17" ht="12.75" customHeight="1" x14ac:dyDescent="0.2">
      <c r="A11" s="51" t="s">
        <v>8</v>
      </c>
      <c r="B11" s="48">
        <v>46</v>
      </c>
      <c r="C11" s="48">
        <v>41</v>
      </c>
      <c r="D11" s="86">
        <v>25</v>
      </c>
      <c r="E11" s="79">
        <v>25</v>
      </c>
      <c r="F11" s="68">
        <v>0</v>
      </c>
      <c r="G11" s="68">
        <v>4</v>
      </c>
      <c r="H11" s="68">
        <v>5</v>
      </c>
      <c r="I11" s="68">
        <v>0</v>
      </c>
      <c r="J11" s="68">
        <v>1</v>
      </c>
      <c r="K11" s="68">
        <v>0</v>
      </c>
      <c r="L11" s="68">
        <v>3</v>
      </c>
      <c r="M11" s="68">
        <v>4</v>
      </c>
      <c r="N11" s="68">
        <v>0</v>
      </c>
      <c r="O11" s="68">
        <v>0</v>
      </c>
      <c r="P11" s="68">
        <v>0</v>
      </c>
      <c r="Q11" s="68">
        <v>0</v>
      </c>
    </row>
    <row r="12" spans="1:17" ht="12.75" customHeight="1" x14ac:dyDescent="0.2">
      <c r="A12" s="51" t="s">
        <v>9</v>
      </c>
      <c r="B12" s="48">
        <v>337</v>
      </c>
      <c r="C12" s="48">
        <v>253</v>
      </c>
      <c r="D12" s="86">
        <v>134</v>
      </c>
      <c r="E12" s="79">
        <v>162</v>
      </c>
      <c r="F12" s="68">
        <v>0</v>
      </c>
      <c r="G12" s="68">
        <v>0</v>
      </c>
      <c r="H12" s="68">
        <v>1</v>
      </c>
      <c r="I12" s="68">
        <v>0</v>
      </c>
      <c r="J12" s="68">
        <v>74</v>
      </c>
      <c r="K12" s="68">
        <v>68</v>
      </c>
      <c r="L12" s="68">
        <v>4</v>
      </c>
      <c r="M12" s="68">
        <v>2</v>
      </c>
      <c r="N12" s="68">
        <v>11</v>
      </c>
      <c r="O12" s="68">
        <v>0</v>
      </c>
      <c r="P12" s="68">
        <v>0</v>
      </c>
      <c r="Q12" s="68">
        <v>0</v>
      </c>
    </row>
    <row r="13" spans="1:17" ht="12.75" customHeight="1" x14ac:dyDescent="0.2">
      <c r="A13" s="51" t="s">
        <v>10</v>
      </c>
      <c r="B13" s="48">
        <v>145</v>
      </c>
      <c r="C13" s="48">
        <v>74</v>
      </c>
      <c r="D13" s="86">
        <v>41</v>
      </c>
      <c r="E13" s="79">
        <v>36</v>
      </c>
      <c r="F13" s="68">
        <v>0</v>
      </c>
      <c r="G13" s="68">
        <v>0</v>
      </c>
      <c r="H13" s="68">
        <v>2</v>
      </c>
      <c r="I13" s="68">
        <v>0</v>
      </c>
      <c r="J13" s="68">
        <v>37</v>
      </c>
      <c r="K13" s="68">
        <v>9</v>
      </c>
      <c r="L13" s="68">
        <v>4</v>
      </c>
      <c r="M13" s="68">
        <v>0</v>
      </c>
      <c r="N13" s="68">
        <v>12</v>
      </c>
      <c r="O13" s="68">
        <v>1</v>
      </c>
      <c r="P13" s="68">
        <v>0</v>
      </c>
      <c r="Q13" s="68">
        <v>0</v>
      </c>
    </row>
    <row r="14" spans="1:17" ht="12.75" customHeight="1" x14ac:dyDescent="0.2">
      <c r="A14" s="51" t="s">
        <v>11</v>
      </c>
      <c r="B14" s="48">
        <v>81</v>
      </c>
      <c r="C14" s="48">
        <v>66</v>
      </c>
      <c r="D14" s="86">
        <v>20</v>
      </c>
      <c r="E14" s="79">
        <v>19</v>
      </c>
      <c r="F14" s="68">
        <v>0</v>
      </c>
      <c r="G14" s="68">
        <v>0</v>
      </c>
      <c r="H14" s="68">
        <v>6</v>
      </c>
      <c r="I14" s="68">
        <v>0</v>
      </c>
      <c r="J14" s="68">
        <v>2</v>
      </c>
      <c r="K14" s="68">
        <v>1</v>
      </c>
      <c r="L14" s="68">
        <v>3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</row>
    <row r="15" spans="1:17" ht="12.75" customHeight="1" x14ac:dyDescent="0.2">
      <c r="A15" s="51" t="s">
        <v>12</v>
      </c>
      <c r="B15" s="48">
        <v>30351</v>
      </c>
      <c r="C15" s="48">
        <v>28780</v>
      </c>
      <c r="D15" s="86">
        <v>10811</v>
      </c>
      <c r="E15" s="79">
        <v>9942</v>
      </c>
      <c r="F15" s="68">
        <v>135</v>
      </c>
      <c r="G15" s="68">
        <v>476</v>
      </c>
      <c r="H15" s="68">
        <v>284</v>
      </c>
      <c r="I15" s="68">
        <v>0</v>
      </c>
      <c r="J15" s="68">
        <v>4828</v>
      </c>
      <c r="K15" s="68">
        <v>657</v>
      </c>
      <c r="L15" s="68">
        <v>1995</v>
      </c>
      <c r="M15" s="68">
        <v>834</v>
      </c>
      <c r="N15" s="68">
        <v>1049</v>
      </c>
      <c r="O15" s="68">
        <v>49</v>
      </c>
      <c r="P15" s="68">
        <v>0</v>
      </c>
      <c r="Q15" s="68">
        <v>1086</v>
      </c>
    </row>
    <row r="16" spans="1:17" ht="12.75" customHeight="1" x14ac:dyDescent="0.2">
      <c r="A16" s="51" t="s">
        <v>13</v>
      </c>
      <c r="B16" s="48">
        <v>281</v>
      </c>
      <c r="C16" s="48">
        <v>208</v>
      </c>
      <c r="D16" s="86">
        <v>165</v>
      </c>
      <c r="E16" s="79">
        <v>137</v>
      </c>
      <c r="F16" s="68">
        <v>9</v>
      </c>
      <c r="G16" s="68">
        <v>0</v>
      </c>
      <c r="H16" s="68">
        <v>9</v>
      </c>
      <c r="I16" s="68">
        <v>0</v>
      </c>
      <c r="J16" s="68">
        <v>95</v>
      </c>
      <c r="K16" s="68">
        <v>14</v>
      </c>
      <c r="L16" s="68">
        <v>66</v>
      </c>
      <c r="M16" s="68">
        <v>2</v>
      </c>
      <c r="N16" s="68">
        <v>7</v>
      </c>
      <c r="O16" s="68">
        <v>3</v>
      </c>
      <c r="P16" s="68">
        <v>0</v>
      </c>
      <c r="Q16" s="68">
        <v>8</v>
      </c>
    </row>
    <row r="17" spans="1:17" ht="12.75" customHeight="1" x14ac:dyDescent="0.2">
      <c r="A17" s="51" t="s">
        <v>245</v>
      </c>
      <c r="B17" s="68">
        <v>0</v>
      </c>
      <c r="C17" s="68">
        <v>0</v>
      </c>
      <c r="D17" s="86">
        <v>0</v>
      </c>
      <c r="E17" s="159">
        <v>0</v>
      </c>
      <c r="F17" s="160">
        <v>0</v>
      </c>
      <c r="G17" s="160">
        <v>0</v>
      </c>
      <c r="H17" s="161">
        <v>0</v>
      </c>
      <c r="I17" s="160">
        <v>0</v>
      </c>
      <c r="J17" s="161">
        <v>0</v>
      </c>
      <c r="K17" s="160">
        <v>0</v>
      </c>
      <c r="L17" s="160">
        <v>0</v>
      </c>
      <c r="M17" s="162">
        <v>0</v>
      </c>
      <c r="N17" s="161">
        <v>0</v>
      </c>
      <c r="O17" s="160">
        <v>0</v>
      </c>
      <c r="P17" s="160">
        <v>0</v>
      </c>
      <c r="Q17" s="162">
        <v>0</v>
      </c>
    </row>
    <row r="18" spans="1:17" ht="12.75" customHeight="1" x14ac:dyDescent="0.2">
      <c r="A18" s="51" t="s">
        <v>246</v>
      </c>
      <c r="B18" s="48">
        <v>8</v>
      </c>
      <c r="C18" s="68">
        <v>0</v>
      </c>
      <c r="D18" s="86">
        <v>0</v>
      </c>
      <c r="E18" s="159">
        <v>0</v>
      </c>
      <c r="F18" s="160">
        <v>0</v>
      </c>
      <c r="G18" s="160">
        <v>0</v>
      </c>
      <c r="H18" s="161">
        <v>0</v>
      </c>
      <c r="I18" s="160">
        <v>0</v>
      </c>
      <c r="J18" s="161">
        <v>0</v>
      </c>
      <c r="K18" s="160">
        <v>0</v>
      </c>
      <c r="L18" s="160">
        <v>0</v>
      </c>
      <c r="M18" s="162">
        <v>0</v>
      </c>
      <c r="N18" s="161">
        <v>0</v>
      </c>
      <c r="O18" s="160">
        <v>0</v>
      </c>
      <c r="P18" s="160">
        <v>0</v>
      </c>
      <c r="Q18" s="162">
        <v>0</v>
      </c>
    </row>
    <row r="19" spans="1:17" ht="12.75" customHeight="1" x14ac:dyDescent="0.2">
      <c r="A19" s="51" t="s">
        <v>247</v>
      </c>
      <c r="B19" s="68">
        <v>0</v>
      </c>
      <c r="C19" s="68">
        <v>0</v>
      </c>
      <c r="D19" s="86">
        <v>0</v>
      </c>
      <c r="E19" s="159">
        <v>0</v>
      </c>
      <c r="F19" s="160">
        <v>0</v>
      </c>
      <c r="G19" s="160">
        <v>0</v>
      </c>
      <c r="H19" s="161">
        <v>0</v>
      </c>
      <c r="I19" s="160">
        <v>0</v>
      </c>
      <c r="J19" s="161">
        <v>0</v>
      </c>
      <c r="K19" s="160">
        <v>0</v>
      </c>
      <c r="L19" s="160">
        <v>0</v>
      </c>
      <c r="M19" s="162">
        <v>0</v>
      </c>
      <c r="N19" s="161">
        <v>0</v>
      </c>
      <c r="O19" s="160">
        <v>0</v>
      </c>
      <c r="P19" s="160">
        <v>0</v>
      </c>
      <c r="Q19" s="162">
        <v>0</v>
      </c>
    </row>
    <row r="20" spans="1:17" s="82" customFormat="1" ht="12.75" customHeight="1" x14ac:dyDescent="0.2">
      <c r="A20" s="51" t="s">
        <v>16</v>
      </c>
      <c r="B20" s="81">
        <v>275</v>
      </c>
      <c r="C20" s="81">
        <v>251</v>
      </c>
      <c r="D20" s="87">
        <v>101</v>
      </c>
      <c r="E20" s="80">
        <v>74</v>
      </c>
      <c r="F20" s="81">
        <v>2</v>
      </c>
      <c r="G20" s="68">
        <v>1</v>
      </c>
      <c r="H20" s="81">
        <v>11</v>
      </c>
      <c r="I20" s="81">
        <v>0</v>
      </c>
      <c r="J20" s="81">
        <v>22</v>
      </c>
      <c r="K20" s="81">
        <v>26</v>
      </c>
      <c r="L20" s="81">
        <v>30</v>
      </c>
      <c r="M20" s="81">
        <v>33</v>
      </c>
      <c r="N20" s="81">
        <v>0</v>
      </c>
      <c r="O20" s="81">
        <v>2</v>
      </c>
      <c r="P20" s="68">
        <v>0</v>
      </c>
      <c r="Q20" s="81">
        <v>34</v>
      </c>
    </row>
    <row r="21" spans="1:17" ht="7.5" customHeight="1" x14ac:dyDescent="0.2">
      <c r="A21" s="53"/>
      <c r="B21" s="67"/>
      <c r="C21" s="67"/>
      <c r="D21" s="85"/>
      <c r="E21" s="73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 ht="12.75" customHeight="1" x14ac:dyDescent="0.2">
      <c r="A22" s="51" t="s">
        <v>248</v>
      </c>
      <c r="B22" s="68">
        <v>0</v>
      </c>
      <c r="C22" s="68">
        <v>0</v>
      </c>
      <c r="D22" s="86">
        <v>0</v>
      </c>
      <c r="E22" s="159">
        <v>0</v>
      </c>
      <c r="F22" s="160">
        <v>0</v>
      </c>
      <c r="G22" s="160">
        <v>0</v>
      </c>
      <c r="H22" s="161">
        <v>0</v>
      </c>
      <c r="I22" s="160">
        <v>0</v>
      </c>
      <c r="J22" s="161">
        <v>0</v>
      </c>
      <c r="K22" s="160">
        <v>0</v>
      </c>
      <c r="L22" s="160">
        <v>0</v>
      </c>
      <c r="M22" s="162">
        <v>0</v>
      </c>
      <c r="N22" s="161">
        <v>0</v>
      </c>
      <c r="O22" s="160">
        <v>0</v>
      </c>
      <c r="P22" s="160">
        <v>0</v>
      </c>
      <c r="Q22" s="162">
        <v>0</v>
      </c>
    </row>
    <row r="23" spans="1:17" s="82" customFormat="1" ht="12.75" customHeight="1" x14ac:dyDescent="0.2">
      <c r="A23" s="51" t="s">
        <v>18</v>
      </c>
      <c r="B23" s="48">
        <v>26</v>
      </c>
      <c r="C23" s="48">
        <v>23</v>
      </c>
      <c r="D23" s="84">
        <v>12</v>
      </c>
      <c r="E23" s="79">
        <v>3</v>
      </c>
      <c r="F23" s="68">
        <v>0</v>
      </c>
      <c r="G23" s="68">
        <v>0</v>
      </c>
      <c r="H23" s="48">
        <v>15</v>
      </c>
      <c r="I23" s="81">
        <v>0</v>
      </c>
      <c r="J23" s="81">
        <v>0</v>
      </c>
      <c r="K23" s="81">
        <v>0</v>
      </c>
      <c r="L23" s="81">
        <v>0</v>
      </c>
      <c r="M23" s="68">
        <v>0</v>
      </c>
      <c r="N23" s="68">
        <v>0</v>
      </c>
      <c r="O23" s="68">
        <v>1</v>
      </c>
      <c r="P23" s="68">
        <v>0</v>
      </c>
      <c r="Q23" s="68">
        <v>0</v>
      </c>
    </row>
    <row r="24" spans="1:17" s="82" customFormat="1" ht="12.75" customHeight="1" x14ac:dyDescent="0.2">
      <c r="A24" s="51" t="s">
        <v>19</v>
      </c>
      <c r="B24" s="48">
        <v>523</v>
      </c>
      <c r="C24" s="48">
        <v>523</v>
      </c>
      <c r="D24" s="84">
        <v>269</v>
      </c>
      <c r="E24" s="72">
        <v>279</v>
      </c>
      <c r="F24" s="48">
        <v>2</v>
      </c>
      <c r="G24" s="48">
        <v>4</v>
      </c>
      <c r="H24" s="48">
        <v>15</v>
      </c>
      <c r="I24" s="81">
        <v>0</v>
      </c>
      <c r="J24" s="81">
        <v>19</v>
      </c>
      <c r="K24" s="81">
        <v>1</v>
      </c>
      <c r="L24" s="81">
        <v>8</v>
      </c>
      <c r="M24" s="68">
        <v>4</v>
      </c>
      <c r="N24" s="68">
        <v>0</v>
      </c>
      <c r="O24" s="68">
        <v>0</v>
      </c>
      <c r="P24" s="68">
        <v>0</v>
      </c>
      <c r="Q24" s="48">
        <v>5</v>
      </c>
    </row>
    <row r="25" spans="1:17" ht="12.75" customHeight="1" x14ac:dyDescent="0.2">
      <c r="A25" s="51" t="s">
        <v>249</v>
      </c>
      <c r="B25" s="68">
        <v>0</v>
      </c>
      <c r="C25" s="68">
        <v>0</v>
      </c>
      <c r="D25" s="86">
        <v>0</v>
      </c>
      <c r="E25" s="159">
        <v>0</v>
      </c>
      <c r="F25" s="160">
        <v>0</v>
      </c>
      <c r="G25" s="160">
        <v>0</v>
      </c>
      <c r="H25" s="161">
        <v>0</v>
      </c>
      <c r="I25" s="160">
        <v>0</v>
      </c>
      <c r="J25" s="161">
        <v>0</v>
      </c>
      <c r="K25" s="160">
        <v>0</v>
      </c>
      <c r="L25" s="160">
        <v>0</v>
      </c>
      <c r="M25" s="162">
        <v>0</v>
      </c>
      <c r="N25" s="161">
        <v>0</v>
      </c>
      <c r="O25" s="160">
        <v>0</v>
      </c>
      <c r="P25" s="160">
        <v>0</v>
      </c>
      <c r="Q25" s="162">
        <v>0</v>
      </c>
    </row>
    <row r="26" spans="1:17" ht="12.75" customHeight="1" x14ac:dyDescent="0.2">
      <c r="A26" s="51" t="s">
        <v>250</v>
      </c>
      <c r="B26" s="68">
        <v>0</v>
      </c>
      <c r="C26" s="68">
        <v>0</v>
      </c>
      <c r="D26" s="86">
        <v>0</v>
      </c>
      <c r="E26" s="159">
        <v>0</v>
      </c>
      <c r="F26" s="160">
        <v>0</v>
      </c>
      <c r="G26" s="160">
        <v>0</v>
      </c>
      <c r="H26" s="161">
        <v>0</v>
      </c>
      <c r="I26" s="160">
        <v>0</v>
      </c>
      <c r="J26" s="161">
        <v>0</v>
      </c>
      <c r="K26" s="160">
        <v>0</v>
      </c>
      <c r="L26" s="160">
        <v>0</v>
      </c>
      <c r="M26" s="162">
        <v>0</v>
      </c>
      <c r="N26" s="161">
        <v>0</v>
      </c>
      <c r="O26" s="160">
        <v>0</v>
      </c>
      <c r="P26" s="160">
        <v>0</v>
      </c>
      <c r="Q26" s="162">
        <v>0</v>
      </c>
    </row>
    <row r="27" spans="1:17" ht="12.75" customHeight="1" x14ac:dyDescent="0.2">
      <c r="A27" s="51" t="s">
        <v>22</v>
      </c>
      <c r="B27" s="48">
        <v>41</v>
      </c>
      <c r="C27" s="48">
        <v>40</v>
      </c>
      <c r="D27" s="84">
        <v>11</v>
      </c>
      <c r="E27" s="72">
        <v>12</v>
      </c>
      <c r="F27" s="68">
        <v>0</v>
      </c>
      <c r="G27" s="68">
        <v>0</v>
      </c>
      <c r="H27" s="68">
        <v>0</v>
      </c>
      <c r="I27" s="68">
        <v>0</v>
      </c>
      <c r="J27" s="81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</row>
    <row r="28" spans="1:17" ht="12.75" customHeight="1" x14ac:dyDescent="0.2">
      <c r="A28" s="51" t="s">
        <v>23</v>
      </c>
      <c r="B28" s="48">
        <v>387</v>
      </c>
      <c r="C28" s="48">
        <v>328</v>
      </c>
      <c r="D28" s="84">
        <v>110</v>
      </c>
      <c r="E28" s="72">
        <v>137</v>
      </c>
      <c r="F28" s="68">
        <v>0</v>
      </c>
      <c r="G28" s="68">
        <v>0</v>
      </c>
      <c r="H28" s="68">
        <v>0</v>
      </c>
      <c r="I28" s="68">
        <v>0</v>
      </c>
      <c r="J28" s="48">
        <v>2</v>
      </c>
      <c r="K28" s="48">
        <v>3</v>
      </c>
      <c r="L28" s="48">
        <v>6</v>
      </c>
      <c r="M28" s="48">
        <v>10</v>
      </c>
      <c r="N28" s="48">
        <v>1</v>
      </c>
      <c r="O28" s="68">
        <v>0</v>
      </c>
      <c r="P28" s="68">
        <v>0</v>
      </c>
      <c r="Q28" s="48">
        <v>21</v>
      </c>
    </row>
    <row r="29" spans="1:17" ht="12.75" customHeight="1" x14ac:dyDescent="0.2">
      <c r="A29" s="51" t="s">
        <v>24</v>
      </c>
      <c r="B29" s="48">
        <v>246</v>
      </c>
      <c r="C29" s="48">
        <v>235</v>
      </c>
      <c r="D29" s="84">
        <v>78</v>
      </c>
      <c r="E29" s="72">
        <v>89</v>
      </c>
      <c r="F29" s="68">
        <v>5</v>
      </c>
      <c r="G29" s="68">
        <v>4</v>
      </c>
      <c r="H29" s="81">
        <v>0</v>
      </c>
      <c r="I29" s="68">
        <v>0</v>
      </c>
      <c r="J29" s="48">
        <v>4</v>
      </c>
      <c r="K29" s="68">
        <v>0</v>
      </c>
      <c r="L29" s="48">
        <v>8</v>
      </c>
      <c r="M29" s="68">
        <v>0</v>
      </c>
      <c r="N29" s="48">
        <v>3</v>
      </c>
      <c r="O29" s="68">
        <v>1</v>
      </c>
      <c r="P29" s="68">
        <v>0</v>
      </c>
      <c r="Q29" s="68">
        <v>1</v>
      </c>
    </row>
    <row r="30" spans="1:17" ht="12.75" customHeight="1" x14ac:dyDescent="0.2">
      <c r="A30" s="51" t="s">
        <v>25</v>
      </c>
      <c r="B30" s="48">
        <v>430</v>
      </c>
      <c r="C30" s="48">
        <v>429</v>
      </c>
      <c r="D30" s="84">
        <v>251</v>
      </c>
      <c r="E30" s="72">
        <v>198</v>
      </c>
      <c r="F30" s="48">
        <v>16</v>
      </c>
      <c r="G30" s="68">
        <v>0</v>
      </c>
      <c r="H30" s="48">
        <v>22</v>
      </c>
      <c r="I30" s="68">
        <v>0</v>
      </c>
      <c r="J30" s="48">
        <v>4</v>
      </c>
      <c r="K30" s="48">
        <v>180</v>
      </c>
      <c r="L30" s="48">
        <v>18</v>
      </c>
      <c r="M30" s="48">
        <v>97</v>
      </c>
      <c r="N30" s="48">
        <v>34</v>
      </c>
      <c r="O30" s="48">
        <v>4</v>
      </c>
      <c r="P30" s="68">
        <v>0</v>
      </c>
      <c r="Q30" s="68">
        <v>1</v>
      </c>
    </row>
    <row r="31" spans="1:17" ht="12.75" customHeight="1" x14ac:dyDescent="0.2">
      <c r="A31" s="51" t="s">
        <v>251</v>
      </c>
      <c r="B31" s="68">
        <v>0</v>
      </c>
      <c r="C31" s="68">
        <v>0</v>
      </c>
      <c r="D31" s="86">
        <v>0</v>
      </c>
      <c r="E31" s="159">
        <v>0</v>
      </c>
      <c r="F31" s="160">
        <v>0</v>
      </c>
      <c r="G31" s="160">
        <v>0</v>
      </c>
      <c r="H31" s="161">
        <v>0</v>
      </c>
      <c r="I31" s="160">
        <v>0</v>
      </c>
      <c r="J31" s="161">
        <v>0</v>
      </c>
      <c r="K31" s="160">
        <v>0</v>
      </c>
      <c r="L31" s="160">
        <v>0</v>
      </c>
      <c r="M31" s="162">
        <v>0</v>
      </c>
      <c r="N31" s="161">
        <v>0</v>
      </c>
      <c r="O31" s="160">
        <v>0</v>
      </c>
      <c r="P31" s="160">
        <v>0</v>
      </c>
      <c r="Q31" s="162">
        <v>0</v>
      </c>
    </row>
    <row r="32" spans="1:17" ht="7.5" customHeight="1" x14ac:dyDescent="0.2">
      <c r="A32" s="53"/>
      <c r="B32" s="67"/>
      <c r="C32" s="67"/>
      <c r="D32" s="85"/>
      <c r="E32" s="73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 ht="12.75" customHeight="1" x14ac:dyDescent="0.2">
      <c r="A33" s="51" t="s">
        <v>27</v>
      </c>
      <c r="B33" s="48">
        <v>6734</v>
      </c>
      <c r="C33" s="48">
        <v>6731</v>
      </c>
      <c r="D33" s="84">
        <v>6569</v>
      </c>
      <c r="E33" s="72">
        <v>8661</v>
      </c>
      <c r="F33" s="68">
        <v>0</v>
      </c>
      <c r="G33" s="68">
        <v>0</v>
      </c>
      <c r="H33" s="81">
        <v>79</v>
      </c>
      <c r="I33" s="81">
        <v>1</v>
      </c>
      <c r="J33" s="48">
        <v>219</v>
      </c>
      <c r="K33" s="48">
        <v>6</v>
      </c>
      <c r="L33" s="48">
        <v>65</v>
      </c>
      <c r="M33" s="81">
        <v>28</v>
      </c>
      <c r="N33" s="48">
        <v>57</v>
      </c>
      <c r="O33" s="68">
        <v>1</v>
      </c>
      <c r="P33" s="68">
        <v>0</v>
      </c>
      <c r="Q33" s="68">
        <v>0</v>
      </c>
    </row>
    <row r="34" spans="1:17" ht="12.75" customHeight="1" x14ac:dyDescent="0.2">
      <c r="A34" s="51" t="s">
        <v>252</v>
      </c>
      <c r="B34" s="68">
        <v>0</v>
      </c>
      <c r="C34" s="68">
        <v>0</v>
      </c>
      <c r="D34" s="86">
        <v>0</v>
      </c>
      <c r="E34" s="159">
        <v>0</v>
      </c>
      <c r="F34" s="160">
        <v>0</v>
      </c>
      <c r="G34" s="160">
        <v>0</v>
      </c>
      <c r="H34" s="161">
        <v>0</v>
      </c>
      <c r="I34" s="160">
        <v>0</v>
      </c>
      <c r="J34" s="161">
        <v>0</v>
      </c>
      <c r="K34" s="160">
        <v>0</v>
      </c>
      <c r="L34" s="160">
        <v>0</v>
      </c>
      <c r="M34" s="162">
        <v>0</v>
      </c>
      <c r="N34" s="161">
        <v>0</v>
      </c>
      <c r="O34" s="160">
        <v>0</v>
      </c>
      <c r="P34" s="160">
        <v>0</v>
      </c>
      <c r="Q34" s="162">
        <v>0</v>
      </c>
    </row>
    <row r="35" spans="1:17" ht="12.75" customHeight="1" x14ac:dyDescent="0.2">
      <c r="A35" s="51" t="s">
        <v>29</v>
      </c>
      <c r="B35" s="48">
        <v>887</v>
      </c>
      <c r="C35" s="50">
        <v>639</v>
      </c>
      <c r="D35" s="84">
        <v>607</v>
      </c>
      <c r="E35" s="72">
        <v>1088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</row>
    <row r="36" spans="1:17" ht="12.75" customHeight="1" x14ac:dyDescent="0.2">
      <c r="A36" s="51" t="s">
        <v>253</v>
      </c>
      <c r="B36" s="68">
        <v>0</v>
      </c>
      <c r="C36" s="68">
        <v>0</v>
      </c>
      <c r="D36" s="86">
        <v>0</v>
      </c>
      <c r="E36" s="159">
        <v>0</v>
      </c>
      <c r="F36" s="160">
        <v>0</v>
      </c>
      <c r="G36" s="160">
        <v>0</v>
      </c>
      <c r="H36" s="161">
        <v>0</v>
      </c>
      <c r="I36" s="160">
        <v>0</v>
      </c>
      <c r="J36" s="161">
        <v>0</v>
      </c>
      <c r="K36" s="160">
        <v>0</v>
      </c>
      <c r="L36" s="160">
        <v>0</v>
      </c>
      <c r="M36" s="162">
        <v>0</v>
      </c>
      <c r="N36" s="161">
        <v>0</v>
      </c>
      <c r="O36" s="160">
        <v>0</v>
      </c>
      <c r="P36" s="160">
        <v>0</v>
      </c>
      <c r="Q36" s="162">
        <v>0</v>
      </c>
    </row>
    <row r="37" spans="1:17" ht="12.75" customHeight="1" x14ac:dyDescent="0.2">
      <c r="A37" s="51" t="s">
        <v>254</v>
      </c>
      <c r="B37" s="48">
        <v>4</v>
      </c>
      <c r="C37" s="68">
        <v>0</v>
      </c>
      <c r="D37" s="86">
        <v>0</v>
      </c>
      <c r="E37" s="159">
        <v>0</v>
      </c>
      <c r="F37" s="160">
        <v>0</v>
      </c>
      <c r="G37" s="160">
        <v>0</v>
      </c>
      <c r="H37" s="161">
        <v>0</v>
      </c>
      <c r="I37" s="160">
        <v>0</v>
      </c>
      <c r="J37" s="161">
        <v>0</v>
      </c>
      <c r="K37" s="160">
        <v>0</v>
      </c>
      <c r="L37" s="160">
        <v>0</v>
      </c>
      <c r="M37" s="162">
        <v>0</v>
      </c>
      <c r="N37" s="161">
        <v>0</v>
      </c>
      <c r="O37" s="160">
        <v>0</v>
      </c>
      <c r="P37" s="160">
        <v>0</v>
      </c>
      <c r="Q37" s="162">
        <v>0</v>
      </c>
    </row>
    <row r="38" spans="1:17" ht="12.75" customHeight="1" x14ac:dyDescent="0.2">
      <c r="A38" s="51" t="s">
        <v>255</v>
      </c>
      <c r="B38" s="68">
        <v>0</v>
      </c>
      <c r="C38" s="68">
        <v>0</v>
      </c>
      <c r="D38" s="86">
        <v>0</v>
      </c>
      <c r="E38" s="162">
        <v>0</v>
      </c>
      <c r="F38" s="160">
        <v>0</v>
      </c>
      <c r="G38" s="160">
        <v>0</v>
      </c>
      <c r="H38" s="160">
        <v>0</v>
      </c>
      <c r="I38" s="160">
        <v>0</v>
      </c>
      <c r="J38" s="160">
        <v>0</v>
      </c>
      <c r="K38" s="160">
        <v>0</v>
      </c>
      <c r="L38" s="160">
        <v>0</v>
      </c>
      <c r="M38" s="160">
        <v>0</v>
      </c>
      <c r="N38" s="160">
        <v>0</v>
      </c>
      <c r="O38" s="160">
        <v>0</v>
      </c>
      <c r="P38" s="160">
        <v>0</v>
      </c>
      <c r="Q38" s="160">
        <v>0</v>
      </c>
    </row>
    <row r="39" spans="1:17" ht="12.75" customHeight="1" x14ac:dyDescent="0.2">
      <c r="A39" s="51" t="s">
        <v>256</v>
      </c>
      <c r="B39" s="68">
        <v>0</v>
      </c>
      <c r="C39" s="68">
        <v>0</v>
      </c>
      <c r="D39" s="86">
        <v>0</v>
      </c>
      <c r="E39" s="159">
        <v>0</v>
      </c>
      <c r="F39" s="160">
        <v>0</v>
      </c>
      <c r="G39" s="160">
        <v>0</v>
      </c>
      <c r="H39" s="161">
        <v>0</v>
      </c>
      <c r="I39" s="160">
        <v>0</v>
      </c>
      <c r="J39" s="161">
        <v>0</v>
      </c>
      <c r="K39" s="160">
        <v>0</v>
      </c>
      <c r="L39" s="160">
        <v>0</v>
      </c>
      <c r="M39" s="162">
        <v>0</v>
      </c>
      <c r="N39" s="161">
        <v>0</v>
      </c>
      <c r="O39" s="160">
        <v>0</v>
      </c>
      <c r="P39" s="160">
        <v>0</v>
      </c>
      <c r="Q39" s="162">
        <v>0</v>
      </c>
    </row>
    <row r="40" spans="1:17" ht="12.75" customHeight="1" x14ac:dyDescent="0.2">
      <c r="A40" s="51" t="s">
        <v>34</v>
      </c>
      <c r="B40" s="48">
        <v>370</v>
      </c>
      <c r="C40" s="48">
        <v>194</v>
      </c>
      <c r="D40" s="84">
        <v>75</v>
      </c>
      <c r="E40" s="72">
        <v>87</v>
      </c>
      <c r="F40" s="68">
        <v>2</v>
      </c>
      <c r="G40" s="68">
        <v>1</v>
      </c>
      <c r="H40" s="48">
        <v>48</v>
      </c>
      <c r="I40" s="68">
        <v>0</v>
      </c>
      <c r="J40" s="48">
        <v>14</v>
      </c>
      <c r="K40" s="48">
        <v>1</v>
      </c>
      <c r="L40" s="48">
        <v>16</v>
      </c>
      <c r="M40" s="68">
        <v>0</v>
      </c>
      <c r="N40" s="68">
        <v>3</v>
      </c>
      <c r="O40" s="68">
        <v>1</v>
      </c>
      <c r="P40" s="68">
        <v>0</v>
      </c>
      <c r="Q40" s="68">
        <v>0</v>
      </c>
    </row>
    <row r="41" spans="1:17" ht="12.75" customHeight="1" x14ac:dyDescent="0.2">
      <c r="A41" s="51" t="s">
        <v>257</v>
      </c>
      <c r="B41" s="68">
        <v>0</v>
      </c>
      <c r="C41" s="68">
        <v>0</v>
      </c>
      <c r="D41" s="86">
        <v>0</v>
      </c>
      <c r="E41" s="159">
        <v>0</v>
      </c>
      <c r="F41" s="160">
        <v>0</v>
      </c>
      <c r="G41" s="160">
        <v>0</v>
      </c>
      <c r="H41" s="161">
        <v>0</v>
      </c>
      <c r="I41" s="160">
        <v>0</v>
      </c>
      <c r="J41" s="161">
        <v>0</v>
      </c>
      <c r="K41" s="160">
        <v>0</v>
      </c>
      <c r="L41" s="160">
        <v>0</v>
      </c>
      <c r="M41" s="162">
        <v>0</v>
      </c>
      <c r="N41" s="161">
        <v>0</v>
      </c>
      <c r="O41" s="160">
        <v>0</v>
      </c>
      <c r="P41" s="160">
        <v>0</v>
      </c>
      <c r="Q41" s="162">
        <v>0</v>
      </c>
    </row>
    <row r="42" spans="1:17" ht="12.75" customHeight="1" x14ac:dyDescent="0.2">
      <c r="A42" s="51" t="s">
        <v>36</v>
      </c>
      <c r="B42" s="48">
        <v>813</v>
      </c>
      <c r="C42" s="48">
        <v>787</v>
      </c>
      <c r="D42" s="84">
        <v>370</v>
      </c>
      <c r="E42" s="72">
        <v>504</v>
      </c>
      <c r="F42" s="68">
        <v>0</v>
      </c>
      <c r="G42" s="68">
        <v>0</v>
      </c>
      <c r="H42" s="48">
        <v>1</v>
      </c>
      <c r="I42" s="68">
        <v>0</v>
      </c>
      <c r="J42" s="48">
        <v>3</v>
      </c>
      <c r="K42" s="48">
        <v>1</v>
      </c>
      <c r="L42" s="48">
        <v>9</v>
      </c>
      <c r="M42" s="48">
        <v>5</v>
      </c>
      <c r="N42" s="48">
        <v>10</v>
      </c>
      <c r="O42" s="68">
        <v>0</v>
      </c>
      <c r="P42" s="68">
        <v>0</v>
      </c>
      <c r="Q42" s="68">
        <v>0</v>
      </c>
    </row>
    <row r="43" spans="1:17" ht="7.5" customHeight="1" x14ac:dyDescent="0.2">
      <c r="A43" s="53"/>
      <c r="B43" s="67"/>
      <c r="C43" s="67"/>
      <c r="D43" s="85"/>
      <c r="E43" s="73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 ht="12.75" customHeight="1" x14ac:dyDescent="0.2">
      <c r="A44" s="51" t="s">
        <v>258</v>
      </c>
      <c r="B44" s="48">
        <v>28</v>
      </c>
      <c r="C44" s="68">
        <v>0</v>
      </c>
      <c r="D44" s="86">
        <v>0</v>
      </c>
      <c r="E44" s="159">
        <v>0</v>
      </c>
      <c r="F44" s="160">
        <v>0</v>
      </c>
      <c r="G44" s="160">
        <v>0</v>
      </c>
      <c r="H44" s="161">
        <v>0</v>
      </c>
      <c r="I44" s="160">
        <v>0</v>
      </c>
      <c r="J44" s="161">
        <v>0</v>
      </c>
      <c r="K44" s="160">
        <v>0</v>
      </c>
      <c r="L44" s="160">
        <v>0</v>
      </c>
      <c r="M44" s="162">
        <v>0</v>
      </c>
      <c r="N44" s="161">
        <v>0</v>
      </c>
      <c r="O44" s="160">
        <v>0</v>
      </c>
      <c r="P44" s="160">
        <v>0</v>
      </c>
      <c r="Q44" s="162">
        <v>0</v>
      </c>
    </row>
    <row r="45" spans="1:17" ht="12.75" customHeight="1" x14ac:dyDescent="0.2">
      <c r="A45" s="51" t="s">
        <v>259</v>
      </c>
      <c r="B45" s="68">
        <v>86</v>
      </c>
      <c r="C45" s="68">
        <v>80</v>
      </c>
      <c r="D45" s="86">
        <v>76</v>
      </c>
      <c r="E45" s="254">
        <v>58</v>
      </c>
      <c r="F45" s="68">
        <v>0</v>
      </c>
      <c r="G45" s="68">
        <v>0</v>
      </c>
      <c r="H45" s="255">
        <v>46</v>
      </c>
      <c r="I45" s="68">
        <v>0</v>
      </c>
      <c r="J45" s="255">
        <v>3</v>
      </c>
      <c r="K45" s="68">
        <v>4</v>
      </c>
      <c r="L45" s="68">
        <v>15</v>
      </c>
      <c r="M45" s="79">
        <v>28</v>
      </c>
      <c r="N45" s="255">
        <v>1</v>
      </c>
      <c r="O45" s="68">
        <v>0</v>
      </c>
      <c r="P45" s="68">
        <v>0</v>
      </c>
      <c r="Q45" s="79">
        <v>2</v>
      </c>
    </row>
    <row r="46" spans="1:17" ht="12.75" customHeight="1" x14ac:dyDescent="0.2">
      <c r="A46" s="51" t="s">
        <v>39</v>
      </c>
      <c r="B46" s="48">
        <v>651</v>
      </c>
      <c r="C46" s="48">
        <v>581</v>
      </c>
      <c r="D46" s="84">
        <v>375</v>
      </c>
      <c r="E46" s="72">
        <v>354</v>
      </c>
      <c r="F46" s="68">
        <v>25</v>
      </c>
      <c r="G46" s="68">
        <v>0</v>
      </c>
      <c r="H46" s="48">
        <v>52</v>
      </c>
      <c r="I46" s="68">
        <v>0</v>
      </c>
      <c r="J46" s="48">
        <v>161</v>
      </c>
      <c r="K46" s="48">
        <v>40</v>
      </c>
      <c r="L46" s="48">
        <v>52</v>
      </c>
      <c r="M46" s="48">
        <v>77</v>
      </c>
      <c r="N46" s="48">
        <v>3</v>
      </c>
      <c r="O46" s="48">
        <v>5</v>
      </c>
      <c r="P46" s="68">
        <v>0</v>
      </c>
      <c r="Q46" s="68">
        <v>0</v>
      </c>
    </row>
    <row r="47" spans="1:17" ht="12.75" customHeight="1" x14ac:dyDescent="0.2">
      <c r="A47" s="51" t="s">
        <v>40</v>
      </c>
      <c r="B47" s="48">
        <v>2497</v>
      </c>
      <c r="C47" s="68">
        <v>0</v>
      </c>
      <c r="D47" s="86">
        <v>0</v>
      </c>
      <c r="E47" s="159">
        <v>0</v>
      </c>
      <c r="F47" s="160">
        <v>0</v>
      </c>
      <c r="G47" s="160">
        <v>0</v>
      </c>
      <c r="H47" s="161">
        <v>0</v>
      </c>
      <c r="I47" s="160">
        <v>0</v>
      </c>
      <c r="J47" s="161">
        <v>0</v>
      </c>
      <c r="K47" s="160">
        <v>0</v>
      </c>
      <c r="L47" s="160">
        <v>0</v>
      </c>
      <c r="M47" s="162">
        <v>0</v>
      </c>
      <c r="N47" s="161">
        <v>0</v>
      </c>
      <c r="O47" s="160">
        <v>0</v>
      </c>
      <c r="P47" s="160">
        <v>0</v>
      </c>
      <c r="Q47" s="162">
        <v>0</v>
      </c>
    </row>
    <row r="48" spans="1:17" ht="12.75" customHeight="1" x14ac:dyDescent="0.2">
      <c r="A48" s="51" t="s">
        <v>41</v>
      </c>
      <c r="B48" s="48">
        <v>46</v>
      </c>
      <c r="C48" s="48">
        <v>46</v>
      </c>
      <c r="D48" s="84">
        <v>13</v>
      </c>
      <c r="E48" s="72">
        <v>9</v>
      </c>
      <c r="F48" s="68">
        <v>0</v>
      </c>
      <c r="G48" s="68">
        <v>0</v>
      </c>
      <c r="H48" s="48">
        <v>1</v>
      </c>
      <c r="I48" s="68">
        <v>0</v>
      </c>
      <c r="J48" s="48">
        <v>10</v>
      </c>
      <c r="K48" s="68">
        <v>0</v>
      </c>
      <c r="L48" s="48">
        <v>8</v>
      </c>
      <c r="M48" s="68">
        <v>0</v>
      </c>
      <c r="N48" s="68">
        <v>0</v>
      </c>
      <c r="O48" s="68">
        <v>1</v>
      </c>
      <c r="P48" s="68">
        <v>0</v>
      </c>
      <c r="Q48" s="68">
        <v>0</v>
      </c>
    </row>
    <row r="49" spans="1:17" ht="12.75" customHeight="1" x14ac:dyDescent="0.2">
      <c r="A49" s="51" t="s">
        <v>260</v>
      </c>
      <c r="B49" s="68">
        <v>0</v>
      </c>
      <c r="C49" s="68">
        <v>0</v>
      </c>
      <c r="D49" s="86">
        <v>0</v>
      </c>
      <c r="E49" s="159">
        <v>0</v>
      </c>
      <c r="F49" s="160">
        <v>0</v>
      </c>
      <c r="G49" s="160">
        <v>0</v>
      </c>
      <c r="H49" s="161">
        <v>0</v>
      </c>
      <c r="I49" s="160">
        <v>0</v>
      </c>
      <c r="J49" s="161">
        <v>0</v>
      </c>
      <c r="K49" s="160">
        <v>0</v>
      </c>
      <c r="L49" s="160">
        <v>0</v>
      </c>
      <c r="M49" s="162">
        <v>0</v>
      </c>
      <c r="N49" s="161">
        <v>0</v>
      </c>
      <c r="O49" s="160">
        <v>0</v>
      </c>
      <c r="P49" s="160">
        <v>0</v>
      </c>
      <c r="Q49" s="162">
        <v>0</v>
      </c>
    </row>
    <row r="50" spans="1:17" ht="12.75" customHeight="1" x14ac:dyDescent="0.2">
      <c r="A50" s="51" t="s">
        <v>43</v>
      </c>
      <c r="B50" s="48">
        <v>569</v>
      </c>
      <c r="C50" s="48">
        <v>519</v>
      </c>
      <c r="D50" s="84">
        <v>267</v>
      </c>
      <c r="E50" s="72">
        <v>214</v>
      </c>
      <c r="F50" s="68">
        <v>1</v>
      </c>
      <c r="G50" s="48">
        <v>4</v>
      </c>
      <c r="H50" s="48">
        <v>127</v>
      </c>
      <c r="I50" s="68">
        <v>1</v>
      </c>
      <c r="J50" s="48">
        <v>6</v>
      </c>
      <c r="K50" s="48">
        <v>7</v>
      </c>
      <c r="L50" s="48">
        <v>32</v>
      </c>
      <c r="M50" s="48">
        <v>36</v>
      </c>
      <c r="N50" s="48">
        <v>4</v>
      </c>
      <c r="O50" s="48">
        <v>20</v>
      </c>
      <c r="P50" s="68">
        <v>0</v>
      </c>
      <c r="Q50" s="68">
        <v>18</v>
      </c>
    </row>
    <row r="51" spans="1:17" ht="12.75" customHeight="1" x14ac:dyDescent="0.2">
      <c r="A51" s="51" t="s">
        <v>261</v>
      </c>
      <c r="B51" s="68">
        <v>0</v>
      </c>
      <c r="C51" s="68">
        <v>0</v>
      </c>
      <c r="D51" s="86">
        <v>0</v>
      </c>
      <c r="E51" s="159">
        <v>0</v>
      </c>
      <c r="F51" s="160">
        <v>0</v>
      </c>
      <c r="G51" s="160">
        <v>0</v>
      </c>
      <c r="H51" s="161">
        <v>0</v>
      </c>
      <c r="I51" s="160">
        <v>0</v>
      </c>
      <c r="J51" s="161">
        <v>0</v>
      </c>
      <c r="K51" s="160">
        <v>0</v>
      </c>
      <c r="L51" s="160">
        <v>0</v>
      </c>
      <c r="M51" s="162">
        <v>0</v>
      </c>
      <c r="N51" s="161">
        <v>0</v>
      </c>
      <c r="O51" s="160">
        <v>0</v>
      </c>
      <c r="P51" s="160">
        <v>0</v>
      </c>
      <c r="Q51" s="162">
        <v>0</v>
      </c>
    </row>
    <row r="52" spans="1:17" ht="12.75" customHeight="1" x14ac:dyDescent="0.2">
      <c r="A52" s="51" t="s">
        <v>45</v>
      </c>
      <c r="B52" s="48">
        <v>6747</v>
      </c>
      <c r="C52" s="48">
        <v>6743</v>
      </c>
      <c r="D52" s="84">
        <v>6658</v>
      </c>
      <c r="E52" s="72">
        <v>7460</v>
      </c>
      <c r="F52" s="68">
        <v>0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48">
        <v>2</v>
      </c>
    </row>
    <row r="53" spans="1:17" ht="12.75" customHeight="1" x14ac:dyDescent="0.2">
      <c r="A53" s="51" t="s">
        <v>46</v>
      </c>
      <c r="B53" s="48">
        <v>574</v>
      </c>
      <c r="C53" s="48">
        <v>460</v>
      </c>
      <c r="D53" s="84">
        <v>168</v>
      </c>
      <c r="E53" s="72">
        <v>199</v>
      </c>
      <c r="F53" s="68">
        <v>1</v>
      </c>
      <c r="G53" s="68">
        <v>2</v>
      </c>
      <c r="H53" s="68">
        <v>0</v>
      </c>
      <c r="I53" s="68">
        <v>0</v>
      </c>
      <c r="J53" s="48">
        <v>11</v>
      </c>
      <c r="K53" s="48">
        <v>3</v>
      </c>
      <c r="L53" s="48">
        <v>10</v>
      </c>
      <c r="M53" s="48">
        <v>1</v>
      </c>
      <c r="N53" s="68">
        <v>0</v>
      </c>
      <c r="O53" s="68">
        <v>1</v>
      </c>
      <c r="P53" s="68">
        <v>0</v>
      </c>
      <c r="Q53" s="68">
        <v>0</v>
      </c>
    </row>
    <row r="54" spans="1:17" ht="7.5" customHeight="1" x14ac:dyDescent="0.2">
      <c r="A54" s="53"/>
      <c r="B54" s="67"/>
      <c r="C54" s="67"/>
      <c r="D54" s="85"/>
      <c r="E54" s="73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ht="12.75" customHeight="1" x14ac:dyDescent="0.2">
      <c r="A55" s="51" t="s">
        <v>266</v>
      </c>
      <c r="B55" s="68">
        <v>0</v>
      </c>
      <c r="C55" s="68">
        <v>0</v>
      </c>
      <c r="D55" s="86">
        <v>0</v>
      </c>
      <c r="E55" s="159">
        <v>0</v>
      </c>
      <c r="F55" s="160">
        <v>0</v>
      </c>
      <c r="G55" s="160">
        <v>0</v>
      </c>
      <c r="H55" s="161">
        <v>0</v>
      </c>
      <c r="I55" s="160">
        <v>0</v>
      </c>
      <c r="J55" s="161">
        <v>0</v>
      </c>
      <c r="K55" s="160">
        <v>0</v>
      </c>
      <c r="L55" s="160">
        <v>0</v>
      </c>
      <c r="M55" s="162">
        <v>0</v>
      </c>
      <c r="N55" s="161">
        <v>0</v>
      </c>
      <c r="O55" s="160">
        <v>0</v>
      </c>
      <c r="P55" s="160">
        <v>0</v>
      </c>
      <c r="Q55" s="162">
        <v>0</v>
      </c>
    </row>
    <row r="56" spans="1:17" ht="12.75" customHeight="1" x14ac:dyDescent="0.2">
      <c r="A56" s="51" t="s">
        <v>48</v>
      </c>
      <c r="B56" s="48">
        <v>203</v>
      </c>
      <c r="C56" s="48">
        <v>195</v>
      </c>
      <c r="D56" s="84">
        <v>13</v>
      </c>
      <c r="E56" s="72">
        <v>15</v>
      </c>
      <c r="F56" s="68">
        <v>0</v>
      </c>
      <c r="G56" s="68">
        <v>0</v>
      </c>
      <c r="H56" s="68">
        <v>0</v>
      </c>
      <c r="I56" s="68">
        <v>0</v>
      </c>
      <c r="J56" s="48">
        <v>2</v>
      </c>
      <c r="K56" s="68">
        <v>0</v>
      </c>
      <c r="L56" s="68">
        <v>0</v>
      </c>
      <c r="M56" s="68">
        <v>0</v>
      </c>
      <c r="N56" s="68">
        <v>1</v>
      </c>
      <c r="O56" s="68">
        <v>1</v>
      </c>
      <c r="P56" s="68">
        <v>0</v>
      </c>
      <c r="Q56" s="68">
        <v>1</v>
      </c>
    </row>
    <row r="57" spans="1:17" ht="12.75" customHeight="1" x14ac:dyDescent="0.2">
      <c r="A57" s="51" t="s">
        <v>262</v>
      </c>
      <c r="B57" s="68">
        <v>0</v>
      </c>
      <c r="C57" s="68">
        <v>0</v>
      </c>
      <c r="D57" s="86">
        <v>0</v>
      </c>
      <c r="E57" s="159">
        <v>0</v>
      </c>
      <c r="F57" s="160">
        <v>0</v>
      </c>
      <c r="G57" s="160">
        <v>0</v>
      </c>
      <c r="H57" s="161">
        <v>0</v>
      </c>
      <c r="I57" s="160">
        <v>0</v>
      </c>
      <c r="J57" s="161">
        <v>0</v>
      </c>
      <c r="K57" s="160">
        <v>0</v>
      </c>
      <c r="L57" s="160">
        <v>0</v>
      </c>
      <c r="M57" s="162">
        <v>0</v>
      </c>
      <c r="N57" s="161">
        <v>0</v>
      </c>
      <c r="O57" s="160">
        <v>0</v>
      </c>
      <c r="P57" s="160">
        <v>0</v>
      </c>
      <c r="Q57" s="162">
        <v>0</v>
      </c>
    </row>
    <row r="58" spans="1:17" ht="12.75" customHeight="1" x14ac:dyDescent="0.2">
      <c r="A58" s="51" t="s">
        <v>263</v>
      </c>
      <c r="B58" s="68">
        <v>0</v>
      </c>
      <c r="C58" s="68">
        <v>0</v>
      </c>
      <c r="D58" s="86">
        <v>0</v>
      </c>
      <c r="E58" s="159">
        <v>0</v>
      </c>
      <c r="F58" s="160">
        <v>0</v>
      </c>
      <c r="G58" s="160">
        <v>0</v>
      </c>
      <c r="H58" s="161">
        <v>0</v>
      </c>
      <c r="I58" s="160">
        <v>0</v>
      </c>
      <c r="J58" s="161">
        <v>0</v>
      </c>
      <c r="K58" s="160">
        <v>0</v>
      </c>
      <c r="L58" s="160">
        <v>0</v>
      </c>
      <c r="M58" s="162">
        <v>0</v>
      </c>
      <c r="N58" s="161">
        <v>0</v>
      </c>
      <c r="O58" s="160">
        <v>0</v>
      </c>
      <c r="P58" s="160">
        <v>0</v>
      </c>
      <c r="Q58" s="162">
        <v>0</v>
      </c>
    </row>
    <row r="59" spans="1:17" ht="12.75" customHeight="1" x14ac:dyDescent="0.2">
      <c r="A59" s="51" t="s">
        <v>51</v>
      </c>
      <c r="B59" s="48">
        <v>264</v>
      </c>
      <c r="C59" s="48">
        <v>264</v>
      </c>
      <c r="D59" s="86">
        <v>73</v>
      </c>
      <c r="E59" s="79">
        <v>87</v>
      </c>
      <c r="F59" s="68">
        <v>0</v>
      </c>
      <c r="G59" s="68">
        <v>0</v>
      </c>
      <c r="H59" s="68">
        <v>2</v>
      </c>
      <c r="I59" s="68">
        <v>0</v>
      </c>
      <c r="J59" s="68">
        <v>12</v>
      </c>
      <c r="K59" s="68">
        <v>1</v>
      </c>
      <c r="L59" s="68">
        <v>14</v>
      </c>
      <c r="M59" s="68">
        <v>7</v>
      </c>
      <c r="N59" s="68">
        <v>0</v>
      </c>
      <c r="O59" s="68">
        <v>1</v>
      </c>
      <c r="P59" s="68">
        <v>0</v>
      </c>
      <c r="Q59" s="68">
        <v>3</v>
      </c>
    </row>
    <row r="60" spans="1:17" ht="12.75" customHeight="1" x14ac:dyDescent="0.2">
      <c r="A60" s="51" t="s">
        <v>242</v>
      </c>
      <c r="B60" s="68">
        <v>0</v>
      </c>
      <c r="C60" s="68">
        <v>0</v>
      </c>
      <c r="D60" s="86">
        <v>0</v>
      </c>
      <c r="E60" s="159">
        <v>0</v>
      </c>
      <c r="F60" s="160">
        <v>0</v>
      </c>
      <c r="G60" s="160">
        <v>0</v>
      </c>
      <c r="H60" s="161">
        <v>0</v>
      </c>
      <c r="I60" s="160">
        <v>0</v>
      </c>
      <c r="J60" s="161">
        <v>0</v>
      </c>
      <c r="K60" s="160">
        <v>0</v>
      </c>
      <c r="L60" s="160">
        <v>0</v>
      </c>
      <c r="M60" s="162">
        <v>0</v>
      </c>
      <c r="N60" s="161">
        <v>0</v>
      </c>
      <c r="O60" s="160">
        <v>0</v>
      </c>
      <c r="P60" s="160">
        <v>0</v>
      </c>
      <c r="Q60" s="162">
        <v>0</v>
      </c>
    </row>
    <row r="61" spans="1:17" ht="12.75" customHeight="1" x14ac:dyDescent="0.2">
      <c r="A61" s="51" t="s">
        <v>243</v>
      </c>
      <c r="B61" s="68">
        <v>0</v>
      </c>
      <c r="C61" s="68">
        <v>0</v>
      </c>
      <c r="D61" s="86">
        <v>0</v>
      </c>
      <c r="E61" s="159">
        <v>0</v>
      </c>
      <c r="F61" s="160">
        <v>0</v>
      </c>
      <c r="G61" s="160">
        <v>0</v>
      </c>
      <c r="H61" s="161">
        <v>0</v>
      </c>
      <c r="I61" s="160">
        <v>0</v>
      </c>
      <c r="J61" s="161">
        <v>0</v>
      </c>
      <c r="K61" s="160">
        <v>0</v>
      </c>
      <c r="L61" s="160">
        <v>0</v>
      </c>
      <c r="M61" s="162">
        <v>0</v>
      </c>
      <c r="N61" s="161">
        <v>0</v>
      </c>
      <c r="O61" s="160">
        <v>0</v>
      </c>
      <c r="P61" s="160">
        <v>0</v>
      </c>
      <c r="Q61" s="162">
        <v>0</v>
      </c>
    </row>
    <row r="62" spans="1:17" ht="12.75" customHeight="1" x14ac:dyDescent="0.2">
      <c r="A62" s="51" t="s">
        <v>54</v>
      </c>
      <c r="B62" s="48">
        <v>277</v>
      </c>
      <c r="C62" s="48">
        <v>233</v>
      </c>
      <c r="D62" s="84">
        <v>136</v>
      </c>
      <c r="E62" s="72">
        <v>165</v>
      </c>
      <c r="F62" s="68">
        <v>0</v>
      </c>
      <c r="G62" s="68">
        <v>0</v>
      </c>
      <c r="H62" s="68">
        <v>2</v>
      </c>
      <c r="I62" s="68">
        <v>0</v>
      </c>
      <c r="J62" s="48">
        <v>5</v>
      </c>
      <c r="K62" s="48">
        <v>5</v>
      </c>
      <c r="L62" s="68">
        <v>1</v>
      </c>
      <c r="M62" s="68">
        <v>0</v>
      </c>
      <c r="N62" s="48">
        <v>2</v>
      </c>
      <c r="O62" s="48">
        <v>1</v>
      </c>
      <c r="P62" s="68">
        <v>0</v>
      </c>
      <c r="Q62" s="68">
        <v>0</v>
      </c>
    </row>
    <row r="63" spans="1:17" ht="12.75" customHeight="1" x14ac:dyDescent="0.2">
      <c r="A63" s="51" t="s">
        <v>241</v>
      </c>
      <c r="B63" s="68">
        <v>0</v>
      </c>
      <c r="C63" s="68">
        <v>0</v>
      </c>
      <c r="D63" s="86">
        <v>0</v>
      </c>
      <c r="E63" s="159">
        <v>0</v>
      </c>
      <c r="F63" s="160">
        <v>0</v>
      </c>
      <c r="G63" s="160">
        <v>0</v>
      </c>
      <c r="H63" s="161">
        <v>0</v>
      </c>
      <c r="I63" s="160">
        <v>0</v>
      </c>
      <c r="J63" s="161">
        <v>0</v>
      </c>
      <c r="K63" s="160">
        <v>0</v>
      </c>
      <c r="L63" s="160">
        <v>0</v>
      </c>
      <c r="M63" s="162">
        <v>0</v>
      </c>
      <c r="N63" s="161">
        <v>0</v>
      </c>
      <c r="O63" s="160">
        <v>0</v>
      </c>
      <c r="P63" s="160">
        <v>0</v>
      </c>
      <c r="Q63" s="162">
        <v>0</v>
      </c>
    </row>
    <row r="64" spans="1:17" ht="12.75" customHeight="1" x14ac:dyDescent="0.2">
      <c r="A64" s="51" t="s">
        <v>240</v>
      </c>
      <c r="B64" s="68">
        <v>0</v>
      </c>
      <c r="C64" s="68">
        <v>0</v>
      </c>
      <c r="D64" s="86">
        <v>0</v>
      </c>
      <c r="E64" s="159">
        <v>0</v>
      </c>
      <c r="F64" s="160">
        <v>0</v>
      </c>
      <c r="G64" s="160">
        <v>0</v>
      </c>
      <c r="H64" s="161">
        <v>0</v>
      </c>
      <c r="I64" s="160">
        <v>0</v>
      </c>
      <c r="J64" s="161">
        <v>0</v>
      </c>
      <c r="K64" s="160">
        <v>0</v>
      </c>
      <c r="L64" s="160">
        <v>0</v>
      </c>
      <c r="M64" s="162">
        <v>0</v>
      </c>
      <c r="N64" s="161">
        <v>0</v>
      </c>
      <c r="O64" s="160">
        <v>0</v>
      </c>
      <c r="P64" s="160">
        <v>0</v>
      </c>
      <c r="Q64" s="162">
        <v>0</v>
      </c>
    </row>
    <row r="65" spans="1:17" ht="7.5" customHeight="1" x14ac:dyDescent="0.2">
      <c r="A65" s="53"/>
      <c r="B65" s="67"/>
      <c r="C65" s="67"/>
      <c r="D65" s="85"/>
      <c r="E65" s="73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17" ht="12.75" customHeight="1" x14ac:dyDescent="0.2">
      <c r="A66" s="51" t="s">
        <v>57</v>
      </c>
      <c r="B66" s="48">
        <v>7404</v>
      </c>
      <c r="C66" s="48">
        <v>7220</v>
      </c>
      <c r="D66" s="84">
        <v>4984</v>
      </c>
      <c r="E66" s="72">
        <v>5410</v>
      </c>
      <c r="F66" s="48">
        <v>178</v>
      </c>
      <c r="G66" s="68">
        <v>0</v>
      </c>
      <c r="H66" s="48">
        <v>29</v>
      </c>
      <c r="I66" s="68">
        <v>0</v>
      </c>
      <c r="J66" s="48">
        <v>176</v>
      </c>
      <c r="K66" s="48">
        <v>8</v>
      </c>
      <c r="L66" s="48">
        <v>81</v>
      </c>
      <c r="M66" s="48">
        <v>192</v>
      </c>
      <c r="N66" s="68">
        <v>4</v>
      </c>
      <c r="O66" s="48">
        <v>9</v>
      </c>
      <c r="P66" s="68">
        <v>0</v>
      </c>
      <c r="Q66" s="68">
        <v>195</v>
      </c>
    </row>
    <row r="67" spans="1:17" ht="12.75" customHeight="1" x14ac:dyDescent="0.2">
      <c r="A67" s="51" t="s">
        <v>239</v>
      </c>
      <c r="B67" s="68">
        <v>0</v>
      </c>
      <c r="C67" s="68">
        <v>0</v>
      </c>
      <c r="D67" s="86">
        <v>0</v>
      </c>
      <c r="E67" s="159">
        <v>0</v>
      </c>
      <c r="F67" s="160">
        <v>0</v>
      </c>
      <c r="G67" s="160">
        <v>0</v>
      </c>
      <c r="H67" s="161">
        <v>0</v>
      </c>
      <c r="I67" s="160">
        <v>0</v>
      </c>
      <c r="J67" s="161">
        <v>0</v>
      </c>
      <c r="K67" s="160">
        <v>0</v>
      </c>
      <c r="L67" s="160">
        <v>0</v>
      </c>
      <c r="M67" s="162">
        <v>0</v>
      </c>
      <c r="N67" s="161">
        <v>0</v>
      </c>
      <c r="O67" s="160">
        <v>0</v>
      </c>
      <c r="P67" s="160">
        <v>0</v>
      </c>
      <c r="Q67" s="162">
        <v>0</v>
      </c>
    </row>
    <row r="68" spans="1:17" ht="12.75" customHeight="1" x14ac:dyDescent="0.2">
      <c r="A68" s="51" t="s">
        <v>59</v>
      </c>
      <c r="B68" s="48">
        <v>184</v>
      </c>
      <c r="C68" s="50">
        <v>110</v>
      </c>
      <c r="D68" s="84">
        <v>53</v>
      </c>
      <c r="E68" s="72">
        <v>39</v>
      </c>
      <c r="F68" s="68">
        <v>0</v>
      </c>
      <c r="G68" s="68">
        <v>0</v>
      </c>
      <c r="H68" s="48">
        <v>21</v>
      </c>
      <c r="I68" s="68">
        <v>0</v>
      </c>
      <c r="J68" s="48">
        <v>33</v>
      </c>
      <c r="K68" s="68">
        <v>0</v>
      </c>
      <c r="L68" s="48">
        <v>4</v>
      </c>
      <c r="M68" s="48">
        <v>2</v>
      </c>
      <c r="N68" s="48">
        <v>4</v>
      </c>
      <c r="O68" s="48">
        <v>2</v>
      </c>
      <c r="P68" s="68">
        <v>0</v>
      </c>
      <c r="Q68" s="68">
        <v>6</v>
      </c>
    </row>
    <row r="69" spans="1:17" ht="12.75" customHeight="1" x14ac:dyDescent="0.2">
      <c r="A69" s="52" t="s">
        <v>60</v>
      </c>
      <c r="B69" s="70">
        <v>24</v>
      </c>
      <c r="C69" s="70">
        <v>23</v>
      </c>
      <c r="D69" s="88">
        <v>17</v>
      </c>
      <c r="E69" s="77">
        <v>9</v>
      </c>
      <c r="F69" s="71">
        <v>0</v>
      </c>
      <c r="G69" s="71">
        <v>0</v>
      </c>
      <c r="H69" s="70">
        <v>25</v>
      </c>
      <c r="I69" s="71">
        <v>0</v>
      </c>
      <c r="J69" s="70">
        <v>4</v>
      </c>
      <c r="K69" s="71">
        <v>0</v>
      </c>
      <c r="L69" s="71">
        <v>2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</row>
    <row r="70" spans="1:17" ht="12.75" customHeight="1" x14ac:dyDescent="0.2">
      <c r="A70" s="321" t="s">
        <v>244</v>
      </c>
      <c r="B70" s="321"/>
      <c r="C70" s="321"/>
      <c r="D70" s="321"/>
      <c r="E70" s="321"/>
      <c r="F70" s="321"/>
      <c r="G70" s="321"/>
      <c r="H70" s="321"/>
      <c r="I70" s="321"/>
      <c r="J70" s="321"/>
      <c r="K70" s="321"/>
      <c r="L70" s="321"/>
      <c r="M70" s="321"/>
      <c r="N70" s="321"/>
      <c r="O70" s="321"/>
      <c r="P70" s="321"/>
      <c r="Q70" s="321"/>
    </row>
    <row r="71" spans="1:17" x14ac:dyDescent="0.2">
      <c r="A71" s="2" t="s">
        <v>2</v>
      </c>
    </row>
  </sheetData>
  <mergeCells count="24">
    <mergeCell ref="A70:Q70"/>
    <mergeCell ref="A5:A8"/>
    <mergeCell ref="B6:B8"/>
    <mergeCell ref="C6:C8"/>
    <mergeCell ref="D6:D8"/>
    <mergeCell ref="E6:E8"/>
    <mergeCell ref="B5:D5"/>
    <mergeCell ref="E5:Q5"/>
    <mergeCell ref="A2:Q2"/>
    <mergeCell ref="A1:Q1"/>
    <mergeCell ref="A3:Q3"/>
    <mergeCell ref="A4:Q4"/>
    <mergeCell ref="J6:J8"/>
    <mergeCell ref="K6:K8"/>
    <mergeCell ref="L6:L8"/>
    <mergeCell ref="M6:M8"/>
    <mergeCell ref="N6:N8"/>
    <mergeCell ref="O6:O8"/>
    <mergeCell ref="P6:P8"/>
    <mergeCell ref="Q6:Q8"/>
    <mergeCell ref="F6:F8"/>
    <mergeCell ref="G6:G8"/>
    <mergeCell ref="H6:H8"/>
    <mergeCell ref="I6:I8"/>
  </mergeCells>
  <phoneticPr fontId="0" type="noConversion"/>
  <printOptions horizontalCentered="1" verticalCentered="1"/>
  <pageMargins left="0.25" right="0.25" top="0.25" bottom="0.25" header="0.5" footer="0.5"/>
  <pageSetup scale="6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zoomScaleNormal="100" zoomScaleSheetLayoutView="100" workbookViewId="0">
      <selection sqref="A1:Q1"/>
    </sheetView>
  </sheetViews>
  <sheetFormatPr defaultColWidth="9.140625" defaultRowHeight="12.75" x14ac:dyDescent="0.2"/>
  <cols>
    <col min="1" max="1" width="15.7109375" style="2" customWidth="1"/>
    <col min="2" max="4" width="12.7109375" style="2" customWidth="1"/>
    <col min="5" max="5" width="13.140625" style="2" bestFit="1" customWidth="1"/>
    <col min="6" max="7" width="12.28515625" style="2" bestFit="1" customWidth="1"/>
    <col min="8" max="8" width="11.28515625" style="2" bestFit="1" customWidth="1"/>
    <col min="9" max="9" width="10.42578125" style="2" bestFit="1" customWidth="1"/>
    <col min="10" max="10" width="7.4257812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2.140625" style="2" bestFit="1" customWidth="1"/>
    <col min="16" max="16" width="10.5703125" style="2" bestFit="1" customWidth="1"/>
    <col min="17" max="17" width="9.7109375" style="2" bestFit="1" customWidth="1"/>
    <col min="18" max="16384" width="9.140625" style="2"/>
  </cols>
  <sheetData>
    <row r="1" spans="1:17" s="195" customFormat="1" x14ac:dyDescent="0.2">
      <c r="A1" s="300" t="s">
        <v>212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</row>
    <row r="2" spans="1:17" s="195" customFormat="1" x14ac:dyDescent="0.2">
      <c r="A2" s="300" t="s">
        <v>211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</row>
    <row r="3" spans="1:17" x14ac:dyDescent="0.2">
      <c r="A3" s="300" t="s">
        <v>271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</row>
    <row r="4" spans="1:17" ht="15" customHeight="1" x14ac:dyDescent="0.2">
      <c r="A4" s="324" t="str">
        <f>'1B'!$A$4</f>
        <v>ACF/OFA: 05/15/2019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</row>
    <row r="5" spans="1:17" s="3" customFormat="1" x14ac:dyDescent="0.2">
      <c r="A5" s="294" t="s">
        <v>161</v>
      </c>
      <c r="B5" s="291" t="s">
        <v>88</v>
      </c>
      <c r="C5" s="292"/>
      <c r="D5" s="325"/>
      <c r="E5" s="285" t="s">
        <v>113</v>
      </c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6"/>
    </row>
    <row r="6" spans="1:17" s="4" customFormat="1" ht="12.75" customHeight="1" x14ac:dyDescent="0.2">
      <c r="A6" s="308"/>
      <c r="B6" s="294" t="s">
        <v>157</v>
      </c>
      <c r="C6" s="294" t="s">
        <v>162</v>
      </c>
      <c r="D6" s="311" t="s">
        <v>146</v>
      </c>
      <c r="E6" s="314" t="s">
        <v>147</v>
      </c>
      <c r="F6" s="294" t="s">
        <v>159</v>
      </c>
      <c r="G6" s="294" t="s">
        <v>145</v>
      </c>
      <c r="H6" s="294" t="s">
        <v>148</v>
      </c>
      <c r="I6" s="294" t="s">
        <v>149</v>
      </c>
      <c r="J6" s="294" t="s">
        <v>150</v>
      </c>
      <c r="K6" s="294" t="s">
        <v>151</v>
      </c>
      <c r="L6" s="294" t="s">
        <v>152</v>
      </c>
      <c r="M6" s="294" t="s">
        <v>153</v>
      </c>
      <c r="N6" s="294" t="s">
        <v>154</v>
      </c>
      <c r="O6" s="294" t="s">
        <v>160</v>
      </c>
      <c r="P6" s="294" t="s">
        <v>156</v>
      </c>
      <c r="Q6" s="281" t="s">
        <v>94</v>
      </c>
    </row>
    <row r="7" spans="1:17" s="4" customFormat="1" ht="12.75" customHeight="1" x14ac:dyDescent="0.2">
      <c r="A7" s="308"/>
      <c r="B7" s="308"/>
      <c r="C7" s="308"/>
      <c r="D7" s="312"/>
      <c r="E7" s="315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7"/>
    </row>
    <row r="8" spans="1:17" s="4" customFormat="1" ht="12.75" customHeight="1" x14ac:dyDescent="0.2">
      <c r="A8" s="310"/>
      <c r="B8" s="310"/>
      <c r="C8" s="310"/>
      <c r="D8" s="313"/>
      <c r="E8" s="316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282"/>
    </row>
    <row r="9" spans="1:17" s="4" customFormat="1" ht="12.75" customHeight="1" x14ac:dyDescent="0.2">
      <c r="A9" s="39" t="s">
        <v>3</v>
      </c>
      <c r="B9" s="48">
        <f>SUM(B11:B69)</f>
        <v>61539</v>
      </c>
      <c r="C9" s="48">
        <f>SUM(C11:C69)</f>
        <v>56076</v>
      </c>
      <c r="D9" s="173">
        <f>SUM(D11:D69)</f>
        <v>32482</v>
      </c>
      <c r="E9" s="219">
        <f>IF($D9&gt;0,'5A'!E9/(2*$D9)," ")</f>
        <v>0.54602549104119202</v>
      </c>
      <c r="F9" s="208">
        <f>IF($D9&gt;0,'5A'!F9/(2*$D9)," ")</f>
        <v>5.7878209469860234E-3</v>
      </c>
      <c r="G9" s="228">
        <f>IF($D9&gt;0,'5A'!G9/(2*$D9)," ")</f>
        <v>7.6349978449602859E-3</v>
      </c>
      <c r="H9" s="208">
        <f>IF($D9&gt;0,'5A'!H9/(2*$D9)," ")</f>
        <v>1.2360692075611107E-2</v>
      </c>
      <c r="I9" s="228">
        <f>IF($D9&gt;0,'5A'!I9/(2*$D9)," ")</f>
        <v>3.0786281632904375E-5</v>
      </c>
      <c r="J9" s="208">
        <f>IF($D9&gt;0,'5A'!J9/(2*$D9)," ")</f>
        <v>8.8464380272150728E-2</v>
      </c>
      <c r="K9" s="228">
        <f>IF($D9&gt;0,'5A'!K9/(2*$D9)," ")</f>
        <v>1.5931900745028014E-2</v>
      </c>
      <c r="L9" s="208">
        <f>IF($D9&gt;0,'5A'!L9/(2*$D9)," ")</f>
        <v>3.7774767563573675E-2</v>
      </c>
      <c r="M9" s="228">
        <f>IF($D9&gt;0,'5A'!M9/(2*$D9)," ")</f>
        <v>2.0965457792007883E-2</v>
      </c>
      <c r="N9" s="208">
        <f>IF($D9&gt;0,'5A'!N9/(2*$D9)," ")</f>
        <v>1.8564127824641341E-2</v>
      </c>
      <c r="O9" s="228">
        <f>IF($D9&gt;0,'5A'!O9/(2*$D9)," ")</f>
        <v>1.6008866449110277E-3</v>
      </c>
      <c r="P9" s="208">
        <f>IF($D9&gt;0,'5A'!P9/(2*$D9)," ")</f>
        <v>0</v>
      </c>
      <c r="Q9" s="226">
        <f>IF($D9&gt;0,'5A'!Q9/(2*$D9)," ")</f>
        <v>2.1288713749153376E-2</v>
      </c>
    </row>
    <row r="10" spans="1:17" s="4" customFormat="1" ht="9.75" customHeight="1" x14ac:dyDescent="0.2">
      <c r="A10" s="53"/>
      <c r="B10" s="67"/>
      <c r="C10" s="67"/>
      <c r="D10" s="85"/>
      <c r="E10" s="220"/>
      <c r="F10" s="172"/>
      <c r="G10" s="229"/>
      <c r="H10" s="172"/>
      <c r="I10" s="229"/>
      <c r="J10" s="172"/>
      <c r="K10" s="229"/>
      <c r="L10" s="172"/>
      <c r="M10" s="229"/>
      <c r="N10" s="172"/>
      <c r="O10" s="229"/>
      <c r="P10" s="172"/>
      <c r="Q10" s="234"/>
    </row>
    <row r="11" spans="1:17" s="4" customFormat="1" ht="12.75" customHeight="1" x14ac:dyDescent="0.2">
      <c r="A11" s="51" t="s">
        <v>8</v>
      </c>
      <c r="B11" s="48">
        <f>'5A'!B11</f>
        <v>46</v>
      </c>
      <c r="C11" s="48">
        <f>'5A'!C11</f>
        <v>41</v>
      </c>
      <c r="D11" s="86">
        <f>'5A'!D11</f>
        <v>25</v>
      </c>
      <c r="E11" s="221">
        <f>IF($D11&gt;0,'5A'!E11/(2*$D11)," ")</f>
        <v>0.5</v>
      </c>
      <c r="F11" s="29">
        <f>IF($D11&gt;0,'5A'!F11/(2*$D11)," ")</f>
        <v>0</v>
      </c>
      <c r="G11" s="230">
        <f>IF($D11&gt;0,'5A'!G11/(2*$D11)," ")</f>
        <v>0.08</v>
      </c>
      <c r="H11" s="29">
        <f>IF($D11&gt;0,'5A'!H11/(2*$D11)," ")</f>
        <v>0.1</v>
      </c>
      <c r="I11" s="230">
        <f>IF($D11&gt;0,'5A'!I11/(2*$D11)," ")</f>
        <v>0</v>
      </c>
      <c r="J11" s="29">
        <f>IF($D11&gt;0,'5A'!J11/(2*$D11)," ")</f>
        <v>0.02</v>
      </c>
      <c r="K11" s="230">
        <f>IF($D11&gt;0,'5A'!K11/(2*$D11)," ")</f>
        <v>0</v>
      </c>
      <c r="L11" s="29">
        <f>IF($D11&gt;0,'5A'!L11/(2*$D11)," ")</f>
        <v>0.06</v>
      </c>
      <c r="M11" s="230">
        <f>IF($D11&gt;0,'5A'!M11/(2*$D11)," ")</f>
        <v>0.08</v>
      </c>
      <c r="N11" s="29">
        <f>IF($D11&gt;0,'5A'!N11/(2*$D11)," ")</f>
        <v>0</v>
      </c>
      <c r="O11" s="230">
        <f>IF($D11&gt;0,'5A'!O11/(2*$D11)," ")</f>
        <v>0</v>
      </c>
      <c r="P11" s="29">
        <f>IF($D11&gt;0,'5A'!P11/(2*$D11)," ")</f>
        <v>0</v>
      </c>
      <c r="Q11" s="44">
        <f>IF($D11&gt;0,'5A'!Q11/(2*$D11)," ")</f>
        <v>0</v>
      </c>
    </row>
    <row r="12" spans="1:17" ht="12.75" customHeight="1" x14ac:dyDescent="0.2">
      <c r="A12" s="51" t="s">
        <v>9</v>
      </c>
      <c r="B12" s="48">
        <f>'5A'!B12</f>
        <v>337</v>
      </c>
      <c r="C12" s="48">
        <f>'5A'!C12</f>
        <v>253</v>
      </c>
      <c r="D12" s="84">
        <f>'5A'!D12</f>
        <v>134</v>
      </c>
      <c r="E12" s="221">
        <f>IF($D12&gt;0,'5A'!E12/(2*$D12)," ")</f>
        <v>0.60447761194029848</v>
      </c>
      <c r="F12" s="29">
        <f>IF($D12&gt;0,'5A'!F12/(2*$D12)," ")</f>
        <v>0</v>
      </c>
      <c r="G12" s="230">
        <f>IF($D12&gt;0,'5A'!G12/(2*$D12)," ")</f>
        <v>0</v>
      </c>
      <c r="H12" s="29">
        <f>IF($D12&gt;0,'5A'!H12/(2*$D12)," ")</f>
        <v>3.7313432835820895E-3</v>
      </c>
      <c r="I12" s="230">
        <f>IF($D12&gt;0,'5A'!I12/(2*$D12)," ")</f>
        <v>0</v>
      </c>
      <c r="J12" s="29">
        <f>IF($D12&gt;0,'5A'!J12/(2*$D12)," ")</f>
        <v>0.27611940298507465</v>
      </c>
      <c r="K12" s="230">
        <f>IF($D12&gt;0,'5A'!K12/(2*$D12)," ")</f>
        <v>0.2537313432835821</v>
      </c>
      <c r="L12" s="29">
        <f>IF($D12&gt;0,'5A'!L12/(2*$D12)," ")</f>
        <v>1.4925373134328358E-2</v>
      </c>
      <c r="M12" s="230">
        <f>IF($D12&gt;0,'5A'!M12/(2*$D12)," ")</f>
        <v>7.462686567164179E-3</v>
      </c>
      <c r="N12" s="29">
        <f>IF($D12&gt;0,'5A'!N12/(2*$D12)," ")</f>
        <v>4.1044776119402986E-2</v>
      </c>
      <c r="O12" s="230">
        <f>IF($D12&gt;0,'5A'!O12/(2*$D12)," ")</f>
        <v>0</v>
      </c>
      <c r="P12" s="29">
        <f>IF($D12&gt;0,'5A'!P12/(2*$D12)," ")</f>
        <v>0</v>
      </c>
      <c r="Q12" s="44">
        <f>IF($D12&gt;0,'5A'!Q12/(2*$D12)," ")</f>
        <v>0</v>
      </c>
    </row>
    <row r="13" spans="1:17" ht="12.75" customHeight="1" x14ac:dyDescent="0.2">
      <c r="A13" s="51" t="s">
        <v>10</v>
      </c>
      <c r="B13" s="48">
        <f>'5A'!B13</f>
        <v>145</v>
      </c>
      <c r="C13" s="48">
        <f>'5A'!C13</f>
        <v>74</v>
      </c>
      <c r="D13" s="84">
        <f>'5A'!D13</f>
        <v>41</v>
      </c>
      <c r="E13" s="221">
        <f>IF($D13&gt;0,'5A'!E13/(2*$D13)," ")</f>
        <v>0.43902439024390244</v>
      </c>
      <c r="F13" s="29">
        <f>IF($D13&gt;0,'5A'!F13/(2*$D13)," ")</f>
        <v>0</v>
      </c>
      <c r="G13" s="230">
        <f>IF($D13&gt;0,'5A'!G13/(2*$D13)," ")</f>
        <v>0</v>
      </c>
      <c r="H13" s="29">
        <f>IF($D13&gt;0,'5A'!H13/(2*$D13)," ")</f>
        <v>2.4390243902439025E-2</v>
      </c>
      <c r="I13" s="230">
        <f>IF($D13&gt;0,'5A'!I13/(2*$D13)," ")</f>
        <v>0</v>
      </c>
      <c r="J13" s="29">
        <f>IF($D13&gt;0,'5A'!J13/(2*$D13)," ")</f>
        <v>0.45121951219512196</v>
      </c>
      <c r="K13" s="230">
        <f>IF($D13&gt;0,'5A'!K13/(2*$D13)," ")</f>
        <v>0.10975609756097561</v>
      </c>
      <c r="L13" s="29">
        <f>IF($D13&gt;0,'5A'!L13/(2*$D13)," ")</f>
        <v>4.878048780487805E-2</v>
      </c>
      <c r="M13" s="230">
        <f>IF($D13&gt;0,'5A'!M13/(2*$D13)," ")</f>
        <v>0</v>
      </c>
      <c r="N13" s="29">
        <f>IF($D13&gt;0,'5A'!N13/(2*$D13)," ")</f>
        <v>0.14634146341463414</v>
      </c>
      <c r="O13" s="230">
        <f>IF($D13&gt;0,'5A'!O13/(2*$D13)," ")</f>
        <v>1.2195121951219513E-2</v>
      </c>
      <c r="P13" s="29">
        <f>IF($D13&gt;0,'5A'!P13/(2*$D13)," ")</f>
        <v>0</v>
      </c>
      <c r="Q13" s="44">
        <f>IF($D13&gt;0,'5A'!Q13/(2*$D13)," ")</f>
        <v>0</v>
      </c>
    </row>
    <row r="14" spans="1:17" ht="12.75" customHeight="1" x14ac:dyDescent="0.2">
      <c r="A14" s="51" t="s">
        <v>11</v>
      </c>
      <c r="B14" s="48">
        <f>'5A'!B14</f>
        <v>81</v>
      </c>
      <c r="C14" s="48">
        <f>'5A'!C14</f>
        <v>66</v>
      </c>
      <c r="D14" s="84">
        <f>'5A'!D14</f>
        <v>20</v>
      </c>
      <c r="E14" s="221">
        <f>IF($D14&gt;0,'5A'!E14/(2*$D14)," ")</f>
        <v>0.47499999999999998</v>
      </c>
      <c r="F14" s="29">
        <f>IF($D14&gt;0,'5A'!F14/(2*$D14)," ")</f>
        <v>0</v>
      </c>
      <c r="G14" s="230">
        <f>IF($D14&gt;0,'5A'!G14/(2*$D14)," ")</f>
        <v>0</v>
      </c>
      <c r="H14" s="29">
        <f>IF($D14&gt;0,'5A'!H14/(2*$D14)," ")</f>
        <v>0.15</v>
      </c>
      <c r="I14" s="230">
        <f>IF($D14&gt;0,'5A'!I14/(2*$D14)," ")</f>
        <v>0</v>
      </c>
      <c r="J14" s="29">
        <f>IF($D14&gt;0,'5A'!J14/(2*$D14)," ")</f>
        <v>0.05</v>
      </c>
      <c r="K14" s="230">
        <f>IF($D14&gt;0,'5A'!K14/(2*$D14)," ")</f>
        <v>2.5000000000000001E-2</v>
      </c>
      <c r="L14" s="29">
        <f>IF($D14&gt;0,'5A'!L14/(2*$D14)," ")</f>
        <v>7.4999999999999997E-2</v>
      </c>
      <c r="M14" s="230">
        <f>IF($D14&gt;0,'5A'!M14/(2*$D14)," ")</f>
        <v>0</v>
      </c>
      <c r="N14" s="29">
        <f>IF($D14&gt;0,'5A'!N14/(2*$D14)," ")</f>
        <v>0</v>
      </c>
      <c r="O14" s="230">
        <f>IF($D14&gt;0,'5A'!O14/(2*$D14)," ")</f>
        <v>0</v>
      </c>
      <c r="P14" s="29">
        <f>IF($D14&gt;0,'5A'!P14/(2*$D14)," ")</f>
        <v>0</v>
      </c>
      <c r="Q14" s="44">
        <f>IF($D14&gt;0,'5A'!Q14/(2*$D14)," ")</f>
        <v>0</v>
      </c>
    </row>
    <row r="15" spans="1:17" ht="12.75" customHeight="1" x14ac:dyDescent="0.2">
      <c r="A15" s="51" t="s">
        <v>12</v>
      </c>
      <c r="B15" s="48">
        <f>'5A'!B15</f>
        <v>30351</v>
      </c>
      <c r="C15" s="48">
        <f>'5A'!C15</f>
        <v>28780</v>
      </c>
      <c r="D15" s="84">
        <f>'5A'!D15</f>
        <v>10811</v>
      </c>
      <c r="E15" s="221">
        <f>IF($D15&gt;0,'5A'!E15/(2*$D15)," ")</f>
        <v>0.45980945333456663</v>
      </c>
      <c r="F15" s="29">
        <f>IF($D15&gt;0,'5A'!F15/(2*$D15)," ")</f>
        <v>6.2436407362871146E-3</v>
      </c>
      <c r="G15" s="230">
        <f>IF($D15&gt;0,'5A'!G15/(2*$D15)," ")</f>
        <v>2.2014614744241975E-2</v>
      </c>
      <c r="H15" s="29">
        <f>IF($D15&gt;0,'5A'!H15/(2*$D15)," ")</f>
        <v>1.3134770141522523E-2</v>
      </c>
      <c r="I15" s="230">
        <f>IF($D15&gt;0,'5A'!I15/(2*$D15)," ")</f>
        <v>0</v>
      </c>
      <c r="J15" s="29">
        <f>IF($D15&gt;0,'5A'!J15/(2*$D15)," ")</f>
        <v>0.22329109240588291</v>
      </c>
      <c r="K15" s="230">
        <f>IF($D15&gt;0,'5A'!K15/(2*$D15)," ")</f>
        <v>3.0385718249930627E-2</v>
      </c>
      <c r="L15" s="29">
        <f>IF($D15&gt;0,'5A'!L15/(2*$D15)," ")</f>
        <v>9.226713532513181E-2</v>
      </c>
      <c r="M15" s="230">
        <f>IF($D15&gt;0,'5A'!M15/(2*$D15)," ")</f>
        <v>3.8571824993062623E-2</v>
      </c>
      <c r="N15" s="29">
        <f>IF($D15&gt;0,'5A'!N15/(2*$D15)," ")</f>
        <v>4.8515400980482841E-2</v>
      </c>
      <c r="O15" s="230">
        <f>IF($D15&gt;0,'5A'!O15/(2*$D15)," ")</f>
        <v>2.2662103413190267E-3</v>
      </c>
      <c r="P15" s="29">
        <f>IF($D15&gt;0,'5A'!P15/(2*$D15)," ")</f>
        <v>0</v>
      </c>
      <c r="Q15" s="44">
        <f>IF($D15&gt;0,'5A'!Q15/(2*$D15)," ")</f>
        <v>5.0226621034131905E-2</v>
      </c>
    </row>
    <row r="16" spans="1:17" ht="12.75" customHeight="1" x14ac:dyDescent="0.2">
      <c r="A16" s="51" t="s">
        <v>13</v>
      </c>
      <c r="B16" s="48">
        <f>'5A'!B16</f>
        <v>281</v>
      </c>
      <c r="C16" s="48">
        <f>'5A'!C16</f>
        <v>208</v>
      </c>
      <c r="D16" s="84">
        <f>'5A'!D16</f>
        <v>165</v>
      </c>
      <c r="E16" s="221">
        <f>IF($D16&gt;0,'5A'!E16/(2*$D16)," ")</f>
        <v>0.41515151515151516</v>
      </c>
      <c r="F16" s="29">
        <f>IF($D16&gt;0,'5A'!F16/(2*$D16)," ")</f>
        <v>2.7272727272727271E-2</v>
      </c>
      <c r="G16" s="230">
        <f>IF($D16&gt;0,'5A'!G16/(2*$D16)," ")</f>
        <v>0</v>
      </c>
      <c r="H16" s="29">
        <f>IF($D16&gt;0,'5A'!H16/(2*$D16)," ")</f>
        <v>2.7272727272727271E-2</v>
      </c>
      <c r="I16" s="230">
        <f>IF($D16&gt;0,'5A'!I16/(2*$D16)," ")</f>
        <v>0</v>
      </c>
      <c r="J16" s="29">
        <f>IF($D16&gt;0,'5A'!J16/(2*$D16)," ")</f>
        <v>0.2878787878787879</v>
      </c>
      <c r="K16" s="230">
        <f>IF($D16&gt;0,'5A'!K16/(2*$D16)," ")</f>
        <v>4.2424242424242427E-2</v>
      </c>
      <c r="L16" s="29">
        <f>IF($D16&gt;0,'5A'!L16/(2*$D16)," ")</f>
        <v>0.2</v>
      </c>
      <c r="M16" s="230">
        <f>IF($D16&gt;0,'5A'!M16/(2*$D16)," ")</f>
        <v>6.0606060606060606E-3</v>
      </c>
      <c r="N16" s="29">
        <f>IF($D16&gt;0,'5A'!N16/(2*$D16)," ")</f>
        <v>2.1212121212121213E-2</v>
      </c>
      <c r="O16" s="230">
        <f>IF($D16&gt;0,'5A'!O16/(2*$D16)," ")</f>
        <v>9.0909090909090905E-3</v>
      </c>
      <c r="P16" s="29">
        <f>IF($D16&gt;0,'5A'!P16/(2*$D16)," ")</f>
        <v>0</v>
      </c>
      <c r="Q16" s="44">
        <f>IF($D16&gt;0,'5A'!Q16/(2*$D16)," ")</f>
        <v>2.4242424242424242E-2</v>
      </c>
    </row>
    <row r="17" spans="1:17" ht="12.75" customHeight="1" x14ac:dyDescent="0.2">
      <c r="A17" s="51" t="s">
        <v>245</v>
      </c>
      <c r="B17" s="68">
        <f>'5A'!B17</f>
        <v>0</v>
      </c>
      <c r="C17" s="68">
        <f>'5A'!C17</f>
        <v>0</v>
      </c>
      <c r="D17" s="86">
        <f>'5A'!D17</f>
        <v>0</v>
      </c>
      <c r="E17" s="222" t="s">
        <v>165</v>
      </c>
      <c r="F17" s="225" t="s">
        <v>165</v>
      </c>
      <c r="G17" s="231" t="s">
        <v>165</v>
      </c>
      <c r="H17" s="225" t="s">
        <v>165</v>
      </c>
      <c r="I17" s="231" t="s">
        <v>165</v>
      </c>
      <c r="J17" s="225" t="s">
        <v>165</v>
      </c>
      <c r="K17" s="231" t="s">
        <v>165</v>
      </c>
      <c r="L17" s="225" t="s">
        <v>165</v>
      </c>
      <c r="M17" s="231" t="s">
        <v>165</v>
      </c>
      <c r="N17" s="225" t="s">
        <v>165</v>
      </c>
      <c r="O17" s="231" t="s">
        <v>165</v>
      </c>
      <c r="P17" s="225" t="s">
        <v>165</v>
      </c>
      <c r="Q17" s="227" t="s">
        <v>165</v>
      </c>
    </row>
    <row r="18" spans="1:17" ht="12.75" customHeight="1" x14ac:dyDescent="0.2">
      <c r="A18" s="51" t="s">
        <v>246</v>
      </c>
      <c r="B18" s="48">
        <f>'5A'!B18</f>
        <v>8</v>
      </c>
      <c r="C18" s="68">
        <f>'5A'!C18</f>
        <v>0</v>
      </c>
      <c r="D18" s="86">
        <f>'5A'!D18</f>
        <v>0</v>
      </c>
      <c r="E18" s="222" t="s">
        <v>165</v>
      </c>
      <c r="F18" s="225" t="s">
        <v>165</v>
      </c>
      <c r="G18" s="231" t="s">
        <v>165</v>
      </c>
      <c r="H18" s="225" t="s">
        <v>165</v>
      </c>
      <c r="I18" s="231" t="s">
        <v>165</v>
      </c>
      <c r="J18" s="225" t="s">
        <v>165</v>
      </c>
      <c r="K18" s="231" t="s">
        <v>165</v>
      </c>
      <c r="L18" s="225" t="s">
        <v>165</v>
      </c>
      <c r="M18" s="231" t="s">
        <v>165</v>
      </c>
      <c r="N18" s="225" t="s">
        <v>165</v>
      </c>
      <c r="O18" s="231" t="s">
        <v>165</v>
      </c>
      <c r="P18" s="225" t="s">
        <v>165</v>
      </c>
      <c r="Q18" s="227" t="s">
        <v>165</v>
      </c>
    </row>
    <row r="19" spans="1:17" ht="12.75" customHeight="1" x14ac:dyDescent="0.2">
      <c r="A19" s="51" t="s">
        <v>247</v>
      </c>
      <c r="B19" s="68">
        <f>'5A'!B19</f>
        <v>0</v>
      </c>
      <c r="C19" s="68">
        <f>'5A'!C19</f>
        <v>0</v>
      </c>
      <c r="D19" s="86">
        <f>'5A'!D19</f>
        <v>0</v>
      </c>
      <c r="E19" s="222" t="s">
        <v>165</v>
      </c>
      <c r="F19" s="225" t="s">
        <v>165</v>
      </c>
      <c r="G19" s="231" t="s">
        <v>165</v>
      </c>
      <c r="H19" s="225" t="s">
        <v>165</v>
      </c>
      <c r="I19" s="231" t="s">
        <v>165</v>
      </c>
      <c r="J19" s="225" t="s">
        <v>165</v>
      </c>
      <c r="K19" s="231" t="s">
        <v>165</v>
      </c>
      <c r="L19" s="225" t="s">
        <v>165</v>
      </c>
      <c r="M19" s="231" t="s">
        <v>165</v>
      </c>
      <c r="N19" s="225" t="s">
        <v>165</v>
      </c>
      <c r="O19" s="231" t="s">
        <v>165</v>
      </c>
      <c r="P19" s="225" t="s">
        <v>165</v>
      </c>
      <c r="Q19" s="227" t="s">
        <v>165</v>
      </c>
    </row>
    <row r="20" spans="1:17" ht="12.75" customHeight="1" x14ac:dyDescent="0.2">
      <c r="A20" s="51" t="s">
        <v>16</v>
      </c>
      <c r="B20" s="48">
        <f>'5A'!B20</f>
        <v>275</v>
      </c>
      <c r="C20" s="48">
        <f>'5A'!C20</f>
        <v>251</v>
      </c>
      <c r="D20" s="84">
        <f>'5A'!D20</f>
        <v>101</v>
      </c>
      <c r="E20" s="221">
        <f>IF($D20&gt;0,'5A'!E20/(2*$D20)," ")</f>
        <v>0.36633663366336633</v>
      </c>
      <c r="F20" s="29">
        <f>IF($D20&gt;0,'5A'!F20/(2*$D20)," ")</f>
        <v>9.9009900990099011E-3</v>
      </c>
      <c r="G20" s="230">
        <f>IF($D20&gt;0,'5A'!G20/(2*$D20)," ")</f>
        <v>4.9504950495049506E-3</v>
      </c>
      <c r="H20" s="29">
        <f>IF($D20&gt;0,'5A'!H20/(2*$D20)," ")</f>
        <v>5.4455445544554455E-2</v>
      </c>
      <c r="I20" s="230">
        <f>IF($D20&gt;0,'5A'!I20/(2*$D20)," ")</f>
        <v>0</v>
      </c>
      <c r="J20" s="29">
        <f>IF($D20&gt;0,'5A'!J20/(2*$D20)," ")</f>
        <v>0.10891089108910891</v>
      </c>
      <c r="K20" s="230">
        <f>IF($D20&gt;0,'5A'!K20/(2*$D20)," ")</f>
        <v>0.12871287128712872</v>
      </c>
      <c r="L20" s="29">
        <f>IF($D20&gt;0,'5A'!L20/(2*$D20)," ")</f>
        <v>0.14851485148514851</v>
      </c>
      <c r="M20" s="230">
        <f>IF($D20&gt;0,'5A'!M20/(2*$D20)," ")</f>
        <v>0.16336633663366337</v>
      </c>
      <c r="N20" s="29">
        <f>IF($D20&gt;0,'5A'!N20/(2*$D20)," ")</f>
        <v>0</v>
      </c>
      <c r="O20" s="230">
        <f>IF($D20&gt;0,'5A'!O20/(2*$D20)," ")</f>
        <v>9.9009900990099011E-3</v>
      </c>
      <c r="P20" s="29">
        <f>IF($D20&gt;0,'5A'!P20/(2*$D20)," ")</f>
        <v>0</v>
      </c>
      <c r="Q20" s="44">
        <f>IF($D20&gt;0,'5A'!Q20/(2*$D20)," ")</f>
        <v>0.16831683168316833</v>
      </c>
    </row>
    <row r="21" spans="1:17" ht="7.5" customHeight="1" x14ac:dyDescent="0.2">
      <c r="A21" s="53"/>
      <c r="B21" s="136"/>
      <c r="C21" s="65"/>
      <c r="D21" s="151"/>
      <c r="E21" s="223"/>
      <c r="F21" s="56"/>
      <c r="G21" s="232"/>
      <c r="H21" s="56"/>
      <c r="I21" s="232"/>
      <c r="J21" s="56"/>
      <c r="K21" s="232"/>
      <c r="L21" s="56"/>
      <c r="M21" s="232"/>
      <c r="N21" s="56"/>
      <c r="O21" s="232"/>
      <c r="P21" s="56"/>
      <c r="Q21" s="83"/>
    </row>
    <row r="22" spans="1:17" ht="12.75" customHeight="1" x14ac:dyDescent="0.2">
      <c r="A22" s="51" t="s">
        <v>248</v>
      </c>
      <c r="B22" s="68">
        <f>'5A'!B22</f>
        <v>0</v>
      </c>
      <c r="C22" s="81">
        <f>'5A'!C22</f>
        <v>0</v>
      </c>
      <c r="D22" s="86">
        <f>'5A'!D22</f>
        <v>0</v>
      </c>
      <c r="E22" s="222" t="s">
        <v>165</v>
      </c>
      <c r="F22" s="225" t="s">
        <v>165</v>
      </c>
      <c r="G22" s="231" t="s">
        <v>165</v>
      </c>
      <c r="H22" s="225" t="s">
        <v>165</v>
      </c>
      <c r="I22" s="231" t="s">
        <v>165</v>
      </c>
      <c r="J22" s="225" t="s">
        <v>165</v>
      </c>
      <c r="K22" s="231" t="s">
        <v>165</v>
      </c>
      <c r="L22" s="225" t="s">
        <v>165</v>
      </c>
      <c r="M22" s="231" t="s">
        <v>165</v>
      </c>
      <c r="N22" s="225" t="s">
        <v>165</v>
      </c>
      <c r="O22" s="231" t="s">
        <v>165</v>
      </c>
      <c r="P22" s="225" t="s">
        <v>165</v>
      </c>
      <c r="Q22" s="227" t="s">
        <v>165</v>
      </c>
    </row>
    <row r="23" spans="1:17" ht="12.75" customHeight="1" x14ac:dyDescent="0.2">
      <c r="A23" s="51" t="s">
        <v>18</v>
      </c>
      <c r="B23" s="48">
        <f>'5A'!B23</f>
        <v>26</v>
      </c>
      <c r="C23" s="48">
        <f>'5A'!C23</f>
        <v>23</v>
      </c>
      <c r="D23" s="84">
        <f>'5A'!D23</f>
        <v>12</v>
      </c>
      <c r="E23" s="221">
        <f>IF($D23&gt;0,'5A'!E23/(2*$D23)," ")</f>
        <v>0.125</v>
      </c>
      <c r="F23" s="29">
        <f>IF($D23&gt;0,'5A'!F23/(2*$D23)," ")</f>
        <v>0</v>
      </c>
      <c r="G23" s="230">
        <f>IF($D23&gt;0,'5A'!G23/(2*$D23)," ")</f>
        <v>0</v>
      </c>
      <c r="H23" s="29">
        <f>IF($D23&gt;0,'5A'!H23/(2*$D23)," ")</f>
        <v>0.625</v>
      </c>
      <c r="I23" s="230">
        <f>IF($D23&gt;0,'5A'!I23/(2*$D23)," ")</f>
        <v>0</v>
      </c>
      <c r="J23" s="29">
        <f>IF($D23&gt;0,'5A'!J23/(2*$D23)," ")</f>
        <v>0</v>
      </c>
      <c r="K23" s="230">
        <f>IF($D23&gt;0,'5A'!K23/(2*$D23)," ")</f>
        <v>0</v>
      </c>
      <c r="L23" s="29">
        <f>IF($D23&gt;0,'5A'!L23/(2*$D23)," ")</f>
        <v>0</v>
      </c>
      <c r="M23" s="230">
        <f>IF($D23&gt;0,'5A'!M23/(2*$D23)," ")</f>
        <v>0</v>
      </c>
      <c r="N23" s="29">
        <f>IF($D23&gt;0,'5A'!N23/(2*$D23)," ")</f>
        <v>0</v>
      </c>
      <c r="O23" s="230">
        <f>IF($D23&gt;0,'5A'!O23/(2*$D23)," ")</f>
        <v>4.1666666666666664E-2</v>
      </c>
      <c r="P23" s="29">
        <f>IF($D23&gt;0,'5A'!P23/(2*$D23)," ")</f>
        <v>0</v>
      </c>
      <c r="Q23" s="44">
        <f>IF($D23&gt;0,'5A'!Q23/(2*$D23)," ")</f>
        <v>0</v>
      </c>
    </row>
    <row r="24" spans="1:17" ht="12.75" customHeight="1" x14ac:dyDescent="0.2">
      <c r="A24" s="51" t="s">
        <v>19</v>
      </c>
      <c r="B24" s="48">
        <f>'5A'!B24</f>
        <v>523</v>
      </c>
      <c r="C24" s="48">
        <f>'5A'!C24</f>
        <v>523</v>
      </c>
      <c r="D24" s="84">
        <f>'5A'!D24</f>
        <v>269</v>
      </c>
      <c r="E24" s="221">
        <f>IF($D24&gt;0,'5A'!E24/(2*$D24)," ")</f>
        <v>0.51858736059479549</v>
      </c>
      <c r="F24" s="29">
        <f>IF($D24&gt;0,'5A'!F24/(2*$D24)," ")</f>
        <v>3.7174721189591076E-3</v>
      </c>
      <c r="G24" s="230">
        <f>IF($D24&gt;0,'5A'!G24/(2*$D24)," ")</f>
        <v>7.4349442379182153E-3</v>
      </c>
      <c r="H24" s="29">
        <f>IF($D24&gt;0,'5A'!H24/(2*$D24)," ")</f>
        <v>2.7881040892193308E-2</v>
      </c>
      <c r="I24" s="230">
        <f>IF($D24&gt;0,'5A'!I24/(2*$D24)," ")</f>
        <v>0</v>
      </c>
      <c r="J24" s="29">
        <f>IF($D24&gt;0,'5A'!J24/(2*$D24)," ")</f>
        <v>3.5315985130111527E-2</v>
      </c>
      <c r="K24" s="230">
        <f>IF($D24&gt;0,'5A'!K24/(2*$D24)," ")</f>
        <v>1.8587360594795538E-3</v>
      </c>
      <c r="L24" s="29">
        <f>IF($D24&gt;0,'5A'!L24/(2*$D24)," ")</f>
        <v>1.4869888475836431E-2</v>
      </c>
      <c r="M24" s="230">
        <f>IF($D24&gt;0,'5A'!M24/(2*$D24)," ")</f>
        <v>7.4349442379182153E-3</v>
      </c>
      <c r="N24" s="29">
        <f>IF($D24&gt;0,'5A'!N24/(2*$D24)," ")</f>
        <v>0</v>
      </c>
      <c r="O24" s="230">
        <f>IF($D24&gt;0,'5A'!O24/(2*$D24)," ")</f>
        <v>0</v>
      </c>
      <c r="P24" s="29">
        <f>IF($D24&gt;0,'5A'!P24/(2*$D24)," ")</f>
        <v>0</v>
      </c>
      <c r="Q24" s="44">
        <f>IF($D24&gt;0,'5A'!Q24/(2*$D24)," ")</f>
        <v>9.2936802973977699E-3</v>
      </c>
    </row>
    <row r="25" spans="1:17" ht="12.75" customHeight="1" x14ac:dyDescent="0.2">
      <c r="A25" s="51" t="s">
        <v>249</v>
      </c>
      <c r="B25" s="68">
        <f>'5A'!B25</f>
        <v>0</v>
      </c>
      <c r="C25" s="68">
        <f>'5A'!C25</f>
        <v>0</v>
      </c>
      <c r="D25" s="86">
        <f>'5A'!D25</f>
        <v>0</v>
      </c>
      <c r="E25" s="222" t="s">
        <v>165</v>
      </c>
      <c r="F25" s="225" t="s">
        <v>165</v>
      </c>
      <c r="G25" s="231" t="s">
        <v>165</v>
      </c>
      <c r="H25" s="225" t="s">
        <v>165</v>
      </c>
      <c r="I25" s="231" t="s">
        <v>165</v>
      </c>
      <c r="J25" s="225" t="s">
        <v>165</v>
      </c>
      <c r="K25" s="231" t="s">
        <v>165</v>
      </c>
      <c r="L25" s="225" t="s">
        <v>165</v>
      </c>
      <c r="M25" s="231" t="s">
        <v>165</v>
      </c>
      <c r="N25" s="225" t="s">
        <v>165</v>
      </c>
      <c r="O25" s="231" t="s">
        <v>165</v>
      </c>
      <c r="P25" s="225" t="s">
        <v>165</v>
      </c>
      <c r="Q25" s="227" t="s">
        <v>165</v>
      </c>
    </row>
    <row r="26" spans="1:17" ht="12.75" customHeight="1" x14ac:dyDescent="0.2">
      <c r="A26" s="51" t="s">
        <v>250</v>
      </c>
      <c r="B26" s="68">
        <f>'5A'!B26</f>
        <v>0</v>
      </c>
      <c r="C26" s="68">
        <f>'5A'!C26</f>
        <v>0</v>
      </c>
      <c r="D26" s="86">
        <f>'5A'!D26</f>
        <v>0</v>
      </c>
      <c r="E26" s="222" t="s">
        <v>165</v>
      </c>
      <c r="F26" s="225" t="s">
        <v>165</v>
      </c>
      <c r="G26" s="231" t="s">
        <v>165</v>
      </c>
      <c r="H26" s="225" t="s">
        <v>165</v>
      </c>
      <c r="I26" s="231" t="s">
        <v>165</v>
      </c>
      <c r="J26" s="225" t="s">
        <v>165</v>
      </c>
      <c r="K26" s="231" t="s">
        <v>165</v>
      </c>
      <c r="L26" s="225" t="s">
        <v>165</v>
      </c>
      <c r="M26" s="231" t="s">
        <v>165</v>
      </c>
      <c r="N26" s="225" t="s">
        <v>165</v>
      </c>
      <c r="O26" s="231" t="s">
        <v>165</v>
      </c>
      <c r="P26" s="225" t="s">
        <v>165</v>
      </c>
      <c r="Q26" s="227" t="s">
        <v>165</v>
      </c>
    </row>
    <row r="27" spans="1:17" ht="12.75" customHeight="1" x14ac:dyDescent="0.2">
      <c r="A27" s="51" t="s">
        <v>22</v>
      </c>
      <c r="B27" s="48">
        <f>'5A'!B27</f>
        <v>41</v>
      </c>
      <c r="C27" s="48">
        <f>'5A'!C27</f>
        <v>40</v>
      </c>
      <c r="D27" s="84">
        <f>'5A'!D27</f>
        <v>11</v>
      </c>
      <c r="E27" s="221">
        <f>IF($D27&gt;0,'5A'!E27/(2*$D27)," ")</f>
        <v>0.54545454545454541</v>
      </c>
      <c r="F27" s="29">
        <f>IF($D27&gt;0,'5A'!F27/(2*$D27)," ")</f>
        <v>0</v>
      </c>
      <c r="G27" s="230">
        <f>IF($D27&gt;0,'5A'!G27/(2*$D27)," ")</f>
        <v>0</v>
      </c>
      <c r="H27" s="29">
        <f>IF($D27&gt;0,'5A'!H27/(2*$D27)," ")</f>
        <v>0</v>
      </c>
      <c r="I27" s="230">
        <f>IF($D27&gt;0,'5A'!I27/(2*$D27)," ")</f>
        <v>0</v>
      </c>
      <c r="J27" s="29">
        <f>IF($D27&gt;0,'5A'!J27/(2*$D27)," ")</f>
        <v>0</v>
      </c>
      <c r="K27" s="230">
        <f>IF($D27&gt;0,'5A'!K27/(2*$D27)," ")</f>
        <v>0</v>
      </c>
      <c r="L27" s="29">
        <f>IF($D27&gt;0,'5A'!L27/(2*$D27)," ")</f>
        <v>0</v>
      </c>
      <c r="M27" s="230">
        <f>IF($D27&gt;0,'5A'!M27/(2*$D27)," ")</f>
        <v>0</v>
      </c>
      <c r="N27" s="29">
        <f>IF($D27&gt;0,'5A'!N27/(2*$D27)," ")</f>
        <v>0</v>
      </c>
      <c r="O27" s="230">
        <f>IF($D27&gt;0,'5A'!O27/(2*$D27)," ")</f>
        <v>0</v>
      </c>
      <c r="P27" s="29">
        <v>4.1911148365465214E-4</v>
      </c>
      <c r="Q27" s="44">
        <v>4.1911148365465214E-4</v>
      </c>
    </row>
    <row r="28" spans="1:17" ht="12.75" customHeight="1" x14ac:dyDescent="0.2">
      <c r="A28" s="51" t="s">
        <v>23</v>
      </c>
      <c r="B28" s="48">
        <f>'5A'!B28</f>
        <v>387</v>
      </c>
      <c r="C28" s="48">
        <f>'5A'!C28</f>
        <v>328</v>
      </c>
      <c r="D28" s="84">
        <f>'5A'!D28</f>
        <v>110</v>
      </c>
      <c r="E28" s="221">
        <f>IF($D28&gt;0,'5A'!E28/(2*$D28)," ")</f>
        <v>0.62272727272727268</v>
      </c>
      <c r="F28" s="29">
        <f>IF($D28&gt;0,'5A'!F28/(2*$D28)," ")</f>
        <v>0</v>
      </c>
      <c r="G28" s="230">
        <f>IF($D28&gt;0,'5A'!G28/(2*$D28)," ")</f>
        <v>0</v>
      </c>
      <c r="H28" s="29">
        <f>IF($D28&gt;0,'5A'!H28/(2*$D28)," ")</f>
        <v>0</v>
      </c>
      <c r="I28" s="230">
        <f>IF($D28&gt;0,'5A'!I28/(2*$D28)," ")</f>
        <v>0</v>
      </c>
      <c r="J28" s="29">
        <f>IF($D28&gt;0,'5A'!J28/(2*$D28)," ")</f>
        <v>9.0909090909090905E-3</v>
      </c>
      <c r="K28" s="230">
        <f>IF($D28&gt;0,'5A'!K28/(2*$D28)," ")</f>
        <v>1.3636363636363636E-2</v>
      </c>
      <c r="L28" s="29">
        <f>IF($D28&gt;0,'5A'!L28/(2*$D28)," ")</f>
        <v>2.7272727272727271E-2</v>
      </c>
      <c r="M28" s="230">
        <f>IF($D28&gt;0,'5A'!M28/(2*$D28)," ")</f>
        <v>4.5454545454545456E-2</v>
      </c>
      <c r="N28" s="29">
        <f>IF($D28&gt;0,'5A'!N28/(2*$D28)," ")</f>
        <v>4.5454545454545452E-3</v>
      </c>
      <c r="O28" s="230">
        <f>IF($D28&gt;0,'5A'!O28/(2*$D28)," ")</f>
        <v>0</v>
      </c>
      <c r="P28" s="29">
        <f>IF($D27&gt;0,'5A'!P27/(2*$D27)," ")</f>
        <v>0</v>
      </c>
      <c r="Q28" s="44">
        <f>IF($D28&gt;0,'5A'!Q28/(2*$D28)," ")</f>
        <v>9.5454545454545459E-2</v>
      </c>
    </row>
    <row r="29" spans="1:17" ht="12.75" customHeight="1" x14ac:dyDescent="0.2">
      <c r="A29" s="51" t="s">
        <v>24</v>
      </c>
      <c r="B29" s="48">
        <f>'5A'!B29</f>
        <v>246</v>
      </c>
      <c r="C29" s="48">
        <f>'5A'!C29</f>
        <v>235</v>
      </c>
      <c r="D29" s="84">
        <f>'5A'!D29</f>
        <v>78</v>
      </c>
      <c r="E29" s="221">
        <f>IF($D29&gt;0,'5A'!E29/(2*$D29)," ")</f>
        <v>0.57051282051282048</v>
      </c>
      <c r="F29" s="29">
        <f>IF($D29&gt;0,'5A'!F29/(2*$D29)," ")</f>
        <v>3.2051282051282048E-2</v>
      </c>
      <c r="G29" s="230">
        <f>IF($D29&gt;0,'5A'!G29/(2*$D29)," ")</f>
        <v>2.564102564102564E-2</v>
      </c>
      <c r="H29" s="29">
        <f>IF($D29&gt;0,'5A'!H29/(2*$D29)," ")</f>
        <v>0</v>
      </c>
      <c r="I29" s="230">
        <f>IF($D29&gt;0,'5A'!I29/(2*$D29)," ")</f>
        <v>0</v>
      </c>
      <c r="J29" s="29">
        <f>IF($D29&gt;0,'5A'!J29/(2*$D29)," ")</f>
        <v>2.564102564102564E-2</v>
      </c>
      <c r="K29" s="230">
        <f>IF($D29&gt;0,'5A'!K29/(2*$D29)," ")</f>
        <v>0</v>
      </c>
      <c r="L29" s="29">
        <f>IF($D29&gt;0,'5A'!L29/(2*$D29)," ")</f>
        <v>5.128205128205128E-2</v>
      </c>
      <c r="M29" s="230">
        <f>IF($D29&gt;0,'5A'!M29/(2*$D29)," ")</f>
        <v>0</v>
      </c>
      <c r="N29" s="29">
        <f>IF($D29&gt;0,'5A'!N29/(2*$D29)," ")</f>
        <v>1.9230769230769232E-2</v>
      </c>
      <c r="O29" s="230">
        <f>IF($D29&gt;0,'5A'!O29/(2*$D29)," ")</f>
        <v>6.41025641025641E-3</v>
      </c>
      <c r="P29" s="29">
        <f>IF($D28&gt;0,'5A'!P28/(2*$D28)," ")</f>
        <v>0</v>
      </c>
      <c r="Q29" s="44">
        <f>IF($D29&gt;0,'5A'!Q29/(2*$D29)," ")</f>
        <v>6.41025641025641E-3</v>
      </c>
    </row>
    <row r="30" spans="1:17" ht="12.75" customHeight="1" x14ac:dyDescent="0.2">
      <c r="A30" s="51" t="s">
        <v>25</v>
      </c>
      <c r="B30" s="48">
        <f>'5A'!B30</f>
        <v>430</v>
      </c>
      <c r="C30" s="48">
        <f>'5A'!C30</f>
        <v>429</v>
      </c>
      <c r="D30" s="84">
        <f>'5A'!D30</f>
        <v>251</v>
      </c>
      <c r="E30" s="221">
        <f>IF($D30&gt;0,'5A'!E30/(2*$D30)," ")</f>
        <v>0.39442231075697209</v>
      </c>
      <c r="F30" s="29">
        <f>IF($D30&gt;0,'5A'!F30/(2*$D30)," ")</f>
        <v>3.1872509960159362E-2</v>
      </c>
      <c r="G30" s="230">
        <f>IF($D30&gt;0,'5A'!G30/(2*$D30)," ")</f>
        <v>0</v>
      </c>
      <c r="H30" s="29">
        <f>IF($D30&gt;0,'5A'!H30/(2*$D30)," ")</f>
        <v>4.3824701195219126E-2</v>
      </c>
      <c r="I30" s="230">
        <f>IF($D30&gt;0,'5A'!I30/(2*$D30)," ")</f>
        <v>0</v>
      </c>
      <c r="J30" s="29">
        <f>IF($D30&gt;0,'5A'!J30/(2*$D30)," ")</f>
        <v>7.9681274900398405E-3</v>
      </c>
      <c r="K30" s="230">
        <f>IF($D30&gt;0,'5A'!K30/(2*$D30)," ")</f>
        <v>0.35856573705179284</v>
      </c>
      <c r="L30" s="29">
        <f>IF($D30&gt;0,'5A'!L30/(2*$D30)," ")</f>
        <v>3.5856573705179286E-2</v>
      </c>
      <c r="M30" s="230">
        <f>IF($D30&gt;0,'5A'!M30/(2*$D30)," ")</f>
        <v>0.19322709163346613</v>
      </c>
      <c r="N30" s="29">
        <f>IF($D30&gt;0,'5A'!N30/(2*$D30)," ")</f>
        <v>6.7729083665338641E-2</v>
      </c>
      <c r="O30" s="230">
        <f>IF($D30&gt;0,'5A'!O30/(2*$D30)," ")</f>
        <v>7.9681274900398405E-3</v>
      </c>
      <c r="P30" s="29">
        <f>IF($D29&gt;0,'5A'!P29/(2*$D29)," ")</f>
        <v>0</v>
      </c>
      <c r="Q30" s="44">
        <f>IF($D30&gt;0,'5A'!Q30/(2*$D30)," ")</f>
        <v>1.9920318725099601E-3</v>
      </c>
    </row>
    <row r="31" spans="1:17" ht="12.75" customHeight="1" x14ac:dyDescent="0.2">
      <c r="A31" s="51" t="s">
        <v>251</v>
      </c>
      <c r="B31" s="68">
        <f>'5A'!B31</f>
        <v>0</v>
      </c>
      <c r="C31" s="68">
        <f>'5A'!C31</f>
        <v>0</v>
      </c>
      <c r="D31" s="86">
        <f>'5A'!D31</f>
        <v>0</v>
      </c>
      <c r="E31" s="222" t="s">
        <v>165</v>
      </c>
      <c r="F31" s="225" t="s">
        <v>165</v>
      </c>
      <c r="G31" s="231" t="s">
        <v>165</v>
      </c>
      <c r="H31" s="225" t="s">
        <v>165</v>
      </c>
      <c r="I31" s="231" t="s">
        <v>165</v>
      </c>
      <c r="J31" s="225" t="s">
        <v>165</v>
      </c>
      <c r="K31" s="231" t="s">
        <v>165</v>
      </c>
      <c r="L31" s="225" t="s">
        <v>165</v>
      </c>
      <c r="M31" s="231" t="s">
        <v>165</v>
      </c>
      <c r="N31" s="225" t="s">
        <v>165</v>
      </c>
      <c r="O31" s="231" t="s">
        <v>165</v>
      </c>
      <c r="P31" s="225" t="s">
        <v>165</v>
      </c>
      <c r="Q31" s="227" t="s">
        <v>165</v>
      </c>
    </row>
    <row r="32" spans="1:17" ht="7.5" customHeight="1" x14ac:dyDescent="0.2">
      <c r="A32" s="53"/>
      <c r="B32" s="67"/>
      <c r="C32" s="67"/>
      <c r="D32" s="85"/>
      <c r="E32" s="223"/>
      <c r="F32" s="56"/>
      <c r="G32" s="232"/>
      <c r="H32" s="56"/>
      <c r="I32" s="232"/>
      <c r="J32" s="56"/>
      <c r="K32" s="232"/>
      <c r="L32" s="56"/>
      <c r="M32" s="232"/>
      <c r="N32" s="56"/>
      <c r="O32" s="232" t="str">
        <f>IF($D31&gt;0,'5A'!O31/(2*$D31)," ")</f>
        <v xml:space="preserve"> </v>
      </c>
      <c r="P32" s="56" t="str">
        <f>IF($D31&gt;0,'5A'!P31/(2*$D31)," ")</f>
        <v xml:space="preserve"> </v>
      </c>
      <c r="Q32" s="83" t="str">
        <f>IF($D31&gt;0,'5A'!Q31/(2*$D31)," ")</f>
        <v xml:space="preserve"> </v>
      </c>
    </row>
    <row r="33" spans="1:17" ht="12.75" customHeight="1" x14ac:dyDescent="0.2">
      <c r="A33" s="51" t="s">
        <v>27</v>
      </c>
      <c r="B33" s="48">
        <f>'5A'!B33</f>
        <v>6734</v>
      </c>
      <c r="C33" s="48">
        <f>'5A'!C33</f>
        <v>6731</v>
      </c>
      <c r="D33" s="84">
        <f>'5A'!D33</f>
        <v>6569</v>
      </c>
      <c r="E33" s="221">
        <f>IF($D33&gt;0,'5A'!E33/(2*$D33)," ")</f>
        <v>0.65923275993301877</v>
      </c>
      <c r="F33" s="29">
        <f>IF($D33&gt;0,'5A'!F33/(2*$D33)," ")</f>
        <v>0</v>
      </c>
      <c r="G33" s="230">
        <f>IF($D33&gt;0,'5A'!G33/(2*$D33)," ")</f>
        <v>0</v>
      </c>
      <c r="H33" s="29">
        <f>IF($D33&gt;0,'5A'!H33/(2*$D33)," ")</f>
        <v>6.0130917947937281E-3</v>
      </c>
      <c r="I33" s="230">
        <f>IF($D33&gt;0,'5A'!I33/(2*$D33)," ")</f>
        <v>7.6115086010047187E-5</v>
      </c>
      <c r="J33" s="29">
        <f>IF($D33&gt;0,'5A'!J33/(2*$D33)," ")</f>
        <v>1.6669203836200335E-2</v>
      </c>
      <c r="K33" s="230">
        <f>IF($D33&gt;0,'5A'!K33/(2*$D33)," ")</f>
        <v>4.5669051606028315E-4</v>
      </c>
      <c r="L33" s="29">
        <f>IF($D33&gt;0,'5A'!L33/(2*$D33)," ")</f>
        <v>4.947480590653067E-3</v>
      </c>
      <c r="M33" s="230">
        <f>IF($D33&gt;0,'5A'!M33/(2*$D33)," ")</f>
        <v>2.1312224082813214E-3</v>
      </c>
      <c r="N33" s="29">
        <f>IF($D33&gt;0,'5A'!N33/(2*$D33)," ")</f>
        <v>4.3385599025726898E-3</v>
      </c>
      <c r="O33" s="230">
        <f>IF($D33&gt;0,'5A'!O33/(2*$D33)," ")</f>
        <v>7.6115086010047187E-5</v>
      </c>
      <c r="P33" s="29">
        <v>4.1911148365465214E-4</v>
      </c>
      <c r="Q33" s="44">
        <f>IF($D33&gt;0,'5A'!Q33/(2*$D33)," ")</f>
        <v>0</v>
      </c>
    </row>
    <row r="34" spans="1:17" ht="12.75" customHeight="1" x14ac:dyDescent="0.2">
      <c r="A34" s="51" t="s">
        <v>252</v>
      </c>
      <c r="B34" s="68">
        <f>'5A'!B34</f>
        <v>0</v>
      </c>
      <c r="C34" s="68">
        <f>'5A'!C34</f>
        <v>0</v>
      </c>
      <c r="D34" s="86">
        <f>'5A'!D34</f>
        <v>0</v>
      </c>
      <c r="E34" s="222" t="s">
        <v>165</v>
      </c>
      <c r="F34" s="225" t="s">
        <v>165</v>
      </c>
      <c r="G34" s="231" t="s">
        <v>165</v>
      </c>
      <c r="H34" s="225" t="s">
        <v>165</v>
      </c>
      <c r="I34" s="231" t="s">
        <v>165</v>
      </c>
      <c r="J34" s="225" t="s">
        <v>165</v>
      </c>
      <c r="K34" s="231" t="s">
        <v>165</v>
      </c>
      <c r="L34" s="225" t="s">
        <v>165</v>
      </c>
      <c r="M34" s="231" t="s">
        <v>165</v>
      </c>
      <c r="N34" s="225" t="s">
        <v>165</v>
      </c>
      <c r="O34" s="231" t="s">
        <v>165</v>
      </c>
      <c r="P34" s="225" t="s">
        <v>165</v>
      </c>
      <c r="Q34" s="227" t="s">
        <v>165</v>
      </c>
    </row>
    <row r="35" spans="1:17" ht="12.75" customHeight="1" x14ac:dyDescent="0.2">
      <c r="A35" s="51" t="s">
        <v>29</v>
      </c>
      <c r="B35" s="48">
        <f>'5A'!B35</f>
        <v>887</v>
      </c>
      <c r="C35" s="50">
        <f>'5A'!C35</f>
        <v>639</v>
      </c>
      <c r="D35" s="86">
        <f>'5A'!D35</f>
        <v>607</v>
      </c>
      <c r="E35" s="221">
        <f>IF($D35&gt;0,'5A'!E35/(2*$D35)," ")</f>
        <v>0.89621087314662273</v>
      </c>
      <c r="F35" s="29">
        <f>IF($D35&gt;0,'5A'!F35/(2*$D35)," ")</f>
        <v>0</v>
      </c>
      <c r="G35" s="230">
        <f>IF($D35&gt;0,'5A'!G35/(2*$D35)," ")</f>
        <v>0</v>
      </c>
      <c r="H35" s="29">
        <f>IF($D35&gt;0,'5A'!H35/(2*$D35)," ")</f>
        <v>0</v>
      </c>
      <c r="I35" s="230">
        <f>IF($D35&gt;0,'5A'!I35/(2*$D35)," ")</f>
        <v>0</v>
      </c>
      <c r="J35" s="29">
        <f>IF($D35&gt;0,'5A'!J35/(2*$D35)," ")</f>
        <v>0</v>
      </c>
      <c r="K35" s="230">
        <f>IF($D35&gt;0,'5A'!K35/(2*$D35)," ")</f>
        <v>0</v>
      </c>
      <c r="L35" s="29">
        <f>IF($D35&gt;0,'5A'!L35/(2*$D35)," ")</f>
        <v>0</v>
      </c>
      <c r="M35" s="230">
        <f>IF($D35&gt;0,'5A'!M35/(2*$D35)," ")</f>
        <v>0</v>
      </c>
      <c r="N35" s="29">
        <f>IF($D35&gt;0,'5A'!N35/(2*$D35)," ")</f>
        <v>0</v>
      </c>
      <c r="O35" s="230">
        <f>IF($D35&gt;0,'5A'!O35/(2*$D35)," ")</f>
        <v>0</v>
      </c>
      <c r="P35" s="29">
        <v>4.1911148365465214E-4</v>
      </c>
      <c r="Q35" s="44">
        <v>4.1911148365465214E-4</v>
      </c>
    </row>
    <row r="36" spans="1:17" ht="12.75" customHeight="1" x14ac:dyDescent="0.2">
      <c r="A36" s="51" t="s">
        <v>253</v>
      </c>
      <c r="B36" s="68">
        <f>'5A'!B36</f>
        <v>0</v>
      </c>
      <c r="C36" s="68">
        <f>'5A'!C36</f>
        <v>0</v>
      </c>
      <c r="D36" s="86">
        <f>'5A'!D36</f>
        <v>0</v>
      </c>
      <c r="E36" s="222" t="s">
        <v>165</v>
      </c>
      <c r="F36" s="225" t="s">
        <v>165</v>
      </c>
      <c r="G36" s="231" t="s">
        <v>165</v>
      </c>
      <c r="H36" s="225" t="s">
        <v>165</v>
      </c>
      <c r="I36" s="231" t="s">
        <v>165</v>
      </c>
      <c r="J36" s="225" t="s">
        <v>165</v>
      </c>
      <c r="K36" s="231" t="s">
        <v>165</v>
      </c>
      <c r="L36" s="225" t="s">
        <v>165</v>
      </c>
      <c r="M36" s="231" t="s">
        <v>165</v>
      </c>
      <c r="N36" s="225" t="s">
        <v>165</v>
      </c>
      <c r="O36" s="231" t="s">
        <v>165</v>
      </c>
      <c r="P36" s="225" t="s">
        <v>165</v>
      </c>
      <c r="Q36" s="227" t="s">
        <v>165</v>
      </c>
    </row>
    <row r="37" spans="1:17" ht="12.75" customHeight="1" x14ac:dyDescent="0.2">
      <c r="A37" s="51" t="s">
        <v>254</v>
      </c>
      <c r="B37" s="48">
        <f>'5A'!B37</f>
        <v>4</v>
      </c>
      <c r="C37" s="68">
        <f>'5A'!C37</f>
        <v>0</v>
      </c>
      <c r="D37" s="86">
        <f>'5A'!D37</f>
        <v>0</v>
      </c>
      <c r="E37" s="222" t="s">
        <v>165</v>
      </c>
      <c r="F37" s="225" t="s">
        <v>165</v>
      </c>
      <c r="G37" s="231" t="s">
        <v>165</v>
      </c>
      <c r="H37" s="225" t="s">
        <v>165</v>
      </c>
      <c r="I37" s="231" t="s">
        <v>165</v>
      </c>
      <c r="J37" s="225" t="s">
        <v>165</v>
      </c>
      <c r="K37" s="231" t="s">
        <v>165</v>
      </c>
      <c r="L37" s="225" t="s">
        <v>165</v>
      </c>
      <c r="M37" s="231" t="s">
        <v>165</v>
      </c>
      <c r="N37" s="225" t="s">
        <v>165</v>
      </c>
      <c r="O37" s="231" t="s">
        <v>165</v>
      </c>
      <c r="P37" s="225" t="s">
        <v>165</v>
      </c>
      <c r="Q37" s="227" t="s">
        <v>165</v>
      </c>
    </row>
    <row r="38" spans="1:17" ht="12.75" customHeight="1" x14ac:dyDescent="0.2">
      <c r="A38" s="51" t="s">
        <v>255</v>
      </c>
      <c r="B38" s="68">
        <f>'5A'!B38</f>
        <v>0</v>
      </c>
      <c r="C38" s="68">
        <f>'5A'!C38</f>
        <v>0</v>
      </c>
      <c r="D38" s="86">
        <f>'5A'!D38</f>
        <v>0</v>
      </c>
      <c r="E38" s="222" t="s">
        <v>165</v>
      </c>
      <c r="F38" s="225" t="s">
        <v>165</v>
      </c>
      <c r="G38" s="231" t="s">
        <v>165</v>
      </c>
      <c r="H38" s="225" t="s">
        <v>165</v>
      </c>
      <c r="I38" s="231" t="s">
        <v>165</v>
      </c>
      <c r="J38" s="225" t="s">
        <v>165</v>
      </c>
      <c r="K38" s="231" t="s">
        <v>165</v>
      </c>
      <c r="L38" s="225" t="s">
        <v>165</v>
      </c>
      <c r="M38" s="231" t="s">
        <v>165</v>
      </c>
      <c r="N38" s="225" t="s">
        <v>165</v>
      </c>
      <c r="O38" s="231" t="s">
        <v>165</v>
      </c>
      <c r="P38" s="225" t="s">
        <v>165</v>
      </c>
      <c r="Q38" s="227" t="s">
        <v>165</v>
      </c>
    </row>
    <row r="39" spans="1:17" ht="12.75" customHeight="1" x14ac:dyDescent="0.2">
      <c r="A39" s="51" t="s">
        <v>256</v>
      </c>
      <c r="B39" s="68">
        <f>'5A'!B39</f>
        <v>0</v>
      </c>
      <c r="C39" s="68">
        <f>'5A'!C39</f>
        <v>0</v>
      </c>
      <c r="D39" s="86">
        <f>'5A'!D39</f>
        <v>0</v>
      </c>
      <c r="E39" s="222" t="s">
        <v>165</v>
      </c>
      <c r="F39" s="225" t="s">
        <v>165</v>
      </c>
      <c r="G39" s="231" t="s">
        <v>165</v>
      </c>
      <c r="H39" s="225" t="s">
        <v>165</v>
      </c>
      <c r="I39" s="231" t="s">
        <v>165</v>
      </c>
      <c r="J39" s="225" t="s">
        <v>165</v>
      </c>
      <c r="K39" s="231" t="s">
        <v>165</v>
      </c>
      <c r="L39" s="225" t="s">
        <v>165</v>
      </c>
      <c r="M39" s="231" t="s">
        <v>165</v>
      </c>
      <c r="N39" s="225" t="s">
        <v>165</v>
      </c>
      <c r="O39" s="231" t="s">
        <v>165</v>
      </c>
      <c r="P39" s="225" t="s">
        <v>165</v>
      </c>
      <c r="Q39" s="227" t="s">
        <v>165</v>
      </c>
    </row>
    <row r="40" spans="1:17" ht="12.75" customHeight="1" x14ac:dyDescent="0.2">
      <c r="A40" s="51" t="s">
        <v>34</v>
      </c>
      <c r="B40" s="48">
        <f>'5A'!B40</f>
        <v>370</v>
      </c>
      <c r="C40" s="48">
        <f>'5A'!C40</f>
        <v>194</v>
      </c>
      <c r="D40" s="84">
        <f>'5A'!D40</f>
        <v>75</v>
      </c>
      <c r="E40" s="221">
        <f>IF($D40&gt;0,'5A'!E40/(2*$D40)," ")</f>
        <v>0.57999999999999996</v>
      </c>
      <c r="F40" s="29">
        <f>IF($D40&gt;0,'5A'!F40/(2*$D40)," ")</f>
        <v>1.3333333333333334E-2</v>
      </c>
      <c r="G40" s="230">
        <f>IF($D40&gt;0,'5A'!G40/(2*$D40)," ")</f>
        <v>6.6666666666666671E-3</v>
      </c>
      <c r="H40" s="29">
        <f>IF($D40&gt;0,'5A'!H40/(2*$D40)," ")</f>
        <v>0.32</v>
      </c>
      <c r="I40" s="230">
        <f>IF($D40&gt;0,'5A'!I40/(2*$D40)," ")</f>
        <v>0</v>
      </c>
      <c r="J40" s="29">
        <f>IF($D40&gt;0,'5A'!J40/(2*$D40)," ")</f>
        <v>9.3333333333333338E-2</v>
      </c>
      <c r="K40" s="230">
        <f>IF($D40&gt;0,'5A'!K40/(2*$D40)," ")</f>
        <v>6.6666666666666671E-3</v>
      </c>
      <c r="L40" s="29">
        <f>IF($D40&gt;0,'5A'!L40/(2*$D40)," ")</f>
        <v>0.10666666666666667</v>
      </c>
      <c r="M40" s="230">
        <f>IF($D40&gt;0,'5A'!M40/(2*$D40)," ")</f>
        <v>0</v>
      </c>
      <c r="N40" s="29">
        <f>IF($D40&gt;0,'5A'!N40/(2*$D40)," ")</f>
        <v>0.02</v>
      </c>
      <c r="O40" s="230">
        <f>IF($D40&gt;0,'5A'!O40/(2*$D40)," ")</f>
        <v>6.6666666666666671E-3</v>
      </c>
      <c r="P40" s="29">
        <v>4.1911148365465214E-4</v>
      </c>
      <c r="Q40" s="44">
        <f>IF($D40&gt;0,'5A'!Q40/(2*$D40)," ")</f>
        <v>0</v>
      </c>
    </row>
    <row r="41" spans="1:17" ht="12.75" customHeight="1" x14ac:dyDescent="0.2">
      <c r="A41" s="51" t="s">
        <v>257</v>
      </c>
      <c r="B41" s="68">
        <f>'5A'!B41</f>
        <v>0</v>
      </c>
      <c r="C41" s="68">
        <f>'5A'!C41</f>
        <v>0</v>
      </c>
      <c r="D41" s="86">
        <f>'5A'!D41</f>
        <v>0</v>
      </c>
      <c r="E41" s="222" t="s">
        <v>165</v>
      </c>
      <c r="F41" s="225" t="s">
        <v>165</v>
      </c>
      <c r="G41" s="231" t="s">
        <v>165</v>
      </c>
      <c r="H41" s="225" t="s">
        <v>165</v>
      </c>
      <c r="I41" s="231" t="s">
        <v>165</v>
      </c>
      <c r="J41" s="225" t="s">
        <v>165</v>
      </c>
      <c r="K41" s="231" t="s">
        <v>165</v>
      </c>
      <c r="L41" s="225" t="s">
        <v>165</v>
      </c>
      <c r="M41" s="231" t="s">
        <v>165</v>
      </c>
      <c r="N41" s="225" t="s">
        <v>165</v>
      </c>
      <c r="O41" s="231" t="s">
        <v>165</v>
      </c>
      <c r="P41" s="225" t="s">
        <v>165</v>
      </c>
      <c r="Q41" s="227" t="s">
        <v>165</v>
      </c>
    </row>
    <row r="42" spans="1:17" ht="12.75" customHeight="1" x14ac:dyDescent="0.2">
      <c r="A42" s="51" t="s">
        <v>36</v>
      </c>
      <c r="B42" s="48">
        <f>'5A'!B42</f>
        <v>813</v>
      </c>
      <c r="C42" s="48">
        <f>'5A'!C42</f>
        <v>787</v>
      </c>
      <c r="D42" s="84">
        <f>'5A'!D42</f>
        <v>370</v>
      </c>
      <c r="E42" s="221">
        <f>IF($D42&gt;0,'5A'!E42/(2*$D42)," ")</f>
        <v>0.68108108108108112</v>
      </c>
      <c r="F42" s="29">
        <f>IF($D42&gt;0,'5A'!F42/(2*$D42)," ")</f>
        <v>0</v>
      </c>
      <c r="G42" s="230">
        <f>IF($D42&gt;0,'5A'!G42/(2*$D42)," ")</f>
        <v>0</v>
      </c>
      <c r="H42" s="29">
        <f>IF($D42&gt;0,'5A'!H42/(2*$D42)," ")</f>
        <v>1.3513513513513514E-3</v>
      </c>
      <c r="I42" s="230">
        <f>IF($D42&gt;0,'5A'!I42/(2*$D42)," ")</f>
        <v>0</v>
      </c>
      <c r="J42" s="29">
        <f>IF($D42&gt;0,'5A'!J42/(2*$D42)," ")</f>
        <v>4.0540540540540543E-3</v>
      </c>
      <c r="K42" s="230">
        <f>IF($D42&gt;0,'5A'!K42/(2*$D42)," ")</f>
        <v>1.3513513513513514E-3</v>
      </c>
      <c r="L42" s="29">
        <f>IF($D42&gt;0,'5A'!L42/(2*$D42)," ")</f>
        <v>1.2162162162162163E-2</v>
      </c>
      <c r="M42" s="230">
        <f>IF($D42&gt;0,'5A'!M42/(2*$D42)," ")</f>
        <v>6.7567567567567571E-3</v>
      </c>
      <c r="N42" s="29">
        <f>IF($D42&gt;0,'5A'!N42/(2*$D42)," ")</f>
        <v>1.3513513513513514E-2</v>
      </c>
      <c r="O42" s="230">
        <f>IF($D42&gt;0,'5A'!O42/(2*$D42)," ")</f>
        <v>0</v>
      </c>
      <c r="P42" s="29">
        <f>IF($D40&gt;0,'5A'!P40/(2*$D40)," ")</f>
        <v>0</v>
      </c>
      <c r="Q42" s="44">
        <f>IF($D42&gt;0,'5A'!Q42/(2*$D42)," ")</f>
        <v>0</v>
      </c>
    </row>
    <row r="43" spans="1:17" ht="7.5" customHeight="1" x14ac:dyDescent="0.2">
      <c r="A43" s="53"/>
      <c r="B43" s="67"/>
      <c r="C43" s="67"/>
      <c r="D43" s="85"/>
      <c r="E43" s="223"/>
      <c r="F43" s="56"/>
      <c r="G43" s="232"/>
      <c r="H43" s="56"/>
      <c r="I43" s="232"/>
      <c r="J43" s="56"/>
      <c r="K43" s="232"/>
      <c r="L43" s="56"/>
      <c r="M43" s="232"/>
      <c r="N43" s="56"/>
      <c r="O43" s="232" t="str">
        <f>IF($D41&gt;0,'5A'!O41/(2*$D41)," ")</f>
        <v xml:space="preserve"> </v>
      </c>
      <c r="P43" s="56" t="str">
        <f>IF($D41&gt;0,'5A'!P41/(2*$D41)," ")</f>
        <v xml:space="preserve"> </v>
      </c>
      <c r="Q43" s="83" t="str">
        <f>IF($D41&gt;0,'5A'!Q42/(2*$D41)," ")</f>
        <v xml:space="preserve"> </v>
      </c>
    </row>
    <row r="44" spans="1:17" ht="12.75" customHeight="1" x14ac:dyDescent="0.2">
      <c r="A44" s="51" t="s">
        <v>258</v>
      </c>
      <c r="B44" s="48">
        <f>'5A'!B44</f>
        <v>28</v>
      </c>
      <c r="C44" s="68">
        <f>'5A'!C44</f>
        <v>0</v>
      </c>
      <c r="D44" s="86">
        <f>'5A'!D44</f>
        <v>0</v>
      </c>
      <c r="E44" s="222" t="s">
        <v>165</v>
      </c>
      <c r="F44" s="225" t="s">
        <v>165</v>
      </c>
      <c r="G44" s="231" t="s">
        <v>165</v>
      </c>
      <c r="H44" s="225" t="s">
        <v>165</v>
      </c>
      <c r="I44" s="231" t="s">
        <v>165</v>
      </c>
      <c r="J44" s="225" t="s">
        <v>165</v>
      </c>
      <c r="K44" s="231" t="s">
        <v>165</v>
      </c>
      <c r="L44" s="225" t="s">
        <v>165</v>
      </c>
      <c r="M44" s="231" t="s">
        <v>165</v>
      </c>
      <c r="N44" s="225" t="s">
        <v>165</v>
      </c>
      <c r="O44" s="231" t="s">
        <v>165</v>
      </c>
      <c r="P44" s="225" t="s">
        <v>165</v>
      </c>
      <c r="Q44" s="227" t="s">
        <v>165</v>
      </c>
    </row>
    <row r="45" spans="1:17" ht="12.75" customHeight="1" x14ac:dyDescent="0.2">
      <c r="A45" s="51" t="s">
        <v>259</v>
      </c>
      <c r="B45" s="68">
        <f>'5A'!B45</f>
        <v>86</v>
      </c>
      <c r="C45" s="68">
        <f>'5A'!C45</f>
        <v>80</v>
      </c>
      <c r="D45" s="86">
        <f>'5A'!D45</f>
        <v>76</v>
      </c>
      <c r="E45" s="221">
        <f>IF($D45&gt;0,'5A'!E45/(2*$D45)," ")</f>
        <v>0.38157894736842107</v>
      </c>
      <c r="F45" s="29">
        <f>IF($D45&gt;0,'5A'!F45/(2*$D45)," ")</f>
        <v>0</v>
      </c>
      <c r="G45" s="230">
        <f>IF($D45&gt;0,'5A'!G45/(2*$D45)," ")</f>
        <v>0</v>
      </c>
      <c r="H45" s="29">
        <f>IF($D45&gt;0,'5A'!H45/(2*$D45)," ")</f>
        <v>0.30263157894736842</v>
      </c>
      <c r="I45" s="230">
        <f>IF($D45&gt;0,'5A'!I45/(2*$D45)," ")</f>
        <v>0</v>
      </c>
      <c r="J45" s="29">
        <f>IF($D45&gt;0,'5A'!J45/(2*$D45)," ")</f>
        <v>1.9736842105263157E-2</v>
      </c>
      <c r="K45" s="230">
        <f>IF($D45&gt;0,'5A'!K45/(2*$D45)," ")</f>
        <v>2.6315789473684209E-2</v>
      </c>
      <c r="L45" s="29">
        <f>IF($D45&gt;0,'5A'!L45/(2*$D45)," ")</f>
        <v>9.8684210526315791E-2</v>
      </c>
      <c r="M45" s="230">
        <f>IF($D45&gt;0,'5A'!M45/(2*$D45)," ")</f>
        <v>0.18421052631578946</v>
      </c>
      <c r="N45" s="29">
        <f>IF($D45&gt;0,'5A'!N45/(2*$D45)," ")</f>
        <v>6.5789473684210523E-3</v>
      </c>
      <c r="O45" s="230">
        <f>IF($D45&gt;0,'5A'!O45/(2*$D45)," ")</f>
        <v>0</v>
      </c>
      <c r="P45" s="29">
        <f>IF($D45&gt;0,'5A'!P45/(2*$D45)," ")</f>
        <v>0</v>
      </c>
      <c r="Q45" s="44">
        <f>IF($D45&gt;0,'5A'!Q45/(2*$D45)," ")</f>
        <v>1.3157894736842105E-2</v>
      </c>
    </row>
    <row r="46" spans="1:17" ht="12.75" customHeight="1" x14ac:dyDescent="0.2">
      <c r="A46" s="51" t="s">
        <v>39</v>
      </c>
      <c r="B46" s="48">
        <f>'5A'!B46</f>
        <v>651</v>
      </c>
      <c r="C46" s="48">
        <f>'5A'!C46</f>
        <v>581</v>
      </c>
      <c r="D46" s="84">
        <f>'5A'!D46</f>
        <v>375</v>
      </c>
      <c r="E46" s="221">
        <f>IF($D46&gt;0,'5A'!E46/(2*$D46)," ")</f>
        <v>0.47199999999999998</v>
      </c>
      <c r="F46" s="29">
        <f>IF($D46&gt;0,'5A'!F46/(2*$D46)," ")</f>
        <v>3.3333333333333333E-2</v>
      </c>
      <c r="G46" s="230">
        <f>IF($D46&gt;0,'5A'!G46/(2*$D46)," ")</f>
        <v>0</v>
      </c>
      <c r="H46" s="29">
        <f>IF($D46&gt;0,'5A'!H46/(2*$D46)," ")</f>
        <v>6.933333333333333E-2</v>
      </c>
      <c r="I46" s="230">
        <f>IF($D46&gt;0,'5A'!I46/(2*$D46)," ")</f>
        <v>0</v>
      </c>
      <c r="J46" s="29">
        <f>IF($D46&gt;0,'5A'!J46/(2*$D46)," ")</f>
        <v>0.21466666666666667</v>
      </c>
      <c r="K46" s="230">
        <f>IF($D46&gt;0,'5A'!K46/(2*$D46)," ")</f>
        <v>5.3333333333333337E-2</v>
      </c>
      <c r="L46" s="29">
        <f>IF($D46&gt;0,'5A'!L46/(2*$D46)," ")</f>
        <v>6.933333333333333E-2</v>
      </c>
      <c r="M46" s="230">
        <f>IF($D46&gt;0,'5A'!M46/(2*$D46)," ")</f>
        <v>0.10266666666666667</v>
      </c>
      <c r="N46" s="29">
        <f>IF($D46&gt;0,'5A'!N46/(2*$D46)," ")</f>
        <v>4.0000000000000001E-3</v>
      </c>
      <c r="O46" s="230">
        <f>IF($D46&gt;0,'5A'!O46/(2*$D46)," ")</f>
        <v>6.6666666666666671E-3</v>
      </c>
      <c r="P46" s="29">
        <v>0</v>
      </c>
      <c r="Q46" s="44">
        <f>IF($D46&gt;0,'5A'!Q46/(2*$D46)," ")</f>
        <v>0</v>
      </c>
    </row>
    <row r="47" spans="1:17" ht="12.75" customHeight="1" x14ac:dyDescent="0.2">
      <c r="A47" s="51" t="s">
        <v>40</v>
      </c>
      <c r="B47" s="48">
        <f>'5A'!B47</f>
        <v>2497</v>
      </c>
      <c r="C47" s="258">
        <f>'5A'!C47</f>
        <v>0</v>
      </c>
      <c r="D47" s="86">
        <f>'5A'!D47</f>
        <v>0</v>
      </c>
      <c r="E47" s="222" t="s">
        <v>165</v>
      </c>
      <c r="F47" s="225" t="s">
        <v>165</v>
      </c>
      <c r="G47" s="231" t="s">
        <v>165</v>
      </c>
      <c r="H47" s="225" t="s">
        <v>165</v>
      </c>
      <c r="I47" s="231" t="s">
        <v>165</v>
      </c>
      <c r="J47" s="225" t="s">
        <v>165</v>
      </c>
      <c r="K47" s="231" t="s">
        <v>165</v>
      </c>
      <c r="L47" s="225" t="s">
        <v>165</v>
      </c>
      <c r="M47" s="231" t="s">
        <v>165</v>
      </c>
      <c r="N47" s="225" t="s">
        <v>165</v>
      </c>
      <c r="O47" s="231" t="s">
        <v>165</v>
      </c>
      <c r="P47" s="225" t="s">
        <v>165</v>
      </c>
      <c r="Q47" s="227" t="s">
        <v>165</v>
      </c>
    </row>
    <row r="48" spans="1:17" ht="12.75" customHeight="1" x14ac:dyDescent="0.2">
      <c r="A48" s="51" t="s">
        <v>41</v>
      </c>
      <c r="B48" s="48">
        <f>'5A'!B48</f>
        <v>46</v>
      </c>
      <c r="C48" s="48">
        <f>'5A'!C48</f>
        <v>46</v>
      </c>
      <c r="D48" s="84">
        <f>'5A'!D48</f>
        <v>13</v>
      </c>
      <c r="E48" s="221">
        <f>IF($D48&gt;0,'5A'!E48/(2*$D48)," ")</f>
        <v>0.34615384615384615</v>
      </c>
      <c r="F48" s="29">
        <f>IF($D48&gt;0,'5A'!F48/(2*$D48)," ")</f>
        <v>0</v>
      </c>
      <c r="G48" s="230">
        <f>IF($D48&gt;0,'5A'!G48/(2*$D48)," ")</f>
        <v>0</v>
      </c>
      <c r="H48" s="29">
        <f>IF($D48&gt;0,'5A'!H48/(2*$D48)," ")</f>
        <v>3.8461538461538464E-2</v>
      </c>
      <c r="I48" s="230">
        <f>IF($D48&gt;0,'5A'!I48/(2*$D48)," ")</f>
        <v>0</v>
      </c>
      <c r="J48" s="29">
        <f>IF($D48&gt;0,'5A'!J48/(2*$D48)," ")</f>
        <v>0.38461538461538464</v>
      </c>
      <c r="K48" s="230">
        <f>IF($D48&gt;0,'5A'!K48/(2*$D48)," ")</f>
        <v>0</v>
      </c>
      <c r="L48" s="29">
        <f>IF($D48&gt;0,'5A'!L48/(2*$D48)," ")</f>
        <v>0.30769230769230771</v>
      </c>
      <c r="M48" s="230">
        <f>IF($D48&gt;0,'5A'!M48/(2*$D48)," ")</f>
        <v>0</v>
      </c>
      <c r="N48" s="29">
        <f>IF($D48&gt;0,'5A'!N48/(2*$D48)," ")</f>
        <v>0</v>
      </c>
      <c r="O48" s="230">
        <f>IF($D48&gt;0,'5A'!O48/(2*$D48)," ")</f>
        <v>3.8461538461538464E-2</v>
      </c>
      <c r="P48" s="29">
        <f>IF($D46&gt;0,'5A'!P46/(2*$D46)," ")</f>
        <v>0</v>
      </c>
      <c r="Q48" s="44">
        <f>IF($D48&gt;0,'5A'!Q48/(2*$D48)," ")</f>
        <v>0</v>
      </c>
    </row>
    <row r="49" spans="1:17" ht="12.75" customHeight="1" x14ac:dyDescent="0.2">
      <c r="A49" s="51" t="s">
        <v>260</v>
      </c>
      <c r="B49" s="68">
        <f>'5A'!B49</f>
        <v>0</v>
      </c>
      <c r="C49" s="68">
        <f>'5A'!C49</f>
        <v>0</v>
      </c>
      <c r="D49" s="86">
        <f>'5A'!D49</f>
        <v>0</v>
      </c>
      <c r="E49" s="222" t="s">
        <v>165</v>
      </c>
      <c r="F49" s="225" t="s">
        <v>165</v>
      </c>
      <c r="G49" s="231" t="s">
        <v>165</v>
      </c>
      <c r="H49" s="225" t="s">
        <v>165</v>
      </c>
      <c r="I49" s="231" t="s">
        <v>165</v>
      </c>
      <c r="J49" s="225" t="s">
        <v>165</v>
      </c>
      <c r="K49" s="231" t="s">
        <v>165</v>
      </c>
      <c r="L49" s="225" t="s">
        <v>165</v>
      </c>
      <c r="M49" s="231" t="s">
        <v>165</v>
      </c>
      <c r="N49" s="225" t="s">
        <v>165</v>
      </c>
      <c r="O49" s="231" t="s">
        <v>165</v>
      </c>
      <c r="P49" s="225" t="s">
        <v>165</v>
      </c>
      <c r="Q49" s="227" t="s">
        <v>165</v>
      </c>
    </row>
    <row r="50" spans="1:17" ht="12.75" customHeight="1" x14ac:dyDescent="0.2">
      <c r="A50" s="51" t="s">
        <v>43</v>
      </c>
      <c r="B50" s="48">
        <f>'5A'!B50</f>
        <v>569</v>
      </c>
      <c r="C50" s="48">
        <f>'5A'!C50</f>
        <v>519</v>
      </c>
      <c r="D50" s="84">
        <f>'5A'!D50</f>
        <v>267</v>
      </c>
      <c r="E50" s="221">
        <f>IF($D50&gt;0,'5A'!E50/(2*$D50)," ")</f>
        <v>0.40074906367041196</v>
      </c>
      <c r="F50" s="29">
        <f>IF($D50&gt;0,'5A'!F50/(2*$D50)," ")</f>
        <v>1.8726591760299626E-3</v>
      </c>
      <c r="G50" s="230">
        <f>IF($D50&gt;0,'5A'!G50/(2*$D50)," ")</f>
        <v>7.4906367041198503E-3</v>
      </c>
      <c r="H50" s="29">
        <f>IF($D50&gt;0,'5A'!H50/(2*$D50)," ")</f>
        <v>0.23782771535580524</v>
      </c>
      <c r="I50" s="230">
        <f>IF($D50&gt;0,'5A'!I50/(2*$D50)," ")</f>
        <v>1.8726591760299626E-3</v>
      </c>
      <c r="J50" s="29">
        <f>IF($D50&gt;0,'5A'!J50/(2*$D50)," ")</f>
        <v>1.1235955056179775E-2</v>
      </c>
      <c r="K50" s="230">
        <f>IF($D50&gt;0,'5A'!K50/(2*$D50)," ")</f>
        <v>1.3108614232209739E-2</v>
      </c>
      <c r="L50" s="29">
        <f>IF($D50&gt;0,'5A'!L50/(2*$D50)," ")</f>
        <v>5.9925093632958802E-2</v>
      </c>
      <c r="M50" s="230">
        <f>IF($D50&gt;0,'5A'!M50/(2*$D50)," ")</f>
        <v>6.741573033707865E-2</v>
      </c>
      <c r="N50" s="29">
        <f>IF($D50&gt;0,'5A'!N50/(2*$D50)," ")</f>
        <v>7.4906367041198503E-3</v>
      </c>
      <c r="O50" s="230">
        <f>IF($D50&gt;0,'5A'!O50/(2*$D50)," ")</f>
        <v>3.7453183520599252E-2</v>
      </c>
      <c r="P50" s="29">
        <f>IF($D48&gt;0,'5A'!P48/(2*$D48)," ")</f>
        <v>0</v>
      </c>
      <c r="Q50" s="44">
        <f>IF($D50&gt;0,'5A'!Q50/(2*$D50)," ")</f>
        <v>3.3707865168539325E-2</v>
      </c>
    </row>
    <row r="51" spans="1:17" ht="12.75" customHeight="1" x14ac:dyDescent="0.2">
      <c r="A51" s="51" t="s">
        <v>261</v>
      </c>
      <c r="B51" s="68">
        <f>'5A'!B51</f>
        <v>0</v>
      </c>
      <c r="C51" s="68">
        <f>'5A'!C51</f>
        <v>0</v>
      </c>
      <c r="D51" s="86">
        <f>'5A'!D51</f>
        <v>0</v>
      </c>
      <c r="E51" s="222" t="s">
        <v>165</v>
      </c>
      <c r="F51" s="225" t="s">
        <v>165</v>
      </c>
      <c r="G51" s="231" t="s">
        <v>165</v>
      </c>
      <c r="H51" s="225" t="s">
        <v>165</v>
      </c>
      <c r="I51" s="231" t="s">
        <v>165</v>
      </c>
      <c r="J51" s="225" t="s">
        <v>165</v>
      </c>
      <c r="K51" s="231" t="s">
        <v>165</v>
      </c>
      <c r="L51" s="225" t="s">
        <v>165</v>
      </c>
      <c r="M51" s="231" t="s">
        <v>165</v>
      </c>
      <c r="N51" s="225" t="s">
        <v>165</v>
      </c>
      <c r="O51" s="231" t="s">
        <v>165</v>
      </c>
      <c r="P51" s="225" t="s">
        <v>165</v>
      </c>
      <c r="Q51" s="227" t="s">
        <v>165</v>
      </c>
    </row>
    <row r="52" spans="1:17" ht="12.75" customHeight="1" x14ac:dyDescent="0.2">
      <c r="A52" s="51" t="s">
        <v>45</v>
      </c>
      <c r="B52" s="48">
        <f>'5A'!B52</f>
        <v>6747</v>
      </c>
      <c r="C52" s="48">
        <f>'5A'!C52</f>
        <v>6743</v>
      </c>
      <c r="D52" s="84">
        <f>'5A'!D52</f>
        <v>6658</v>
      </c>
      <c r="E52" s="221">
        <f>IF($D52&gt;0,'5A'!E52/(2*$D52)," ")</f>
        <v>0.56022829678582153</v>
      </c>
      <c r="F52" s="29">
        <f>IF($D52&gt;0,'5A'!F52/(2*$D52)," ")</f>
        <v>0</v>
      </c>
      <c r="G52" s="230">
        <f>IF($D52&gt;0,'5A'!G52/(2*$D52)," ")</f>
        <v>0</v>
      </c>
      <c r="H52" s="29">
        <f>IF($D52&gt;0,'5A'!H52/(2*$D52)," ")</f>
        <v>0</v>
      </c>
      <c r="I52" s="230">
        <f>IF($D52&gt;0,'5A'!I52/(2*$D52)," ")</f>
        <v>0</v>
      </c>
      <c r="J52" s="29">
        <f>IF($D52&gt;0,'5A'!J52/(2*$D52)," ")</f>
        <v>0</v>
      </c>
      <c r="K52" s="230">
        <f>IF($D52&gt;0,'5A'!K52/(2*$D52)," ")</f>
        <v>0</v>
      </c>
      <c r="L52" s="29">
        <f>IF($D52&gt;0,'5A'!L52/(2*$D52)," ")</f>
        <v>0</v>
      </c>
      <c r="M52" s="230">
        <f>IF($D52&gt;0,'5A'!M52/(2*$D52)," ")</f>
        <v>0</v>
      </c>
      <c r="N52" s="29">
        <f>IF($D52&gt;0,'5A'!N52/(2*$D52)," ")</f>
        <v>0</v>
      </c>
      <c r="O52" s="230">
        <f>IF($D52&gt;0,'5A'!O52/(2*$D52)," ")</f>
        <v>0</v>
      </c>
      <c r="P52" s="29">
        <v>0</v>
      </c>
      <c r="Q52" s="44">
        <f>IF($D52&gt;0,'5A'!Q52/(2*$D52)," ")</f>
        <v>1.5019525382997898E-4</v>
      </c>
    </row>
    <row r="53" spans="1:17" ht="12.75" customHeight="1" x14ac:dyDescent="0.2">
      <c r="A53" s="51" t="s">
        <v>46</v>
      </c>
      <c r="B53" s="48">
        <f>'5A'!B53</f>
        <v>574</v>
      </c>
      <c r="C53" s="48">
        <f>'5A'!C53</f>
        <v>460</v>
      </c>
      <c r="D53" s="84">
        <f>'5A'!D53</f>
        <v>168</v>
      </c>
      <c r="E53" s="221">
        <f>IF($D53&gt;0,'5A'!E53/(2*$D53)," ")</f>
        <v>0.59226190476190477</v>
      </c>
      <c r="F53" s="29">
        <f>IF($D53&gt;0,'5A'!F53/(2*$D53)," ")</f>
        <v>2.976190476190476E-3</v>
      </c>
      <c r="G53" s="230">
        <f>IF($D53&gt;0,'5A'!G53/(2*$D53)," ")</f>
        <v>5.9523809523809521E-3</v>
      </c>
      <c r="H53" s="29">
        <f>IF($D53&gt;0,'5A'!H53/(2*$D53)," ")</f>
        <v>0</v>
      </c>
      <c r="I53" s="230">
        <f>IF($D53&gt;0,'5A'!I53/(2*$D53)," ")</f>
        <v>0</v>
      </c>
      <c r="J53" s="29">
        <f>IF($D53&gt;0,'5A'!J53/(2*$D53)," ")</f>
        <v>3.273809523809524E-2</v>
      </c>
      <c r="K53" s="230">
        <f>IF($D53&gt;0,'5A'!K53/(2*$D53)," ")</f>
        <v>8.9285714285714281E-3</v>
      </c>
      <c r="L53" s="29">
        <f>IF($D53&gt;0,'5A'!L53/(2*$D53)," ")</f>
        <v>2.976190476190476E-2</v>
      </c>
      <c r="M53" s="230">
        <f>IF($D53&gt;0,'5A'!M53/(2*$D53)," ")</f>
        <v>2.976190476190476E-3</v>
      </c>
      <c r="N53" s="29">
        <f>IF($D53&gt;0,'5A'!N53/(2*$D53)," ")</f>
        <v>0</v>
      </c>
      <c r="O53" s="230">
        <f>IF($D53&gt;0,'5A'!O53/(2*$D53)," ")</f>
        <v>2.976190476190476E-3</v>
      </c>
      <c r="P53" s="29">
        <f>IF($D50&gt;0,'5A'!P50/(2*$D50)," ")</f>
        <v>0</v>
      </c>
      <c r="Q53" s="44">
        <f>IF($D53&gt;0,'5A'!Q53/(2*$D53)," ")</f>
        <v>0</v>
      </c>
    </row>
    <row r="54" spans="1:17" ht="7.5" customHeight="1" x14ac:dyDescent="0.2">
      <c r="A54" s="53"/>
      <c r="B54" s="67"/>
      <c r="C54" s="67"/>
      <c r="D54" s="85"/>
      <c r="E54" s="223"/>
      <c r="F54" s="56"/>
      <c r="G54" s="232"/>
      <c r="H54" s="56"/>
      <c r="I54" s="232"/>
      <c r="J54" s="56"/>
      <c r="K54" s="232"/>
      <c r="L54" s="56"/>
      <c r="M54" s="232"/>
      <c r="N54" s="56"/>
      <c r="O54" s="232" t="str">
        <f>IF($D51&gt;0,'5A'!O51/(2*$D51)," ")</f>
        <v xml:space="preserve"> </v>
      </c>
      <c r="P54" s="56" t="str">
        <f>IF($D51&gt;0,'5A'!P51/(2*$D51)," ")</f>
        <v xml:space="preserve"> </v>
      </c>
      <c r="Q54" s="83" t="str">
        <f>IF($D51&gt;0,'5A'!Q53/(2*$D51)," ")</f>
        <v xml:space="preserve"> </v>
      </c>
    </row>
    <row r="55" spans="1:17" ht="12.75" customHeight="1" x14ac:dyDescent="0.2">
      <c r="A55" s="51" t="s">
        <v>266</v>
      </c>
      <c r="B55" s="68">
        <f>'5A'!B55</f>
        <v>0</v>
      </c>
      <c r="C55" s="68">
        <f>'5A'!C55</f>
        <v>0</v>
      </c>
      <c r="D55" s="86">
        <f>'5A'!D55</f>
        <v>0</v>
      </c>
      <c r="E55" s="222" t="s">
        <v>165</v>
      </c>
      <c r="F55" s="225" t="s">
        <v>165</v>
      </c>
      <c r="G55" s="231" t="s">
        <v>165</v>
      </c>
      <c r="H55" s="225" t="s">
        <v>165</v>
      </c>
      <c r="I55" s="231" t="s">
        <v>165</v>
      </c>
      <c r="J55" s="225" t="s">
        <v>165</v>
      </c>
      <c r="K55" s="231" t="s">
        <v>165</v>
      </c>
      <c r="L55" s="225" t="s">
        <v>165</v>
      </c>
      <c r="M55" s="231" t="s">
        <v>165</v>
      </c>
      <c r="N55" s="225" t="s">
        <v>165</v>
      </c>
      <c r="O55" s="231" t="s">
        <v>165</v>
      </c>
      <c r="P55" s="225" t="s">
        <v>165</v>
      </c>
      <c r="Q55" s="227" t="s">
        <v>165</v>
      </c>
    </row>
    <row r="56" spans="1:17" ht="12.75" customHeight="1" x14ac:dyDescent="0.2">
      <c r="A56" s="51" t="s">
        <v>48</v>
      </c>
      <c r="B56" s="48">
        <f>'5A'!B56</f>
        <v>203</v>
      </c>
      <c r="C56" s="48">
        <f>'5A'!C56</f>
        <v>195</v>
      </c>
      <c r="D56" s="84">
        <f>'5A'!D56</f>
        <v>13</v>
      </c>
      <c r="E56" s="221">
        <f>IF($D56&gt;0,'5A'!E56/(2*$D56)," ")</f>
        <v>0.57692307692307687</v>
      </c>
      <c r="F56" s="29">
        <f>IF($D56&gt;0,'5A'!F56/(2*$D56)," ")</f>
        <v>0</v>
      </c>
      <c r="G56" s="230">
        <f>IF($D56&gt;0,'5A'!G56/(2*$D56)," ")</f>
        <v>0</v>
      </c>
      <c r="H56" s="29">
        <f>IF($D56&gt;0,'5A'!H56/(2*$D56)," ")</f>
        <v>0</v>
      </c>
      <c r="I56" s="230">
        <f>IF($D56&gt;0,'5A'!I56/(2*$D56)," ")</f>
        <v>0</v>
      </c>
      <c r="J56" s="29">
        <f>IF($D56&gt;0,'5A'!J56/(2*$D56)," ")</f>
        <v>7.6923076923076927E-2</v>
      </c>
      <c r="K56" s="230">
        <f>IF($D56&gt;0,'5A'!K56/(2*$D56)," ")</f>
        <v>0</v>
      </c>
      <c r="L56" s="29">
        <f>IF($D56&gt;0,'5A'!L56/(2*$D56)," ")</f>
        <v>0</v>
      </c>
      <c r="M56" s="230">
        <f>IF($D56&gt;0,'5A'!M56/(2*$D56)," ")</f>
        <v>0</v>
      </c>
      <c r="N56" s="29">
        <f>IF($D56&gt;0,'5A'!N56/(2*$D56)," ")</f>
        <v>3.8461538461538464E-2</v>
      </c>
      <c r="O56" s="230">
        <f>IF($D56&gt;0,'5A'!O56/(2*$D56)," ")</f>
        <v>3.8461538461538464E-2</v>
      </c>
      <c r="P56" s="29">
        <f>IF($D53&gt;0,'5A'!P53/(2*$D53)," ")</f>
        <v>0</v>
      </c>
      <c r="Q56" s="44">
        <f>IF($D56&gt;0,'5A'!Q56/(2*$D56)," ")</f>
        <v>3.8461538461538464E-2</v>
      </c>
    </row>
    <row r="57" spans="1:17" ht="12.75" customHeight="1" x14ac:dyDescent="0.2">
      <c r="A57" s="51" t="s">
        <v>262</v>
      </c>
      <c r="B57" s="68">
        <f>'5A'!B57</f>
        <v>0</v>
      </c>
      <c r="C57" s="68">
        <f>'5A'!C57</f>
        <v>0</v>
      </c>
      <c r="D57" s="86">
        <f>'5A'!D57</f>
        <v>0</v>
      </c>
      <c r="E57" s="222" t="s">
        <v>165</v>
      </c>
      <c r="F57" s="225" t="s">
        <v>165</v>
      </c>
      <c r="G57" s="231" t="s">
        <v>165</v>
      </c>
      <c r="H57" s="225" t="s">
        <v>165</v>
      </c>
      <c r="I57" s="231" t="s">
        <v>165</v>
      </c>
      <c r="J57" s="225" t="s">
        <v>165</v>
      </c>
      <c r="K57" s="231" t="s">
        <v>165</v>
      </c>
      <c r="L57" s="225" t="s">
        <v>165</v>
      </c>
      <c r="M57" s="231" t="s">
        <v>165</v>
      </c>
      <c r="N57" s="225" t="s">
        <v>165</v>
      </c>
      <c r="O57" s="231" t="s">
        <v>165</v>
      </c>
      <c r="P57" s="225" t="s">
        <v>165</v>
      </c>
      <c r="Q57" s="227" t="s">
        <v>165</v>
      </c>
    </row>
    <row r="58" spans="1:17" ht="12.75" customHeight="1" x14ac:dyDescent="0.2">
      <c r="A58" s="51" t="s">
        <v>263</v>
      </c>
      <c r="B58" s="68">
        <f>'5A'!B58</f>
        <v>0</v>
      </c>
      <c r="C58" s="68">
        <f>'5A'!C58</f>
        <v>0</v>
      </c>
      <c r="D58" s="86">
        <f>'5A'!D58</f>
        <v>0</v>
      </c>
      <c r="E58" s="222" t="s">
        <v>165</v>
      </c>
      <c r="F58" s="225" t="s">
        <v>165</v>
      </c>
      <c r="G58" s="231" t="s">
        <v>165</v>
      </c>
      <c r="H58" s="225" t="s">
        <v>165</v>
      </c>
      <c r="I58" s="231" t="s">
        <v>165</v>
      </c>
      <c r="J58" s="225" t="s">
        <v>165</v>
      </c>
      <c r="K58" s="231" t="s">
        <v>165</v>
      </c>
      <c r="L58" s="225" t="s">
        <v>165</v>
      </c>
      <c r="M58" s="231" t="s">
        <v>165</v>
      </c>
      <c r="N58" s="225" t="s">
        <v>165</v>
      </c>
      <c r="O58" s="231" t="s">
        <v>165</v>
      </c>
      <c r="P58" s="225" t="s">
        <v>165</v>
      </c>
      <c r="Q58" s="227" t="s">
        <v>165</v>
      </c>
    </row>
    <row r="59" spans="1:17" ht="12.75" customHeight="1" x14ac:dyDescent="0.2">
      <c r="A59" s="51" t="s">
        <v>51</v>
      </c>
      <c r="B59" s="48">
        <f>'5A'!B59</f>
        <v>264</v>
      </c>
      <c r="C59" s="48">
        <f>'5A'!C59</f>
        <v>264</v>
      </c>
      <c r="D59" s="86">
        <f>'5A'!D59</f>
        <v>73</v>
      </c>
      <c r="E59" s="221">
        <v>0</v>
      </c>
      <c r="F59" s="29">
        <v>0</v>
      </c>
      <c r="G59" s="230">
        <v>0</v>
      </c>
      <c r="H59" s="29">
        <v>0</v>
      </c>
      <c r="I59" s="230">
        <v>0</v>
      </c>
      <c r="J59" s="29">
        <v>0</v>
      </c>
      <c r="K59" s="230">
        <v>0</v>
      </c>
      <c r="L59" s="29">
        <v>0</v>
      </c>
      <c r="M59" s="230">
        <v>0</v>
      </c>
      <c r="N59" s="29">
        <v>0</v>
      </c>
      <c r="O59" s="230">
        <v>0</v>
      </c>
      <c r="P59" s="29">
        <f>IF($D56&gt;0,'5A'!P56/(2*$D56)," ")</f>
        <v>0</v>
      </c>
      <c r="Q59" s="44">
        <v>0</v>
      </c>
    </row>
    <row r="60" spans="1:17" ht="12.75" customHeight="1" x14ac:dyDescent="0.2">
      <c r="A60" s="51" t="s">
        <v>242</v>
      </c>
      <c r="B60" s="68">
        <f>'5A'!B60</f>
        <v>0</v>
      </c>
      <c r="C60" s="68">
        <f>'5A'!C60</f>
        <v>0</v>
      </c>
      <c r="D60" s="86">
        <f>'5A'!D60</f>
        <v>0</v>
      </c>
      <c r="E60" s="222" t="s">
        <v>165</v>
      </c>
      <c r="F60" s="225" t="s">
        <v>165</v>
      </c>
      <c r="G60" s="231" t="s">
        <v>165</v>
      </c>
      <c r="H60" s="225" t="s">
        <v>165</v>
      </c>
      <c r="I60" s="231" t="s">
        <v>165</v>
      </c>
      <c r="J60" s="225" t="s">
        <v>165</v>
      </c>
      <c r="K60" s="231" t="s">
        <v>165</v>
      </c>
      <c r="L60" s="225" t="s">
        <v>165</v>
      </c>
      <c r="M60" s="231" t="s">
        <v>165</v>
      </c>
      <c r="N60" s="225" t="s">
        <v>165</v>
      </c>
      <c r="O60" s="231" t="s">
        <v>165</v>
      </c>
      <c r="P60" s="225" t="s">
        <v>165</v>
      </c>
      <c r="Q60" s="227" t="s">
        <v>165</v>
      </c>
    </row>
    <row r="61" spans="1:17" ht="12.75" customHeight="1" x14ac:dyDescent="0.2">
      <c r="A61" s="51" t="s">
        <v>243</v>
      </c>
      <c r="B61" s="68">
        <f>'5A'!B61</f>
        <v>0</v>
      </c>
      <c r="C61" s="68">
        <f>'5A'!C61</f>
        <v>0</v>
      </c>
      <c r="D61" s="86">
        <f>'5A'!D61</f>
        <v>0</v>
      </c>
      <c r="E61" s="222" t="s">
        <v>165</v>
      </c>
      <c r="F61" s="225" t="s">
        <v>165</v>
      </c>
      <c r="G61" s="231" t="s">
        <v>165</v>
      </c>
      <c r="H61" s="225" t="s">
        <v>165</v>
      </c>
      <c r="I61" s="231" t="s">
        <v>165</v>
      </c>
      <c r="J61" s="225" t="s">
        <v>165</v>
      </c>
      <c r="K61" s="231" t="s">
        <v>165</v>
      </c>
      <c r="L61" s="225" t="s">
        <v>165</v>
      </c>
      <c r="M61" s="231" t="s">
        <v>165</v>
      </c>
      <c r="N61" s="225" t="s">
        <v>165</v>
      </c>
      <c r="O61" s="231" t="s">
        <v>165</v>
      </c>
      <c r="P61" s="225" t="s">
        <v>165</v>
      </c>
      <c r="Q61" s="227" t="s">
        <v>165</v>
      </c>
    </row>
    <row r="62" spans="1:17" ht="12.75" customHeight="1" x14ac:dyDescent="0.2">
      <c r="A62" s="51" t="s">
        <v>54</v>
      </c>
      <c r="B62" s="48">
        <f>'5A'!B62</f>
        <v>277</v>
      </c>
      <c r="C62" s="48">
        <f>'5A'!C62</f>
        <v>233</v>
      </c>
      <c r="D62" s="84">
        <f>'5A'!D62</f>
        <v>136</v>
      </c>
      <c r="E62" s="221">
        <f>IF($D62&gt;0,'5A'!E62/(2*$D62)," ")</f>
        <v>0.60661764705882348</v>
      </c>
      <c r="F62" s="29">
        <f>IF($D62&gt;0,'5A'!F62/(2*$D62)," ")</f>
        <v>0</v>
      </c>
      <c r="G62" s="230">
        <f>IF($D62&gt;0,'5A'!G62/(2*$D62)," ")</f>
        <v>0</v>
      </c>
      <c r="H62" s="29">
        <f>IF($D62&gt;0,'5A'!H62/(2*$D62)," ")</f>
        <v>7.3529411764705881E-3</v>
      </c>
      <c r="I62" s="230">
        <f>IF($D62&gt;0,'5A'!I62/(2*$D62)," ")</f>
        <v>0</v>
      </c>
      <c r="J62" s="29">
        <f>IF($D62&gt;0,'5A'!J62/(2*$D62)," ")</f>
        <v>1.8382352941176471E-2</v>
      </c>
      <c r="K62" s="230">
        <f>IF($D62&gt;0,'5A'!K62/(2*$D62)," ")</f>
        <v>1.8382352941176471E-2</v>
      </c>
      <c r="L62" s="29">
        <f>IF($D62&gt;0,'5A'!L62/(2*$D62)," ")</f>
        <v>3.6764705882352941E-3</v>
      </c>
      <c r="M62" s="230">
        <f>IF($D62&gt;0,'5A'!M62/(2*$D62)," ")</f>
        <v>0</v>
      </c>
      <c r="N62" s="29">
        <f>IF($D62&gt;0,'5A'!N62/(2*$D62)," ")</f>
        <v>7.3529411764705881E-3</v>
      </c>
      <c r="O62" s="230">
        <f>IF($D62&gt;0,'5A'!O62/(2*$D62)," ")</f>
        <v>3.6764705882352941E-3</v>
      </c>
      <c r="P62" s="29">
        <v>0</v>
      </c>
      <c r="Q62" s="44">
        <f>IF($D62&gt;0,'5A'!Q62/(2*$D62)," ")</f>
        <v>0</v>
      </c>
    </row>
    <row r="63" spans="1:17" ht="12.75" customHeight="1" x14ac:dyDescent="0.2">
      <c r="A63" s="51" t="s">
        <v>241</v>
      </c>
      <c r="B63" s="68">
        <f>'5A'!B63</f>
        <v>0</v>
      </c>
      <c r="C63" s="68">
        <f>'5A'!C63</f>
        <v>0</v>
      </c>
      <c r="D63" s="86">
        <f>'5A'!D63</f>
        <v>0</v>
      </c>
      <c r="E63" s="222" t="s">
        <v>165</v>
      </c>
      <c r="F63" s="225" t="s">
        <v>165</v>
      </c>
      <c r="G63" s="231" t="s">
        <v>165</v>
      </c>
      <c r="H63" s="225" t="s">
        <v>165</v>
      </c>
      <c r="I63" s="231" t="s">
        <v>165</v>
      </c>
      <c r="J63" s="225" t="s">
        <v>165</v>
      </c>
      <c r="K63" s="231" t="s">
        <v>165</v>
      </c>
      <c r="L63" s="225" t="s">
        <v>165</v>
      </c>
      <c r="M63" s="231" t="s">
        <v>165</v>
      </c>
      <c r="N63" s="225" t="s">
        <v>165</v>
      </c>
      <c r="O63" s="231" t="s">
        <v>165</v>
      </c>
      <c r="P63" s="225" t="s">
        <v>165</v>
      </c>
      <c r="Q63" s="227" t="s">
        <v>165</v>
      </c>
    </row>
    <row r="64" spans="1:17" ht="12.75" customHeight="1" x14ac:dyDescent="0.2">
      <c r="A64" s="51" t="s">
        <v>240</v>
      </c>
      <c r="B64" s="68">
        <f>'5A'!B64</f>
        <v>0</v>
      </c>
      <c r="C64" s="68">
        <f>'5A'!C64</f>
        <v>0</v>
      </c>
      <c r="D64" s="86">
        <f>'5A'!D64</f>
        <v>0</v>
      </c>
      <c r="E64" s="222" t="s">
        <v>165</v>
      </c>
      <c r="F64" s="225" t="s">
        <v>165</v>
      </c>
      <c r="G64" s="231" t="s">
        <v>165</v>
      </c>
      <c r="H64" s="225" t="s">
        <v>165</v>
      </c>
      <c r="I64" s="231" t="s">
        <v>165</v>
      </c>
      <c r="J64" s="225" t="s">
        <v>165</v>
      </c>
      <c r="K64" s="231" t="s">
        <v>165</v>
      </c>
      <c r="L64" s="225" t="s">
        <v>165</v>
      </c>
      <c r="M64" s="231" t="s">
        <v>165</v>
      </c>
      <c r="N64" s="225" t="s">
        <v>165</v>
      </c>
      <c r="O64" s="231" t="s">
        <v>165</v>
      </c>
      <c r="P64" s="225" t="s">
        <v>165</v>
      </c>
      <c r="Q64" s="227" t="s">
        <v>165</v>
      </c>
    </row>
    <row r="65" spans="1:17" ht="7.5" customHeight="1" x14ac:dyDescent="0.2">
      <c r="A65" s="53"/>
      <c r="B65" s="67"/>
      <c r="C65" s="67"/>
      <c r="D65" s="85"/>
      <c r="E65" s="223"/>
      <c r="F65" s="56"/>
      <c r="G65" s="232"/>
      <c r="H65" s="56"/>
      <c r="I65" s="232"/>
      <c r="J65" s="56"/>
      <c r="K65" s="232"/>
      <c r="L65" s="56"/>
      <c r="M65" s="232"/>
      <c r="N65" s="56"/>
      <c r="O65" s="232" t="str">
        <f>IF($D61&gt;0,'5A'!O61/(2*$D61)," ")</f>
        <v xml:space="preserve"> </v>
      </c>
      <c r="P65" s="56" t="str">
        <f>IF($D61&gt;0,'5A'!P61/(2*$D61)," ")</f>
        <v xml:space="preserve"> </v>
      </c>
      <c r="Q65" s="83" t="str">
        <f>IF($D61&gt;0,'5A'!Q64/(2*$D61)," ")</f>
        <v xml:space="preserve"> </v>
      </c>
    </row>
    <row r="66" spans="1:17" ht="12.75" customHeight="1" x14ac:dyDescent="0.2">
      <c r="A66" s="51" t="s">
        <v>57</v>
      </c>
      <c r="B66" s="48">
        <f>'5A'!B66</f>
        <v>7404</v>
      </c>
      <c r="C66" s="48">
        <f>'5A'!C66</f>
        <v>7220</v>
      </c>
      <c r="D66" s="84">
        <f>'5A'!D66</f>
        <v>4984</v>
      </c>
      <c r="E66" s="221">
        <f>IF($D66&gt;0,'5A'!E66/(2*$D66)," ")</f>
        <v>0.5427367576243981</v>
      </c>
      <c r="F66" s="29">
        <f>IF($D66&gt;0,'5A'!F66/(2*$D66)," ")</f>
        <v>1.7857142857142856E-2</v>
      </c>
      <c r="G66" s="230">
        <f>IF($D66&gt;0,'5A'!G66/(2*$D66)," ")</f>
        <v>0</v>
      </c>
      <c r="H66" s="29">
        <f>IF($D66&gt;0,'5A'!H66/(2*$D66)," ")</f>
        <v>2.9093097913322633E-3</v>
      </c>
      <c r="I66" s="230">
        <f>IF($D66&gt;0,'5A'!I66/(2*$D66)," ")</f>
        <v>0</v>
      </c>
      <c r="J66" s="29">
        <f>IF($D66&gt;0,'5A'!J66/(2*$D66)," ")</f>
        <v>1.7656500802568219E-2</v>
      </c>
      <c r="K66" s="230">
        <f>IF($D66&gt;0,'5A'!K66/(2*$D66)," ")</f>
        <v>8.0256821829855537E-4</v>
      </c>
      <c r="L66" s="29">
        <f>IF($D66&gt;0,'5A'!L66/(2*$D66)," ")</f>
        <v>8.1260032102728735E-3</v>
      </c>
      <c r="M66" s="230">
        <f>IF($D66&gt;0,'5A'!M66/(2*$D66)," ")</f>
        <v>1.9261637239165328E-2</v>
      </c>
      <c r="N66" s="29">
        <f>IF($D66&gt;0,'5A'!N66/(2*$D66)," ")</f>
        <v>4.0128410914927769E-4</v>
      </c>
      <c r="O66" s="230">
        <f>IF($D66&gt;0,'5A'!O66/(2*$D66)," ")</f>
        <v>9.0288924558587481E-4</v>
      </c>
      <c r="P66" s="29">
        <f>IF($D62&gt;0,'5A'!P62/(2*$D62)," ")</f>
        <v>0</v>
      </c>
      <c r="Q66" s="44">
        <f>IF($D66&gt;0,'5A'!Q66/(2*$D66)," ")</f>
        <v>1.9562600321027288E-2</v>
      </c>
    </row>
    <row r="67" spans="1:17" ht="12.75" customHeight="1" x14ac:dyDescent="0.2">
      <c r="A67" s="51" t="s">
        <v>239</v>
      </c>
      <c r="B67" s="68">
        <f>'5A'!B67</f>
        <v>0</v>
      </c>
      <c r="C67" s="68">
        <f>'5A'!C67</f>
        <v>0</v>
      </c>
      <c r="D67" s="86">
        <f>'5A'!D67</f>
        <v>0</v>
      </c>
      <c r="E67" s="222" t="s">
        <v>165</v>
      </c>
      <c r="F67" s="225" t="s">
        <v>165</v>
      </c>
      <c r="G67" s="231" t="s">
        <v>165</v>
      </c>
      <c r="H67" s="225" t="s">
        <v>165</v>
      </c>
      <c r="I67" s="231" t="s">
        <v>165</v>
      </c>
      <c r="J67" s="225" t="s">
        <v>165</v>
      </c>
      <c r="K67" s="231" t="s">
        <v>165</v>
      </c>
      <c r="L67" s="225" t="s">
        <v>165</v>
      </c>
      <c r="M67" s="231" t="s">
        <v>165</v>
      </c>
      <c r="N67" s="225" t="s">
        <v>165</v>
      </c>
      <c r="O67" s="231" t="s">
        <v>165</v>
      </c>
      <c r="P67" s="225" t="s">
        <v>165</v>
      </c>
      <c r="Q67" s="227" t="s">
        <v>165</v>
      </c>
    </row>
    <row r="68" spans="1:17" ht="12.75" customHeight="1" x14ac:dyDescent="0.2">
      <c r="A68" s="51" t="s">
        <v>59</v>
      </c>
      <c r="B68" s="48">
        <f>'5A'!B68</f>
        <v>184</v>
      </c>
      <c r="C68" s="48">
        <f>'5A'!C68</f>
        <v>110</v>
      </c>
      <c r="D68" s="84">
        <f>'5A'!D68</f>
        <v>53</v>
      </c>
      <c r="E68" s="221">
        <f>IF($D68&gt;0,'5A'!E68/(2*$D68)," ")</f>
        <v>0.36792452830188677</v>
      </c>
      <c r="F68" s="29">
        <f>IF($D68&gt;0,'5A'!F68/(2*$D68)," ")</f>
        <v>0</v>
      </c>
      <c r="G68" s="230">
        <f>IF($D68&gt;0,'5A'!G68/(2*$D68)," ")</f>
        <v>0</v>
      </c>
      <c r="H68" s="29">
        <f>IF($D68&gt;0,'5A'!H68/(2*$D68)," ")</f>
        <v>0.19811320754716982</v>
      </c>
      <c r="I68" s="230">
        <f>IF($D68&gt;0,'5A'!I68/(2*$D68)," ")</f>
        <v>0</v>
      </c>
      <c r="J68" s="29">
        <f>IF($D68&gt;0,'5A'!J68/(2*$D68)," ")</f>
        <v>0.31132075471698112</v>
      </c>
      <c r="K68" s="230">
        <f>IF($D68&gt;0,'5A'!K68/(2*$D68)," ")</f>
        <v>0</v>
      </c>
      <c r="L68" s="29">
        <f>IF($D68&gt;0,'5A'!L68/(2*$D68)," ")</f>
        <v>3.7735849056603772E-2</v>
      </c>
      <c r="M68" s="230">
        <f>IF($D68&gt;0,'5A'!M68/(2*$D68)," ")</f>
        <v>1.8867924528301886E-2</v>
      </c>
      <c r="N68" s="29">
        <f>IF($D68&gt;0,'5A'!N68/(2*$D68)," ")</f>
        <v>3.7735849056603772E-2</v>
      </c>
      <c r="O68" s="230">
        <f>IF($D68&gt;0,'5A'!O68/(2*$D68)," ")</f>
        <v>1.8867924528301886E-2</v>
      </c>
      <c r="P68" s="29">
        <v>0</v>
      </c>
      <c r="Q68" s="44">
        <f>IF($D68&gt;0,'5A'!Q68/(2*$D68)," ")</f>
        <v>5.6603773584905662E-2</v>
      </c>
    </row>
    <row r="69" spans="1:17" ht="12.75" customHeight="1" x14ac:dyDescent="0.2">
      <c r="A69" s="52" t="s">
        <v>60</v>
      </c>
      <c r="B69" s="70">
        <f>'5A'!B69</f>
        <v>24</v>
      </c>
      <c r="C69" s="70">
        <f>'5A'!C69</f>
        <v>23</v>
      </c>
      <c r="D69" s="88">
        <f>'5A'!D69</f>
        <v>17</v>
      </c>
      <c r="E69" s="224">
        <f>IF($D69&gt;0,'5A'!E69/(2*$D69)," ")</f>
        <v>0.26470588235294118</v>
      </c>
      <c r="F69" s="30">
        <f>IF($D69&gt;0,'5A'!F69/(2*$D69)," ")</f>
        <v>0</v>
      </c>
      <c r="G69" s="233">
        <f>IF($D69&gt;0,'5A'!G69/(2*$D69)," ")</f>
        <v>0</v>
      </c>
      <c r="H69" s="30">
        <f>IF($D69&gt;0,'5A'!H69/(2*$D69)," ")</f>
        <v>0.73529411764705888</v>
      </c>
      <c r="I69" s="233">
        <f>IF($D69&gt;0,'5A'!I69/(2*$D69)," ")</f>
        <v>0</v>
      </c>
      <c r="J69" s="30">
        <f>IF($D69&gt;0,'5A'!J69/(2*$D69)," ")</f>
        <v>0.11764705882352941</v>
      </c>
      <c r="K69" s="233">
        <f>IF($D69&gt;0,'5A'!K69/(2*$D69)," ")</f>
        <v>0</v>
      </c>
      <c r="L69" s="30">
        <f>IF($D69&gt;0,'5A'!L69/(2*$D69)," ")</f>
        <v>5.8823529411764705E-2</v>
      </c>
      <c r="M69" s="233">
        <f>IF($D69&gt;0,'5A'!M69/(2*$D69)," ")</f>
        <v>0</v>
      </c>
      <c r="N69" s="30">
        <f>IF($D69&gt;0,'5A'!N69/(2*$D69)," ")</f>
        <v>0</v>
      </c>
      <c r="O69" s="233">
        <f>IF($D69&gt;0,'5A'!O69/(2*$D69)," ")</f>
        <v>0</v>
      </c>
      <c r="P69" s="30">
        <v>0</v>
      </c>
      <c r="Q69" s="45">
        <f>IF($D69&gt;0,'5A'!Q69/(2*$D69)," ")</f>
        <v>0</v>
      </c>
    </row>
    <row r="70" spans="1:17" ht="12.75" customHeight="1" x14ac:dyDescent="0.2">
      <c r="A70" s="321" t="s">
        <v>244</v>
      </c>
      <c r="B70" s="321"/>
      <c r="C70" s="321"/>
      <c r="D70" s="321"/>
      <c r="E70" s="321"/>
      <c r="F70" s="321"/>
      <c r="G70" s="321"/>
      <c r="H70" s="321"/>
      <c r="I70" s="321"/>
      <c r="J70" s="321"/>
      <c r="K70" s="321"/>
      <c r="L70" s="321"/>
      <c r="M70" s="321"/>
      <c r="N70" s="321"/>
      <c r="O70" s="321"/>
      <c r="P70" s="321"/>
      <c r="Q70" s="321"/>
    </row>
    <row r="71" spans="1:17" x14ac:dyDescent="0.2">
      <c r="A71" s="2" t="s">
        <v>2</v>
      </c>
    </row>
  </sheetData>
  <mergeCells count="24">
    <mergeCell ref="A70:Q70"/>
    <mergeCell ref="A5:A8"/>
    <mergeCell ref="B5:D5"/>
    <mergeCell ref="E5:Q5"/>
    <mergeCell ref="B6:B8"/>
    <mergeCell ref="I6:I8"/>
    <mergeCell ref="E6:E8"/>
    <mergeCell ref="G6:G8"/>
    <mergeCell ref="H6:H8"/>
    <mergeCell ref="M6:M8"/>
    <mergeCell ref="J6:J8"/>
    <mergeCell ref="L6:L8"/>
    <mergeCell ref="Q6:Q8"/>
    <mergeCell ref="N6:N8"/>
    <mergeCell ref="A2:Q2"/>
    <mergeCell ref="A1:Q1"/>
    <mergeCell ref="A3:Q3"/>
    <mergeCell ref="F6:F8"/>
    <mergeCell ref="C6:C8"/>
    <mergeCell ref="D6:D8"/>
    <mergeCell ref="O6:O8"/>
    <mergeCell ref="P6:P8"/>
    <mergeCell ref="K6:K8"/>
    <mergeCell ref="A4:Q4"/>
  </mergeCells>
  <phoneticPr fontId="0" type="noConversion"/>
  <printOptions horizontalCentered="1" verticalCentered="1"/>
  <pageMargins left="0.25" right="0.25" top="0.25" bottom="0.25" header="0.5" footer="0.5"/>
  <pageSetup scale="6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zoomScaleNormal="100" zoomScaleSheetLayoutView="100" workbookViewId="0">
      <selection sqref="A1:P1"/>
    </sheetView>
  </sheetViews>
  <sheetFormatPr defaultColWidth="9.140625" defaultRowHeight="12.75" customHeight="1" x14ac:dyDescent="0.2"/>
  <cols>
    <col min="1" max="1" width="15.7109375" style="2" customWidth="1"/>
    <col min="2" max="2" width="11.28515625" style="2" bestFit="1" customWidth="1"/>
    <col min="3" max="3" width="13.5703125" style="2" bestFit="1" customWidth="1"/>
    <col min="4" max="4" width="13.28515625" style="2" bestFit="1" customWidth="1"/>
    <col min="5" max="5" width="12.42578125" style="2" bestFit="1" customWidth="1"/>
    <col min="6" max="6" width="12.28515625" style="2" customWidth="1"/>
    <col min="7" max="7" width="11.42578125" style="2" bestFit="1" customWidth="1"/>
    <col min="8" max="8" width="10.5703125" style="2" bestFit="1" customWidth="1"/>
    <col min="9" max="9" width="10.28515625" style="2" bestFit="1" customWidth="1"/>
    <col min="10" max="10" width="11.42578125" style="2" bestFit="1" customWidth="1"/>
    <col min="11" max="11" width="10.85546875" style="2" bestFit="1" customWidth="1"/>
    <col min="12" max="12" width="9.85546875" style="2" bestFit="1" customWidth="1"/>
    <col min="13" max="13" width="12.42578125" style="2" bestFit="1" customWidth="1"/>
    <col min="14" max="14" width="11.7109375" style="2" bestFit="1" customWidth="1"/>
    <col min="15" max="15" width="10.7109375" style="2" bestFit="1" customWidth="1"/>
    <col min="16" max="16" width="9.42578125" style="2" bestFit="1" customWidth="1"/>
    <col min="17" max="16384" width="9.140625" style="2"/>
  </cols>
  <sheetData>
    <row r="1" spans="1:17" s="195" customFormat="1" ht="12.75" customHeight="1" x14ac:dyDescent="0.2">
      <c r="A1" s="300" t="s">
        <v>213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</row>
    <row r="2" spans="1:17" s="195" customFormat="1" ht="12.75" customHeight="1" x14ac:dyDescent="0.2">
      <c r="A2" s="300" t="s">
        <v>214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</row>
    <row r="3" spans="1:17" x14ac:dyDescent="0.2">
      <c r="A3" s="278" t="s">
        <v>271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7" ht="15.75" customHeight="1" x14ac:dyDescent="0.2">
      <c r="A4" s="290" t="str">
        <f>'1B'!$A$4</f>
        <v>ACF/OFA: 05/15/2019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</row>
    <row r="5" spans="1:17" s="3" customFormat="1" ht="39.75" customHeight="1" x14ac:dyDescent="0.2">
      <c r="A5" s="94" t="s">
        <v>0</v>
      </c>
      <c r="B5" s="25" t="s">
        <v>163</v>
      </c>
      <c r="C5" s="183" t="s">
        <v>164</v>
      </c>
      <c r="D5" s="182" t="s">
        <v>147</v>
      </c>
      <c r="E5" s="25" t="s">
        <v>159</v>
      </c>
      <c r="F5" s="25" t="s">
        <v>145</v>
      </c>
      <c r="G5" s="25" t="s">
        <v>148</v>
      </c>
      <c r="H5" s="25" t="s">
        <v>149</v>
      </c>
      <c r="I5" s="25" t="s">
        <v>150</v>
      </c>
      <c r="J5" s="25" t="s">
        <v>151</v>
      </c>
      <c r="K5" s="25" t="s">
        <v>152</v>
      </c>
      <c r="L5" s="25" t="s">
        <v>153</v>
      </c>
      <c r="M5" s="25" t="s">
        <v>154</v>
      </c>
      <c r="N5" s="25" t="s">
        <v>160</v>
      </c>
      <c r="O5" s="25" t="s">
        <v>156</v>
      </c>
      <c r="P5" s="94" t="s">
        <v>94</v>
      </c>
      <c r="Q5" s="89"/>
    </row>
    <row r="6" spans="1:17" s="3" customFormat="1" ht="12.75" customHeight="1" x14ac:dyDescent="0.2">
      <c r="A6" s="39" t="s">
        <v>3</v>
      </c>
      <c r="B6" s="23">
        <f t="shared" ref="B6:P6" si="0">SUM(B8:B66)</f>
        <v>783676</v>
      </c>
      <c r="C6" s="187">
        <f t="shared" si="0"/>
        <v>411266</v>
      </c>
      <c r="D6" s="184">
        <f t="shared" si="0"/>
        <v>319835</v>
      </c>
      <c r="E6" s="23">
        <f t="shared" si="0"/>
        <v>5014</v>
      </c>
      <c r="F6" s="23">
        <f t="shared" si="0"/>
        <v>4640</v>
      </c>
      <c r="G6" s="23">
        <f t="shared" si="0"/>
        <v>13117</v>
      </c>
      <c r="H6" s="23">
        <f t="shared" si="0"/>
        <v>81</v>
      </c>
      <c r="I6" s="23">
        <f t="shared" si="0"/>
        <v>51178</v>
      </c>
      <c r="J6" s="23">
        <f t="shared" si="0"/>
        <v>9287</v>
      </c>
      <c r="K6" s="23">
        <f t="shared" si="0"/>
        <v>23438</v>
      </c>
      <c r="L6" s="23">
        <f t="shared" si="0"/>
        <v>10821</v>
      </c>
      <c r="M6" s="23">
        <f t="shared" si="0"/>
        <v>5075</v>
      </c>
      <c r="N6" s="23">
        <f t="shared" si="0"/>
        <v>2510</v>
      </c>
      <c r="O6" s="23">
        <f t="shared" si="0"/>
        <v>7</v>
      </c>
      <c r="P6" s="23">
        <f t="shared" si="0"/>
        <v>28015</v>
      </c>
      <c r="Q6" s="89" t="s">
        <v>2</v>
      </c>
    </row>
    <row r="7" spans="1:17" ht="7.5" customHeight="1" x14ac:dyDescent="0.2">
      <c r="A7" s="53"/>
      <c r="B7" s="66"/>
      <c r="C7" s="188"/>
      <c r="D7" s="185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5"/>
    </row>
    <row r="8" spans="1:17" ht="12.75" customHeight="1" x14ac:dyDescent="0.2">
      <c r="A8" s="51" t="s">
        <v>8</v>
      </c>
      <c r="B8" s="23">
        <v>3563</v>
      </c>
      <c r="C8" s="187">
        <v>1896</v>
      </c>
      <c r="D8" s="184">
        <v>1406</v>
      </c>
      <c r="E8" s="23">
        <v>11</v>
      </c>
      <c r="F8" s="23">
        <v>142</v>
      </c>
      <c r="G8" s="23">
        <v>227</v>
      </c>
      <c r="H8" s="46">
        <v>0</v>
      </c>
      <c r="I8" s="23">
        <v>51</v>
      </c>
      <c r="J8" s="46">
        <v>0</v>
      </c>
      <c r="K8" s="23">
        <v>78</v>
      </c>
      <c r="L8" s="23">
        <v>135</v>
      </c>
      <c r="M8" s="46">
        <v>0</v>
      </c>
      <c r="N8" s="23">
        <v>21</v>
      </c>
      <c r="O8" s="46">
        <v>0</v>
      </c>
      <c r="P8" s="23">
        <v>56</v>
      </c>
    </row>
    <row r="9" spans="1:17" ht="12.75" customHeight="1" x14ac:dyDescent="0.2">
      <c r="A9" s="51" t="s">
        <v>9</v>
      </c>
      <c r="B9" s="23">
        <v>2340</v>
      </c>
      <c r="C9" s="187">
        <v>1261</v>
      </c>
      <c r="D9" s="184">
        <v>864</v>
      </c>
      <c r="E9" s="46">
        <v>0</v>
      </c>
      <c r="F9" s="46">
        <v>1</v>
      </c>
      <c r="G9" s="23">
        <v>7</v>
      </c>
      <c r="H9" s="23">
        <v>4</v>
      </c>
      <c r="I9" s="23">
        <v>452</v>
      </c>
      <c r="J9" s="23">
        <v>163</v>
      </c>
      <c r="K9" s="23">
        <v>50</v>
      </c>
      <c r="L9" s="23">
        <v>9</v>
      </c>
      <c r="M9" s="23">
        <v>35</v>
      </c>
      <c r="N9" s="23">
        <v>5</v>
      </c>
      <c r="O9" s="46">
        <v>0</v>
      </c>
      <c r="P9" s="46">
        <v>0</v>
      </c>
    </row>
    <row r="10" spans="1:17" ht="12.75" customHeight="1" x14ac:dyDescent="0.2">
      <c r="A10" s="51" t="s">
        <v>10</v>
      </c>
      <c r="B10" s="23">
        <v>2959</v>
      </c>
      <c r="C10" s="187">
        <v>777</v>
      </c>
      <c r="D10" s="184">
        <v>510</v>
      </c>
      <c r="E10" s="46">
        <v>0</v>
      </c>
      <c r="F10" s="46">
        <v>0</v>
      </c>
      <c r="G10" s="23">
        <v>51</v>
      </c>
      <c r="H10" s="23">
        <v>1</v>
      </c>
      <c r="I10" s="23">
        <v>147</v>
      </c>
      <c r="J10" s="23">
        <v>48</v>
      </c>
      <c r="K10" s="23">
        <v>71</v>
      </c>
      <c r="L10" s="23">
        <v>8</v>
      </c>
      <c r="M10" s="23">
        <v>32</v>
      </c>
      <c r="N10" s="23">
        <v>26</v>
      </c>
      <c r="O10" s="46">
        <v>0</v>
      </c>
      <c r="P10" s="46">
        <v>0</v>
      </c>
    </row>
    <row r="11" spans="1:17" ht="12.75" customHeight="1" x14ac:dyDescent="0.2">
      <c r="A11" s="51" t="s">
        <v>11</v>
      </c>
      <c r="B11" s="23">
        <v>1697</v>
      </c>
      <c r="C11" s="187">
        <v>646</v>
      </c>
      <c r="D11" s="184">
        <v>441</v>
      </c>
      <c r="E11" s="46">
        <v>0</v>
      </c>
      <c r="F11" s="46">
        <v>5</v>
      </c>
      <c r="G11" s="23">
        <v>71</v>
      </c>
      <c r="H11" s="23">
        <v>4</v>
      </c>
      <c r="I11" s="23">
        <v>78</v>
      </c>
      <c r="J11" s="23">
        <v>38</v>
      </c>
      <c r="K11" s="23">
        <v>58</v>
      </c>
      <c r="L11" s="46">
        <v>0</v>
      </c>
      <c r="M11" s="46">
        <v>0</v>
      </c>
      <c r="N11" s="23">
        <v>7</v>
      </c>
      <c r="O11" s="46">
        <v>0</v>
      </c>
      <c r="P11" s="46">
        <v>0</v>
      </c>
    </row>
    <row r="12" spans="1:17" ht="12.75" customHeight="1" x14ac:dyDescent="0.2">
      <c r="A12" s="51" t="s">
        <v>12</v>
      </c>
      <c r="B12" s="23">
        <v>335279</v>
      </c>
      <c r="C12" s="187">
        <v>190751</v>
      </c>
      <c r="D12" s="184">
        <v>151165</v>
      </c>
      <c r="E12" s="23">
        <v>1936</v>
      </c>
      <c r="F12" s="23">
        <v>3968</v>
      </c>
      <c r="G12" s="23">
        <v>1982</v>
      </c>
      <c r="H12" s="46">
        <v>0</v>
      </c>
      <c r="I12" s="23">
        <v>33046</v>
      </c>
      <c r="J12" s="23">
        <v>3783</v>
      </c>
      <c r="K12" s="23">
        <v>12383</v>
      </c>
      <c r="L12" s="23">
        <v>4824</v>
      </c>
      <c r="M12" s="23">
        <v>3268</v>
      </c>
      <c r="N12" s="23">
        <v>555</v>
      </c>
      <c r="O12" s="46">
        <v>0</v>
      </c>
      <c r="P12" s="23">
        <v>9590</v>
      </c>
    </row>
    <row r="13" spans="1:17" ht="12.75" customHeight="1" x14ac:dyDescent="0.2">
      <c r="A13" s="51" t="s">
        <v>13</v>
      </c>
      <c r="B13" s="23">
        <v>9948</v>
      </c>
      <c r="C13" s="187">
        <v>5444</v>
      </c>
      <c r="D13" s="184">
        <v>2429</v>
      </c>
      <c r="E13" s="23">
        <v>106</v>
      </c>
      <c r="F13" s="46">
        <v>0</v>
      </c>
      <c r="G13" s="23">
        <v>105</v>
      </c>
      <c r="H13" s="23">
        <v>11</v>
      </c>
      <c r="I13" s="23">
        <v>2162</v>
      </c>
      <c r="J13" s="23">
        <v>176</v>
      </c>
      <c r="K13" s="23">
        <v>763</v>
      </c>
      <c r="L13" s="23">
        <v>45</v>
      </c>
      <c r="M13" s="23">
        <v>105</v>
      </c>
      <c r="N13" s="23">
        <v>199</v>
      </c>
      <c r="O13" s="46">
        <v>0</v>
      </c>
      <c r="P13" s="23">
        <v>1014</v>
      </c>
    </row>
    <row r="14" spans="1:17" ht="12.75" customHeight="1" x14ac:dyDescent="0.2">
      <c r="A14" s="51" t="s">
        <v>14</v>
      </c>
      <c r="B14" s="23">
        <v>5445</v>
      </c>
      <c r="C14" s="187">
        <v>1820</v>
      </c>
      <c r="D14" s="184">
        <v>1086</v>
      </c>
      <c r="E14" s="23">
        <v>31</v>
      </c>
      <c r="F14" s="46">
        <v>4</v>
      </c>
      <c r="G14" s="46">
        <v>0</v>
      </c>
      <c r="H14" s="46">
        <v>0</v>
      </c>
      <c r="I14" s="23">
        <v>1024</v>
      </c>
      <c r="J14" s="23">
        <v>12</v>
      </c>
      <c r="K14" s="23">
        <v>85</v>
      </c>
      <c r="L14" s="46">
        <v>0</v>
      </c>
      <c r="M14" s="23">
        <v>65</v>
      </c>
      <c r="N14" s="46">
        <v>0</v>
      </c>
      <c r="O14" s="46">
        <v>0</v>
      </c>
      <c r="P14" s="46">
        <v>0</v>
      </c>
    </row>
    <row r="15" spans="1:17" ht="12.75" customHeight="1" x14ac:dyDescent="0.2">
      <c r="A15" s="51" t="s">
        <v>15</v>
      </c>
      <c r="B15" s="23">
        <v>1009</v>
      </c>
      <c r="C15" s="187">
        <v>303</v>
      </c>
      <c r="D15" s="184">
        <v>274</v>
      </c>
      <c r="E15" s="46">
        <v>1</v>
      </c>
      <c r="F15" s="46">
        <v>0</v>
      </c>
      <c r="G15" s="23">
        <v>15</v>
      </c>
      <c r="H15" s="46">
        <v>0</v>
      </c>
      <c r="I15" s="23">
        <v>22</v>
      </c>
      <c r="J15" s="46">
        <v>0</v>
      </c>
      <c r="K15" s="23">
        <v>12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</row>
    <row r="16" spans="1:17" ht="12.75" customHeight="1" x14ac:dyDescent="0.2">
      <c r="A16" s="51" t="s">
        <v>80</v>
      </c>
      <c r="B16" s="23">
        <v>3177</v>
      </c>
      <c r="C16" s="187">
        <v>1594</v>
      </c>
      <c r="D16" s="184">
        <v>1230</v>
      </c>
      <c r="E16" s="46">
        <v>1</v>
      </c>
      <c r="F16" s="23">
        <v>12</v>
      </c>
      <c r="G16" s="23">
        <v>40</v>
      </c>
      <c r="H16" s="23">
        <v>4</v>
      </c>
      <c r="I16" s="23">
        <v>319</v>
      </c>
      <c r="J16" s="23">
        <v>1</v>
      </c>
      <c r="K16" s="23">
        <v>109</v>
      </c>
      <c r="L16" s="23">
        <v>4</v>
      </c>
      <c r="M16" s="23">
        <v>1</v>
      </c>
      <c r="N16" s="23">
        <v>41</v>
      </c>
      <c r="O16" s="46">
        <v>0</v>
      </c>
      <c r="P16" s="46">
        <v>0</v>
      </c>
    </row>
    <row r="17" spans="1:16" ht="12.75" customHeight="1" x14ac:dyDescent="0.2">
      <c r="A17" s="51" t="s">
        <v>16</v>
      </c>
      <c r="B17" s="23">
        <v>6112</v>
      </c>
      <c r="C17" s="187">
        <v>2212</v>
      </c>
      <c r="D17" s="184">
        <v>1102</v>
      </c>
      <c r="E17" s="46">
        <v>10</v>
      </c>
      <c r="F17" s="46">
        <v>2</v>
      </c>
      <c r="G17" s="23">
        <v>92</v>
      </c>
      <c r="H17" s="46">
        <v>0</v>
      </c>
      <c r="I17" s="23">
        <v>432</v>
      </c>
      <c r="J17" s="23">
        <v>253</v>
      </c>
      <c r="K17" s="23">
        <v>356</v>
      </c>
      <c r="L17" s="23">
        <v>241</v>
      </c>
      <c r="M17" s="46">
        <v>0</v>
      </c>
      <c r="N17" s="23">
        <v>11</v>
      </c>
      <c r="O17" s="46">
        <v>0</v>
      </c>
      <c r="P17" s="23">
        <v>455</v>
      </c>
    </row>
    <row r="18" spans="1:16" ht="7.5" customHeight="1" x14ac:dyDescent="0.2">
      <c r="A18" s="53"/>
      <c r="B18" s="66"/>
      <c r="C18" s="188"/>
      <c r="D18" s="185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</row>
    <row r="19" spans="1:16" ht="12.75" customHeight="1" x14ac:dyDescent="0.2">
      <c r="A19" s="51" t="s">
        <v>17</v>
      </c>
      <c r="B19" s="23">
        <v>2139</v>
      </c>
      <c r="C19" s="187">
        <v>207</v>
      </c>
      <c r="D19" s="184">
        <v>61</v>
      </c>
      <c r="E19" s="46">
        <v>1</v>
      </c>
      <c r="F19" s="46">
        <v>2</v>
      </c>
      <c r="G19" s="23">
        <v>87</v>
      </c>
      <c r="H19" s="23">
        <v>1</v>
      </c>
      <c r="I19" s="23">
        <v>39</v>
      </c>
      <c r="J19" s="23">
        <v>4</v>
      </c>
      <c r="K19" s="23">
        <v>13</v>
      </c>
      <c r="L19" s="23">
        <v>26</v>
      </c>
      <c r="M19" s="46">
        <v>0</v>
      </c>
      <c r="N19" s="23">
        <v>6</v>
      </c>
      <c r="O19" s="46">
        <v>0</v>
      </c>
      <c r="P19" s="23">
        <v>44</v>
      </c>
    </row>
    <row r="20" spans="1:16" ht="12.75" customHeight="1" x14ac:dyDescent="0.2">
      <c r="A20" s="51" t="s">
        <v>18</v>
      </c>
      <c r="B20" s="23">
        <v>158</v>
      </c>
      <c r="C20" s="187">
        <v>52</v>
      </c>
      <c r="D20" s="184">
        <v>13</v>
      </c>
      <c r="E20" s="46">
        <v>0</v>
      </c>
      <c r="F20" s="23">
        <v>1</v>
      </c>
      <c r="G20" s="23">
        <v>37</v>
      </c>
      <c r="H20" s="46">
        <v>0</v>
      </c>
      <c r="I20" s="23">
        <v>2</v>
      </c>
      <c r="J20" s="46">
        <v>1</v>
      </c>
      <c r="K20" s="46">
        <v>1</v>
      </c>
      <c r="L20" s="46">
        <v>0</v>
      </c>
      <c r="M20" s="46">
        <v>0</v>
      </c>
      <c r="N20" s="23">
        <v>2</v>
      </c>
      <c r="O20" s="46">
        <v>0</v>
      </c>
      <c r="P20" s="46">
        <v>0</v>
      </c>
    </row>
    <row r="21" spans="1:16" ht="12.75" customHeight="1" x14ac:dyDescent="0.2">
      <c r="A21" s="51" t="s">
        <v>19</v>
      </c>
      <c r="B21" s="23">
        <v>3436</v>
      </c>
      <c r="C21" s="187">
        <v>1620</v>
      </c>
      <c r="D21" s="184">
        <v>1185</v>
      </c>
      <c r="E21" s="23">
        <v>16</v>
      </c>
      <c r="F21" s="23">
        <v>23</v>
      </c>
      <c r="G21" s="23">
        <v>119</v>
      </c>
      <c r="H21" s="46">
        <v>0</v>
      </c>
      <c r="I21" s="23">
        <v>119</v>
      </c>
      <c r="J21" s="23">
        <v>5</v>
      </c>
      <c r="K21" s="23">
        <v>56</v>
      </c>
      <c r="L21" s="23">
        <v>37</v>
      </c>
      <c r="M21" s="23">
        <v>3</v>
      </c>
      <c r="N21" s="46">
        <v>1</v>
      </c>
      <c r="O21" s="46">
        <v>0</v>
      </c>
      <c r="P21" s="23">
        <v>321</v>
      </c>
    </row>
    <row r="22" spans="1:16" ht="12.75" customHeight="1" x14ac:dyDescent="0.2">
      <c r="A22" s="51" t="s">
        <v>20</v>
      </c>
      <c r="B22" s="23">
        <v>73</v>
      </c>
      <c r="C22" s="187">
        <v>58</v>
      </c>
      <c r="D22" s="184">
        <v>14</v>
      </c>
      <c r="E22" s="46">
        <v>0</v>
      </c>
      <c r="F22" s="46">
        <v>0</v>
      </c>
      <c r="G22" s="23">
        <v>6</v>
      </c>
      <c r="H22" s="46">
        <v>0</v>
      </c>
      <c r="I22" s="23">
        <v>17</v>
      </c>
      <c r="J22" s="46">
        <v>0</v>
      </c>
      <c r="K22" s="23">
        <v>6</v>
      </c>
      <c r="L22" s="46">
        <v>1</v>
      </c>
      <c r="M22" s="46">
        <v>0</v>
      </c>
      <c r="N22" s="23">
        <v>1</v>
      </c>
      <c r="O22" s="46">
        <v>0</v>
      </c>
      <c r="P22" s="23">
        <v>48</v>
      </c>
    </row>
    <row r="23" spans="1:16" ht="12.75" customHeight="1" x14ac:dyDescent="0.2">
      <c r="A23" s="51" t="s">
        <v>21</v>
      </c>
      <c r="B23" s="23">
        <v>2499</v>
      </c>
      <c r="C23" s="187">
        <v>2045</v>
      </c>
      <c r="D23" s="184">
        <v>1969</v>
      </c>
      <c r="E23" s="46">
        <v>0</v>
      </c>
      <c r="F23" s="46">
        <v>0</v>
      </c>
      <c r="G23" s="23">
        <v>48</v>
      </c>
      <c r="H23" s="46">
        <v>0</v>
      </c>
      <c r="I23" s="23">
        <v>39</v>
      </c>
      <c r="J23" s="23">
        <v>20</v>
      </c>
      <c r="K23" s="23">
        <v>17</v>
      </c>
      <c r="L23" s="23">
        <v>5</v>
      </c>
      <c r="M23" s="23">
        <v>5</v>
      </c>
      <c r="N23" s="46">
        <v>0</v>
      </c>
      <c r="O23" s="46">
        <v>0</v>
      </c>
      <c r="P23" s="46">
        <v>5</v>
      </c>
    </row>
    <row r="24" spans="1:16" ht="12.75" customHeight="1" x14ac:dyDescent="0.2">
      <c r="A24" s="51" t="s">
        <v>22</v>
      </c>
      <c r="B24" s="23">
        <v>1602</v>
      </c>
      <c r="C24" s="187">
        <v>540</v>
      </c>
      <c r="D24" s="184">
        <v>503</v>
      </c>
      <c r="E24" s="46">
        <v>0</v>
      </c>
      <c r="F24" s="46">
        <v>0</v>
      </c>
      <c r="G24" s="23">
        <v>9</v>
      </c>
      <c r="H24" s="46">
        <v>0</v>
      </c>
      <c r="I24" s="23">
        <v>23</v>
      </c>
      <c r="J24" s="46">
        <v>0</v>
      </c>
      <c r="K24" s="23">
        <v>5</v>
      </c>
      <c r="L24" s="23">
        <v>1</v>
      </c>
      <c r="M24" s="23">
        <v>1</v>
      </c>
      <c r="N24" s="23">
        <v>17</v>
      </c>
      <c r="O24" s="46">
        <v>0</v>
      </c>
      <c r="P24" s="46">
        <v>0</v>
      </c>
    </row>
    <row r="25" spans="1:16" ht="12.75" customHeight="1" x14ac:dyDescent="0.2">
      <c r="A25" s="51" t="s">
        <v>23</v>
      </c>
      <c r="B25" s="23">
        <v>6096</v>
      </c>
      <c r="C25" s="187">
        <v>3207</v>
      </c>
      <c r="D25" s="184">
        <v>1748</v>
      </c>
      <c r="E25" s="23">
        <v>4</v>
      </c>
      <c r="F25" s="23">
        <v>9</v>
      </c>
      <c r="G25" s="23">
        <v>4</v>
      </c>
      <c r="H25" s="46">
        <v>0</v>
      </c>
      <c r="I25" s="23">
        <v>75</v>
      </c>
      <c r="J25" s="23">
        <v>40</v>
      </c>
      <c r="K25" s="23">
        <v>123</v>
      </c>
      <c r="L25" s="23">
        <v>112</v>
      </c>
      <c r="M25" s="23">
        <v>72</v>
      </c>
      <c r="N25" s="23">
        <v>16</v>
      </c>
      <c r="O25" s="46">
        <v>0</v>
      </c>
      <c r="P25" s="23">
        <v>1492</v>
      </c>
    </row>
    <row r="26" spans="1:16" ht="12.75" customHeight="1" x14ac:dyDescent="0.2">
      <c r="A26" s="51" t="s">
        <v>24</v>
      </c>
      <c r="B26" s="23">
        <v>2383</v>
      </c>
      <c r="C26" s="187">
        <v>1051</v>
      </c>
      <c r="D26" s="184">
        <v>891</v>
      </c>
      <c r="E26" s="46">
        <v>43</v>
      </c>
      <c r="F26" s="23">
        <v>11</v>
      </c>
      <c r="G26" s="46">
        <v>0</v>
      </c>
      <c r="H26" s="23">
        <v>1</v>
      </c>
      <c r="I26" s="23">
        <v>36</v>
      </c>
      <c r="J26" s="23">
        <v>1</v>
      </c>
      <c r="K26" s="23">
        <v>101</v>
      </c>
      <c r="L26" s="23">
        <v>1</v>
      </c>
      <c r="M26" s="23">
        <v>13</v>
      </c>
      <c r="N26" s="23">
        <v>21</v>
      </c>
      <c r="O26" s="46">
        <v>0</v>
      </c>
      <c r="P26" s="46">
        <v>5</v>
      </c>
    </row>
    <row r="27" spans="1:16" ht="12.75" customHeight="1" x14ac:dyDescent="0.2">
      <c r="A27" s="51" t="s">
        <v>25</v>
      </c>
      <c r="B27" s="23">
        <v>5570</v>
      </c>
      <c r="C27" s="187">
        <v>2892</v>
      </c>
      <c r="D27" s="184">
        <v>1729</v>
      </c>
      <c r="E27" s="23">
        <v>139</v>
      </c>
      <c r="F27" s="46">
        <v>0</v>
      </c>
      <c r="G27" s="23">
        <v>186</v>
      </c>
      <c r="H27" s="46">
        <v>0</v>
      </c>
      <c r="I27" s="23">
        <v>31</v>
      </c>
      <c r="J27" s="23">
        <v>752</v>
      </c>
      <c r="K27" s="23">
        <v>185</v>
      </c>
      <c r="L27" s="23">
        <v>609</v>
      </c>
      <c r="M27" s="23">
        <v>120</v>
      </c>
      <c r="N27" s="23">
        <v>96</v>
      </c>
      <c r="O27" s="46">
        <v>0</v>
      </c>
      <c r="P27" s="23">
        <v>18</v>
      </c>
    </row>
    <row r="28" spans="1:16" ht="12.75" customHeight="1" x14ac:dyDescent="0.2">
      <c r="A28" s="51" t="s">
        <v>26</v>
      </c>
      <c r="B28" s="23">
        <v>2535</v>
      </c>
      <c r="C28" s="187">
        <v>297</v>
      </c>
      <c r="D28" s="184">
        <v>126</v>
      </c>
      <c r="E28" s="46">
        <v>2</v>
      </c>
      <c r="F28" s="23">
        <v>1</v>
      </c>
      <c r="G28" s="23">
        <v>6</v>
      </c>
      <c r="H28" s="23">
        <v>1</v>
      </c>
      <c r="I28" s="23">
        <v>73</v>
      </c>
      <c r="J28" s="23">
        <v>36</v>
      </c>
      <c r="K28" s="23">
        <v>62</v>
      </c>
      <c r="L28" s="23">
        <v>2</v>
      </c>
      <c r="M28" s="46">
        <v>3</v>
      </c>
      <c r="N28" s="23">
        <v>18</v>
      </c>
      <c r="O28" s="46">
        <v>0</v>
      </c>
      <c r="P28" s="46">
        <v>0</v>
      </c>
    </row>
    <row r="29" spans="1:16" ht="7.5" customHeight="1" x14ac:dyDescent="0.2">
      <c r="A29" s="53"/>
      <c r="B29" s="66"/>
      <c r="C29" s="188"/>
      <c r="D29" s="185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  <row r="30" spans="1:16" ht="12.75" customHeight="1" x14ac:dyDescent="0.2">
      <c r="A30" s="51" t="s">
        <v>27</v>
      </c>
      <c r="B30" s="23">
        <v>22936</v>
      </c>
      <c r="C30" s="187">
        <v>17993</v>
      </c>
      <c r="D30" s="184">
        <v>16780</v>
      </c>
      <c r="E30" s="46">
        <v>0</v>
      </c>
      <c r="F30" s="46">
        <v>0</v>
      </c>
      <c r="G30" s="23">
        <v>345</v>
      </c>
      <c r="H30" s="46">
        <v>4</v>
      </c>
      <c r="I30" s="23">
        <v>1452</v>
      </c>
      <c r="J30" s="23">
        <v>46</v>
      </c>
      <c r="K30" s="23">
        <v>423</v>
      </c>
      <c r="L30" s="23">
        <v>177</v>
      </c>
      <c r="M30" s="23">
        <v>180</v>
      </c>
      <c r="N30" s="23">
        <v>14</v>
      </c>
      <c r="O30" s="46">
        <v>2</v>
      </c>
      <c r="P30" s="46">
        <v>0</v>
      </c>
    </row>
    <row r="31" spans="1:16" ht="12.75" customHeight="1" x14ac:dyDescent="0.2">
      <c r="A31" s="51" t="s">
        <v>28</v>
      </c>
      <c r="B31" s="23">
        <v>9638</v>
      </c>
      <c r="C31" s="187">
        <v>3339</v>
      </c>
      <c r="D31" s="184">
        <v>1501</v>
      </c>
      <c r="E31" s="23">
        <v>11</v>
      </c>
      <c r="F31" s="46">
        <v>6</v>
      </c>
      <c r="G31" s="23">
        <v>1326</v>
      </c>
      <c r="H31" s="46">
        <v>4</v>
      </c>
      <c r="I31" s="23">
        <v>653</v>
      </c>
      <c r="J31" s="23">
        <v>116</v>
      </c>
      <c r="K31" s="23">
        <v>331</v>
      </c>
      <c r="L31" s="23">
        <v>996</v>
      </c>
      <c r="M31" s="46">
        <v>11</v>
      </c>
      <c r="N31" s="23">
        <v>32</v>
      </c>
      <c r="O31" s="46">
        <v>0</v>
      </c>
      <c r="P31" s="46">
        <v>0</v>
      </c>
    </row>
    <row r="32" spans="1:16" ht="12.75" customHeight="1" x14ac:dyDescent="0.2">
      <c r="A32" s="51" t="s">
        <v>29</v>
      </c>
      <c r="B32" s="23">
        <v>39712</v>
      </c>
      <c r="C32" s="187">
        <v>27151</v>
      </c>
      <c r="D32" s="184">
        <v>25612</v>
      </c>
      <c r="E32" s="46">
        <v>0</v>
      </c>
      <c r="F32" s="46">
        <v>0</v>
      </c>
      <c r="G32" s="46">
        <v>27</v>
      </c>
      <c r="H32" s="46">
        <v>0</v>
      </c>
      <c r="I32" s="23">
        <v>651</v>
      </c>
      <c r="J32" s="23">
        <v>81</v>
      </c>
      <c r="K32" s="23">
        <v>773</v>
      </c>
      <c r="L32" s="23">
        <v>13</v>
      </c>
      <c r="M32" s="23">
        <v>44</v>
      </c>
      <c r="N32" s="23">
        <v>171</v>
      </c>
      <c r="O32" s="46">
        <v>0</v>
      </c>
      <c r="P32" s="23">
        <v>29</v>
      </c>
    </row>
    <row r="33" spans="1:16" ht="12.75" customHeight="1" x14ac:dyDescent="0.2">
      <c r="A33" s="51" t="s">
        <v>30</v>
      </c>
      <c r="B33" s="23">
        <v>4557</v>
      </c>
      <c r="C33" s="187">
        <v>2578</v>
      </c>
      <c r="D33" s="184">
        <v>1663</v>
      </c>
      <c r="E33" s="23">
        <v>46</v>
      </c>
      <c r="F33" s="23">
        <v>106</v>
      </c>
      <c r="G33" s="23">
        <v>85</v>
      </c>
      <c r="H33" s="46">
        <v>2</v>
      </c>
      <c r="I33" s="23">
        <v>689</v>
      </c>
      <c r="J33" s="23">
        <v>224</v>
      </c>
      <c r="K33" s="23">
        <v>262</v>
      </c>
      <c r="L33" s="23">
        <v>51</v>
      </c>
      <c r="M33" s="23">
        <v>9</v>
      </c>
      <c r="N33" s="23">
        <v>19</v>
      </c>
      <c r="O33" s="46">
        <v>0</v>
      </c>
      <c r="P33" s="23">
        <v>528</v>
      </c>
    </row>
    <row r="34" spans="1:16" ht="12.75" customHeight="1" x14ac:dyDescent="0.2">
      <c r="A34" s="51" t="s">
        <v>31</v>
      </c>
      <c r="B34" s="23">
        <v>9665</v>
      </c>
      <c r="C34" s="187">
        <v>5781</v>
      </c>
      <c r="D34" s="184">
        <v>4250</v>
      </c>
      <c r="E34" s="23">
        <v>7</v>
      </c>
      <c r="F34" s="23">
        <v>10</v>
      </c>
      <c r="G34" s="23">
        <v>55</v>
      </c>
      <c r="H34" s="23">
        <v>2</v>
      </c>
      <c r="I34" s="23">
        <v>253</v>
      </c>
      <c r="J34" s="23">
        <v>15</v>
      </c>
      <c r="K34" s="23">
        <v>293</v>
      </c>
      <c r="L34" s="23">
        <v>263</v>
      </c>
      <c r="M34" s="46">
        <v>0</v>
      </c>
      <c r="N34" s="23">
        <v>210</v>
      </c>
      <c r="O34" s="46">
        <v>1</v>
      </c>
      <c r="P34" s="23">
        <v>1898</v>
      </c>
    </row>
    <row r="35" spans="1:16" ht="12.75" customHeight="1" x14ac:dyDescent="0.2">
      <c r="A35" s="51" t="s">
        <v>32</v>
      </c>
      <c r="B35" s="23">
        <v>1870</v>
      </c>
      <c r="C35" s="187">
        <v>873</v>
      </c>
      <c r="D35" s="184">
        <v>405</v>
      </c>
      <c r="E35" s="46">
        <v>0</v>
      </c>
      <c r="F35" s="46">
        <v>0</v>
      </c>
      <c r="G35" s="23">
        <v>128</v>
      </c>
      <c r="H35" s="46">
        <v>0</v>
      </c>
      <c r="I35" s="23">
        <v>49</v>
      </c>
      <c r="J35" s="23">
        <v>237</v>
      </c>
      <c r="K35" s="23">
        <v>136</v>
      </c>
      <c r="L35" s="46">
        <v>2</v>
      </c>
      <c r="M35" s="23">
        <v>7</v>
      </c>
      <c r="N35" s="23">
        <v>10</v>
      </c>
      <c r="O35" s="46">
        <v>0</v>
      </c>
      <c r="P35" s="46">
        <v>0</v>
      </c>
    </row>
    <row r="36" spans="1:16" ht="12.75" customHeight="1" x14ac:dyDescent="0.2">
      <c r="A36" s="51" t="s">
        <v>33</v>
      </c>
      <c r="B36" s="23">
        <v>6779</v>
      </c>
      <c r="C36" s="187">
        <v>1888</v>
      </c>
      <c r="D36" s="184">
        <v>1601</v>
      </c>
      <c r="E36" s="23">
        <v>13</v>
      </c>
      <c r="F36" s="23">
        <v>16</v>
      </c>
      <c r="G36" s="23">
        <v>101</v>
      </c>
      <c r="H36" s="23">
        <v>1</v>
      </c>
      <c r="I36" s="23">
        <v>106</v>
      </c>
      <c r="J36" s="23">
        <v>32</v>
      </c>
      <c r="K36" s="23">
        <v>82</v>
      </c>
      <c r="L36" s="23">
        <v>45</v>
      </c>
      <c r="M36" s="46">
        <v>0</v>
      </c>
      <c r="N36" s="23">
        <v>20</v>
      </c>
      <c r="O36" s="46">
        <v>0</v>
      </c>
      <c r="P36" s="23">
        <v>216</v>
      </c>
    </row>
    <row r="37" spans="1:16" ht="12.75" customHeight="1" x14ac:dyDescent="0.2">
      <c r="A37" s="51" t="s">
        <v>34</v>
      </c>
      <c r="B37" s="23">
        <v>2646</v>
      </c>
      <c r="C37" s="187">
        <v>1164</v>
      </c>
      <c r="D37" s="184">
        <v>644</v>
      </c>
      <c r="E37" s="46">
        <v>18</v>
      </c>
      <c r="F37" s="46">
        <v>11</v>
      </c>
      <c r="G37" s="23">
        <v>400</v>
      </c>
      <c r="H37" s="46">
        <v>0</v>
      </c>
      <c r="I37" s="23">
        <v>146</v>
      </c>
      <c r="J37" s="23">
        <v>9</v>
      </c>
      <c r="K37" s="23">
        <v>119</v>
      </c>
      <c r="L37" s="46">
        <v>0</v>
      </c>
      <c r="M37" s="23">
        <v>19</v>
      </c>
      <c r="N37" s="23">
        <v>10</v>
      </c>
      <c r="O37" s="46">
        <v>0</v>
      </c>
      <c r="P37" s="23">
        <v>14</v>
      </c>
    </row>
    <row r="38" spans="1:16" ht="12.75" customHeight="1" x14ac:dyDescent="0.2">
      <c r="A38" s="51" t="s">
        <v>35</v>
      </c>
      <c r="B38" s="23">
        <v>2209</v>
      </c>
      <c r="C38" s="187">
        <v>1366</v>
      </c>
      <c r="D38" s="184">
        <v>976</v>
      </c>
      <c r="E38" s="23">
        <v>2</v>
      </c>
      <c r="F38" s="23">
        <v>1</v>
      </c>
      <c r="G38" s="23">
        <v>120</v>
      </c>
      <c r="H38" s="23">
        <v>1</v>
      </c>
      <c r="I38" s="23">
        <v>33</v>
      </c>
      <c r="J38" s="23">
        <v>28</v>
      </c>
      <c r="K38" s="23">
        <v>67</v>
      </c>
      <c r="L38" s="23">
        <v>34</v>
      </c>
      <c r="M38" s="23">
        <v>113</v>
      </c>
      <c r="N38" s="23">
        <v>7</v>
      </c>
      <c r="O38" s="46">
        <v>0</v>
      </c>
      <c r="P38" s="23">
        <v>214</v>
      </c>
    </row>
    <row r="39" spans="1:16" ht="12.75" customHeight="1" x14ac:dyDescent="0.2">
      <c r="A39" s="51" t="s">
        <v>36</v>
      </c>
      <c r="B39" s="23">
        <v>6172</v>
      </c>
      <c r="C39" s="187">
        <v>2809</v>
      </c>
      <c r="D39" s="184">
        <v>2614</v>
      </c>
      <c r="E39" s="46">
        <v>0</v>
      </c>
      <c r="F39" s="46">
        <v>0</v>
      </c>
      <c r="G39" s="23">
        <v>46</v>
      </c>
      <c r="H39" s="46">
        <v>4</v>
      </c>
      <c r="I39" s="23">
        <v>38</v>
      </c>
      <c r="J39" s="23">
        <v>49</v>
      </c>
      <c r="K39" s="23">
        <v>46</v>
      </c>
      <c r="L39" s="23">
        <v>21</v>
      </c>
      <c r="M39" s="23">
        <v>29</v>
      </c>
      <c r="N39" s="23">
        <v>17</v>
      </c>
      <c r="O39" s="46">
        <v>0</v>
      </c>
      <c r="P39" s="46">
        <v>0</v>
      </c>
    </row>
    <row r="40" spans="1:16" ht="7.5" customHeight="1" x14ac:dyDescent="0.2">
      <c r="A40" s="53"/>
      <c r="B40" s="66"/>
      <c r="C40" s="188"/>
      <c r="D40" s="185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ht="12.75" customHeight="1" x14ac:dyDescent="0.2">
      <c r="A41" s="51" t="s">
        <v>37</v>
      </c>
      <c r="B41" s="23">
        <v>3462</v>
      </c>
      <c r="C41" s="187">
        <v>2390</v>
      </c>
      <c r="D41" s="184">
        <v>2164</v>
      </c>
      <c r="E41" s="46">
        <v>0</v>
      </c>
      <c r="F41" s="46">
        <v>0</v>
      </c>
      <c r="G41" s="23">
        <v>29</v>
      </c>
      <c r="H41" s="23">
        <v>9</v>
      </c>
      <c r="I41" s="23">
        <v>106</v>
      </c>
      <c r="J41" s="23">
        <v>170</v>
      </c>
      <c r="K41" s="23">
        <v>53</v>
      </c>
      <c r="L41" s="23">
        <v>60</v>
      </c>
      <c r="M41" s="46">
        <v>0</v>
      </c>
      <c r="N41" s="23">
        <v>16</v>
      </c>
      <c r="O41" s="46">
        <v>0</v>
      </c>
      <c r="P41" s="46">
        <v>0</v>
      </c>
    </row>
    <row r="42" spans="1:16" ht="12.75" customHeight="1" x14ac:dyDescent="0.2">
      <c r="A42" s="51" t="s">
        <v>38</v>
      </c>
      <c r="B42" s="23">
        <v>6805</v>
      </c>
      <c r="C42" s="187">
        <v>2371</v>
      </c>
      <c r="D42" s="184">
        <v>993</v>
      </c>
      <c r="E42" s="46">
        <v>0</v>
      </c>
      <c r="F42" s="46">
        <v>0</v>
      </c>
      <c r="G42" s="23">
        <v>775</v>
      </c>
      <c r="H42" s="23">
        <v>2</v>
      </c>
      <c r="I42" s="23">
        <v>68</v>
      </c>
      <c r="J42" s="23">
        <v>12</v>
      </c>
      <c r="K42" s="23">
        <v>373</v>
      </c>
      <c r="L42" s="23">
        <v>382</v>
      </c>
      <c r="M42" s="23">
        <v>81</v>
      </c>
      <c r="N42" s="23">
        <v>7</v>
      </c>
      <c r="O42" s="46">
        <v>0</v>
      </c>
      <c r="P42" s="23">
        <v>290</v>
      </c>
    </row>
    <row r="43" spans="1:16" ht="12.75" customHeight="1" x14ac:dyDescent="0.2">
      <c r="A43" s="51" t="s">
        <v>39</v>
      </c>
      <c r="B43" s="23">
        <v>6248</v>
      </c>
      <c r="C43" s="187">
        <v>2655</v>
      </c>
      <c r="D43" s="184">
        <v>1568</v>
      </c>
      <c r="E43" s="23">
        <v>264</v>
      </c>
      <c r="F43" s="46">
        <v>0</v>
      </c>
      <c r="G43" s="23">
        <v>285</v>
      </c>
      <c r="H43" s="46">
        <v>0</v>
      </c>
      <c r="I43" s="23">
        <v>681</v>
      </c>
      <c r="J43" s="23">
        <v>154</v>
      </c>
      <c r="K43" s="23">
        <v>259</v>
      </c>
      <c r="L43" s="23">
        <v>109</v>
      </c>
      <c r="M43" s="23">
        <v>19</v>
      </c>
      <c r="N43" s="23">
        <v>26</v>
      </c>
      <c r="O43" s="46">
        <v>0</v>
      </c>
      <c r="P43" s="46">
        <v>0</v>
      </c>
    </row>
    <row r="44" spans="1:16" ht="12.75" customHeight="1" x14ac:dyDescent="0.2">
      <c r="A44" s="51" t="s">
        <v>40</v>
      </c>
      <c r="B44" s="23">
        <v>91998</v>
      </c>
      <c r="C44" s="187">
        <v>35429</v>
      </c>
      <c r="D44" s="184">
        <v>30987</v>
      </c>
      <c r="E44" s="23">
        <v>849</v>
      </c>
      <c r="F44" s="46">
        <v>13</v>
      </c>
      <c r="G44" s="23">
        <v>1787</v>
      </c>
      <c r="H44" s="46">
        <v>0</v>
      </c>
      <c r="I44" s="23">
        <v>904</v>
      </c>
      <c r="J44" s="23">
        <v>82</v>
      </c>
      <c r="K44" s="23">
        <v>1893</v>
      </c>
      <c r="L44" s="23">
        <v>456</v>
      </c>
      <c r="M44" s="23">
        <v>196</v>
      </c>
      <c r="N44" s="46">
        <v>14</v>
      </c>
      <c r="O44" s="46">
        <v>0</v>
      </c>
      <c r="P44" s="46">
        <v>0</v>
      </c>
    </row>
    <row r="45" spans="1:16" ht="12.75" customHeight="1" x14ac:dyDescent="0.2">
      <c r="A45" s="51" t="s">
        <v>41</v>
      </c>
      <c r="B45" s="23">
        <v>2816</v>
      </c>
      <c r="C45" s="187">
        <v>1005</v>
      </c>
      <c r="D45" s="184">
        <v>409</v>
      </c>
      <c r="E45" s="46">
        <v>0</v>
      </c>
      <c r="F45" s="23">
        <v>7</v>
      </c>
      <c r="G45" s="23">
        <v>184</v>
      </c>
      <c r="H45" s="46">
        <v>11</v>
      </c>
      <c r="I45" s="23">
        <v>482</v>
      </c>
      <c r="J45" s="23">
        <v>9</v>
      </c>
      <c r="K45" s="23">
        <v>117</v>
      </c>
      <c r="L45" s="23">
        <v>6</v>
      </c>
      <c r="M45" s="46">
        <v>0</v>
      </c>
      <c r="N45" s="46">
        <v>15</v>
      </c>
      <c r="O45" s="46">
        <v>0</v>
      </c>
      <c r="P45" s="46">
        <v>0</v>
      </c>
    </row>
    <row r="46" spans="1:16" ht="12.75" customHeight="1" x14ac:dyDescent="0.2">
      <c r="A46" s="51" t="s">
        <v>42</v>
      </c>
      <c r="B46" s="23">
        <v>518</v>
      </c>
      <c r="C46" s="187">
        <v>281</v>
      </c>
      <c r="D46" s="184">
        <v>185</v>
      </c>
      <c r="E46" s="46">
        <v>1</v>
      </c>
      <c r="F46" s="46">
        <v>0</v>
      </c>
      <c r="G46" s="23">
        <v>84</v>
      </c>
      <c r="H46" s="46">
        <v>0</v>
      </c>
      <c r="I46" s="23">
        <v>44</v>
      </c>
      <c r="J46" s="46">
        <v>0</v>
      </c>
      <c r="K46" s="23">
        <v>29</v>
      </c>
      <c r="L46" s="46">
        <v>0</v>
      </c>
      <c r="M46" s="23">
        <v>17</v>
      </c>
      <c r="N46" s="23">
        <v>3</v>
      </c>
      <c r="O46" s="46">
        <v>0</v>
      </c>
      <c r="P46" s="23">
        <v>2</v>
      </c>
    </row>
    <row r="47" spans="1:16" ht="12.75" customHeight="1" x14ac:dyDescent="0.2">
      <c r="A47" s="51" t="s">
        <v>43</v>
      </c>
      <c r="B47" s="23">
        <v>9166</v>
      </c>
      <c r="C47" s="187">
        <v>5259</v>
      </c>
      <c r="D47" s="184">
        <v>2654</v>
      </c>
      <c r="E47" s="46">
        <v>1</v>
      </c>
      <c r="F47" s="23">
        <v>59</v>
      </c>
      <c r="G47" s="23">
        <v>1436</v>
      </c>
      <c r="H47" s="23">
        <v>2</v>
      </c>
      <c r="I47" s="23">
        <v>130</v>
      </c>
      <c r="J47" s="23">
        <v>36</v>
      </c>
      <c r="K47" s="23">
        <v>440</v>
      </c>
      <c r="L47" s="23">
        <v>386</v>
      </c>
      <c r="M47" s="23">
        <v>32</v>
      </c>
      <c r="N47" s="23">
        <v>133</v>
      </c>
      <c r="O47" s="46">
        <v>0</v>
      </c>
      <c r="P47" s="23">
        <v>1351</v>
      </c>
    </row>
    <row r="48" spans="1:16" ht="12.75" customHeight="1" x14ac:dyDescent="0.2">
      <c r="A48" s="51" t="s">
        <v>44</v>
      </c>
      <c r="B48" s="23">
        <v>1818</v>
      </c>
      <c r="C48" s="187">
        <v>962</v>
      </c>
      <c r="D48" s="184">
        <v>253</v>
      </c>
      <c r="E48" s="46">
        <v>0</v>
      </c>
      <c r="F48" s="46">
        <v>0</v>
      </c>
      <c r="G48" s="23">
        <v>111</v>
      </c>
      <c r="H48" s="46">
        <v>0</v>
      </c>
      <c r="I48" s="23">
        <v>225</v>
      </c>
      <c r="J48" s="23">
        <v>90</v>
      </c>
      <c r="K48" s="23">
        <v>294</v>
      </c>
      <c r="L48" s="46">
        <v>0</v>
      </c>
      <c r="M48" s="23">
        <v>119</v>
      </c>
      <c r="N48" s="23">
        <v>13</v>
      </c>
      <c r="O48" s="46">
        <v>0</v>
      </c>
      <c r="P48" s="46">
        <v>0</v>
      </c>
    </row>
    <row r="49" spans="1:16" ht="12.75" customHeight="1" x14ac:dyDescent="0.2">
      <c r="A49" s="51" t="s">
        <v>45</v>
      </c>
      <c r="B49" s="23">
        <v>45063</v>
      </c>
      <c r="C49" s="187">
        <v>31190</v>
      </c>
      <c r="D49" s="184">
        <v>24850</v>
      </c>
      <c r="E49" s="23">
        <v>37</v>
      </c>
      <c r="F49" s="23">
        <v>73</v>
      </c>
      <c r="G49" s="23">
        <v>490</v>
      </c>
      <c r="H49" s="23">
        <v>3</v>
      </c>
      <c r="I49" s="23">
        <v>1654</v>
      </c>
      <c r="J49" s="23">
        <v>35</v>
      </c>
      <c r="K49" s="23">
        <v>145</v>
      </c>
      <c r="L49" s="23">
        <v>30</v>
      </c>
      <c r="M49" s="23">
        <v>115</v>
      </c>
      <c r="N49" s="23">
        <v>114</v>
      </c>
      <c r="O49" s="46">
        <v>0</v>
      </c>
      <c r="P49" s="23">
        <v>4841</v>
      </c>
    </row>
    <row r="50" spans="1:16" ht="12.75" customHeight="1" x14ac:dyDescent="0.2">
      <c r="A50" s="51" t="s">
        <v>46</v>
      </c>
      <c r="B50" s="23">
        <v>30507</v>
      </c>
      <c r="C50" s="187">
        <v>11250</v>
      </c>
      <c r="D50" s="184">
        <v>7828</v>
      </c>
      <c r="E50" s="46">
        <v>1</v>
      </c>
      <c r="F50" s="23">
        <v>51</v>
      </c>
      <c r="G50" s="46">
        <v>0</v>
      </c>
      <c r="H50" s="46">
        <v>0</v>
      </c>
      <c r="I50" s="23">
        <v>1813</v>
      </c>
      <c r="J50" s="23">
        <v>1530</v>
      </c>
      <c r="K50" s="23">
        <v>1140</v>
      </c>
      <c r="L50" s="23">
        <v>324</v>
      </c>
      <c r="M50" s="23">
        <v>51</v>
      </c>
      <c r="N50" s="23">
        <v>81</v>
      </c>
      <c r="O50" s="46">
        <v>0</v>
      </c>
      <c r="P50" s="23">
        <v>394</v>
      </c>
    </row>
    <row r="51" spans="1:16" ht="7.5" customHeight="1" x14ac:dyDescent="0.2">
      <c r="A51" s="53"/>
      <c r="B51" s="66"/>
      <c r="C51" s="188"/>
      <c r="D51" s="18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ht="12.75" customHeight="1" x14ac:dyDescent="0.2">
      <c r="A52" s="51" t="s">
        <v>47</v>
      </c>
      <c r="B52" s="23">
        <v>5508</v>
      </c>
      <c r="C52" s="187">
        <v>722</v>
      </c>
      <c r="D52" s="184">
        <v>33</v>
      </c>
      <c r="E52" s="23">
        <v>23</v>
      </c>
      <c r="F52" s="46">
        <v>7</v>
      </c>
      <c r="G52" s="23">
        <v>275</v>
      </c>
      <c r="H52" s="23">
        <v>3</v>
      </c>
      <c r="I52" s="23">
        <v>82</v>
      </c>
      <c r="J52" s="23">
        <v>111</v>
      </c>
      <c r="K52" s="23">
        <v>192</v>
      </c>
      <c r="L52" s="23">
        <v>26</v>
      </c>
      <c r="M52" s="46">
        <v>0</v>
      </c>
      <c r="N52" s="46">
        <v>0</v>
      </c>
      <c r="O52" s="46">
        <v>0</v>
      </c>
      <c r="P52" s="46">
        <v>0</v>
      </c>
    </row>
    <row r="53" spans="1:16" ht="12.75" customHeight="1" x14ac:dyDescent="0.2">
      <c r="A53" s="51" t="s">
        <v>48</v>
      </c>
      <c r="B53" s="23">
        <v>3376</v>
      </c>
      <c r="C53" s="187">
        <v>1003</v>
      </c>
      <c r="D53" s="184">
        <v>431</v>
      </c>
      <c r="E53" s="46">
        <v>0</v>
      </c>
      <c r="F53" s="46">
        <v>0</v>
      </c>
      <c r="G53" s="46">
        <v>0</v>
      </c>
      <c r="H53" s="46">
        <v>0</v>
      </c>
      <c r="I53" s="23">
        <v>351</v>
      </c>
      <c r="J53" s="46">
        <v>3</v>
      </c>
      <c r="K53" s="23">
        <v>35</v>
      </c>
      <c r="L53" s="46">
        <v>0</v>
      </c>
      <c r="M53" s="23">
        <v>123</v>
      </c>
      <c r="N53" s="23">
        <v>39</v>
      </c>
      <c r="O53" s="46">
        <v>0</v>
      </c>
      <c r="P53" s="23">
        <v>249</v>
      </c>
    </row>
    <row r="54" spans="1:16" ht="12.75" customHeight="1" x14ac:dyDescent="0.2">
      <c r="A54" s="51" t="s">
        <v>49</v>
      </c>
      <c r="B54" s="23">
        <v>2160</v>
      </c>
      <c r="C54" s="187">
        <v>1135</v>
      </c>
      <c r="D54" s="184">
        <v>918</v>
      </c>
      <c r="E54" s="46">
        <v>0</v>
      </c>
      <c r="F54" s="46">
        <v>3</v>
      </c>
      <c r="G54" s="23">
        <v>23</v>
      </c>
      <c r="H54" s="46">
        <v>0</v>
      </c>
      <c r="I54" s="23">
        <v>133</v>
      </c>
      <c r="J54" s="23">
        <v>14</v>
      </c>
      <c r="K54" s="23">
        <v>82</v>
      </c>
      <c r="L54" s="46">
        <v>0</v>
      </c>
      <c r="M54" s="46">
        <v>8</v>
      </c>
      <c r="N54" s="23">
        <v>40</v>
      </c>
      <c r="O54" s="46">
        <v>0</v>
      </c>
      <c r="P54" s="23">
        <v>24</v>
      </c>
    </row>
    <row r="55" spans="1:16" ht="12.75" customHeight="1" x14ac:dyDescent="0.2">
      <c r="A55" s="51" t="s">
        <v>50</v>
      </c>
      <c r="B55" s="23">
        <v>504</v>
      </c>
      <c r="C55" s="187">
        <v>300</v>
      </c>
      <c r="D55" s="184">
        <v>74</v>
      </c>
      <c r="E55" s="46">
        <v>0</v>
      </c>
      <c r="F55" s="23">
        <v>13</v>
      </c>
      <c r="G55" s="46">
        <v>0</v>
      </c>
      <c r="H55" s="46">
        <v>0</v>
      </c>
      <c r="I55" s="23">
        <v>46</v>
      </c>
      <c r="J55" s="23">
        <v>186</v>
      </c>
      <c r="K55" s="23">
        <v>18</v>
      </c>
      <c r="L55" s="46">
        <v>1</v>
      </c>
      <c r="M55" s="23">
        <v>27</v>
      </c>
      <c r="N55" s="46">
        <v>5</v>
      </c>
      <c r="O55" s="23">
        <v>4</v>
      </c>
      <c r="P55" s="46">
        <v>0</v>
      </c>
    </row>
    <row r="56" spans="1:16" ht="12.75" customHeight="1" x14ac:dyDescent="0.2">
      <c r="A56" s="51" t="s">
        <v>51</v>
      </c>
      <c r="B56" s="23">
        <v>9520</v>
      </c>
      <c r="C56" s="187">
        <v>3361</v>
      </c>
      <c r="D56" s="184">
        <v>2729</v>
      </c>
      <c r="E56" s="46">
        <v>0</v>
      </c>
      <c r="F56" s="46">
        <v>0</v>
      </c>
      <c r="G56" s="23">
        <v>87</v>
      </c>
      <c r="H56" s="46">
        <v>0</v>
      </c>
      <c r="I56" s="23">
        <v>202</v>
      </c>
      <c r="J56" s="23">
        <v>60</v>
      </c>
      <c r="K56" s="23">
        <v>177</v>
      </c>
      <c r="L56" s="23">
        <v>378</v>
      </c>
      <c r="M56" s="46">
        <v>10</v>
      </c>
      <c r="N56" s="23">
        <v>101</v>
      </c>
      <c r="O56" s="46">
        <v>0</v>
      </c>
      <c r="P56" s="23">
        <v>283</v>
      </c>
    </row>
    <row r="57" spans="1:16" ht="12.75" customHeight="1" x14ac:dyDescent="0.2">
      <c r="A57" s="51" t="s">
        <v>52</v>
      </c>
      <c r="B57" s="23">
        <v>8072</v>
      </c>
      <c r="C57" s="187">
        <v>2037</v>
      </c>
      <c r="D57" s="184">
        <v>1682</v>
      </c>
      <c r="E57" s="23">
        <v>324</v>
      </c>
      <c r="F57" s="23">
        <v>75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</row>
    <row r="58" spans="1:16" ht="12.75" customHeight="1" x14ac:dyDescent="0.2">
      <c r="A58" s="51" t="s">
        <v>53</v>
      </c>
      <c r="B58" s="23">
        <v>1806</v>
      </c>
      <c r="C58" s="187">
        <v>697</v>
      </c>
      <c r="D58" s="184">
        <v>538</v>
      </c>
      <c r="E58" s="46">
        <v>0</v>
      </c>
      <c r="F58" s="46">
        <v>1</v>
      </c>
      <c r="G58" s="23">
        <v>14</v>
      </c>
      <c r="H58" s="23">
        <v>2</v>
      </c>
      <c r="I58" s="23">
        <v>10</v>
      </c>
      <c r="J58" s="46">
        <v>0</v>
      </c>
      <c r="K58" s="23">
        <v>17</v>
      </c>
      <c r="L58" s="23">
        <v>27</v>
      </c>
      <c r="M58" s="23">
        <v>2</v>
      </c>
      <c r="N58" s="23">
        <v>2</v>
      </c>
      <c r="O58" s="46">
        <v>0</v>
      </c>
      <c r="P58" s="23">
        <v>148</v>
      </c>
    </row>
    <row r="59" spans="1:16" ht="12.75" customHeight="1" x14ac:dyDescent="0.2">
      <c r="A59" s="51" t="s">
        <v>54</v>
      </c>
      <c r="B59" s="23">
        <v>1942</v>
      </c>
      <c r="C59" s="187">
        <v>956</v>
      </c>
      <c r="D59" s="184">
        <v>789</v>
      </c>
      <c r="E59" s="46">
        <v>0</v>
      </c>
      <c r="F59" s="46">
        <v>0</v>
      </c>
      <c r="G59" s="23">
        <v>20</v>
      </c>
      <c r="H59" s="46">
        <v>0</v>
      </c>
      <c r="I59" s="23">
        <v>90</v>
      </c>
      <c r="J59" s="23">
        <v>68</v>
      </c>
      <c r="K59" s="23">
        <v>16</v>
      </c>
      <c r="L59" s="23">
        <v>4</v>
      </c>
      <c r="M59" s="23">
        <v>5</v>
      </c>
      <c r="N59" s="23">
        <v>18</v>
      </c>
      <c r="O59" s="46">
        <v>0</v>
      </c>
      <c r="P59" s="46">
        <v>0</v>
      </c>
    </row>
    <row r="60" spans="1:16" ht="12.75" customHeight="1" x14ac:dyDescent="0.2">
      <c r="A60" s="51" t="s">
        <v>55</v>
      </c>
      <c r="B60" s="23">
        <v>155</v>
      </c>
      <c r="C60" s="187">
        <v>14</v>
      </c>
      <c r="D60" s="256">
        <v>0</v>
      </c>
      <c r="E60" s="46">
        <v>0</v>
      </c>
      <c r="F60" s="46">
        <v>0</v>
      </c>
      <c r="G60" s="23">
        <v>9</v>
      </c>
      <c r="H60" s="46">
        <v>0</v>
      </c>
      <c r="I60" s="46">
        <v>1</v>
      </c>
      <c r="J60" s="46">
        <v>0</v>
      </c>
      <c r="K60" s="23">
        <v>3</v>
      </c>
      <c r="L60" s="23">
        <v>4</v>
      </c>
      <c r="M60" s="46">
        <v>1</v>
      </c>
      <c r="N60" s="46">
        <v>0</v>
      </c>
      <c r="O60" s="46">
        <v>0</v>
      </c>
      <c r="P60" s="23">
        <v>2</v>
      </c>
    </row>
    <row r="61" spans="1:16" ht="12.75" customHeight="1" x14ac:dyDescent="0.2">
      <c r="A61" s="51" t="s">
        <v>56</v>
      </c>
      <c r="B61" s="23">
        <v>8739</v>
      </c>
      <c r="C61" s="187">
        <v>3164</v>
      </c>
      <c r="D61" s="184">
        <v>2349</v>
      </c>
      <c r="E61" s="46">
        <v>0</v>
      </c>
      <c r="F61" s="46">
        <v>0</v>
      </c>
      <c r="G61" s="23">
        <v>4</v>
      </c>
      <c r="H61" s="46">
        <v>0</v>
      </c>
      <c r="I61" s="23">
        <v>647</v>
      </c>
      <c r="J61" s="23">
        <v>208</v>
      </c>
      <c r="K61" s="23">
        <v>236</v>
      </c>
      <c r="L61" s="23">
        <v>6</v>
      </c>
      <c r="M61" s="23">
        <v>13</v>
      </c>
      <c r="N61" s="23">
        <v>20</v>
      </c>
      <c r="O61" s="46">
        <v>0</v>
      </c>
      <c r="P61" s="46">
        <v>0</v>
      </c>
    </row>
    <row r="62" spans="1:16" ht="7.5" customHeight="1" x14ac:dyDescent="0.2">
      <c r="A62" s="53"/>
      <c r="B62" s="66"/>
      <c r="C62" s="188"/>
      <c r="D62" s="18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</row>
    <row r="63" spans="1:16" ht="12.75" customHeight="1" x14ac:dyDescent="0.2">
      <c r="A63" s="51" t="s">
        <v>57</v>
      </c>
      <c r="B63" s="23">
        <v>32300</v>
      </c>
      <c r="C63" s="187">
        <v>16706</v>
      </c>
      <c r="D63" s="184">
        <v>12360</v>
      </c>
      <c r="E63" s="23">
        <v>1103</v>
      </c>
      <c r="F63" s="46">
        <v>0</v>
      </c>
      <c r="G63" s="23">
        <v>87</v>
      </c>
      <c r="H63" s="23">
        <v>4</v>
      </c>
      <c r="I63" s="23">
        <v>630</v>
      </c>
      <c r="J63" s="23">
        <v>236</v>
      </c>
      <c r="K63" s="23">
        <v>461</v>
      </c>
      <c r="L63" s="23">
        <v>936</v>
      </c>
      <c r="M63" s="23">
        <v>63</v>
      </c>
      <c r="N63" s="23">
        <v>165</v>
      </c>
      <c r="O63" s="46">
        <v>0</v>
      </c>
      <c r="P63" s="23">
        <v>2830</v>
      </c>
    </row>
    <row r="64" spans="1:16" ht="12.75" customHeight="1" x14ac:dyDescent="0.2">
      <c r="A64" s="51" t="s">
        <v>58</v>
      </c>
      <c r="B64" s="23">
        <v>1705</v>
      </c>
      <c r="C64" s="187">
        <v>909</v>
      </c>
      <c r="D64" s="184">
        <v>333</v>
      </c>
      <c r="E64" s="23">
        <v>7</v>
      </c>
      <c r="F64" s="23">
        <v>5</v>
      </c>
      <c r="G64" s="23">
        <v>39</v>
      </c>
      <c r="H64" s="46">
        <v>0</v>
      </c>
      <c r="I64" s="23">
        <v>186</v>
      </c>
      <c r="J64" s="23">
        <v>113</v>
      </c>
      <c r="K64" s="23">
        <v>242</v>
      </c>
      <c r="L64" s="46">
        <v>0</v>
      </c>
      <c r="M64" s="23">
        <v>7</v>
      </c>
      <c r="N64" s="23">
        <v>33</v>
      </c>
      <c r="O64" s="46">
        <v>0</v>
      </c>
      <c r="P64" s="23">
        <v>59</v>
      </c>
    </row>
    <row r="65" spans="1:16" ht="12.75" customHeight="1" x14ac:dyDescent="0.2">
      <c r="A65" s="51" t="s">
        <v>59</v>
      </c>
      <c r="B65" s="23">
        <v>4987</v>
      </c>
      <c r="C65" s="187">
        <v>3602</v>
      </c>
      <c r="D65" s="184">
        <v>846</v>
      </c>
      <c r="E65" s="23">
        <v>6</v>
      </c>
      <c r="F65" s="23">
        <v>2</v>
      </c>
      <c r="G65" s="23">
        <v>1472</v>
      </c>
      <c r="H65" s="46">
        <v>0</v>
      </c>
      <c r="I65" s="23">
        <v>418</v>
      </c>
      <c r="J65" s="46">
        <v>0</v>
      </c>
      <c r="K65" s="23">
        <v>131</v>
      </c>
      <c r="L65" s="23">
        <v>24</v>
      </c>
      <c r="M65" s="23">
        <v>51</v>
      </c>
      <c r="N65" s="23">
        <v>112</v>
      </c>
      <c r="O65" s="46">
        <v>0</v>
      </c>
      <c r="P65" s="23">
        <v>1595</v>
      </c>
    </row>
    <row r="66" spans="1:16" ht="12.75" customHeight="1" x14ac:dyDescent="0.2">
      <c r="A66" s="52" t="s">
        <v>60</v>
      </c>
      <c r="B66" s="24">
        <v>297</v>
      </c>
      <c r="C66" s="189">
        <v>253</v>
      </c>
      <c r="D66" s="186">
        <v>70</v>
      </c>
      <c r="E66" s="259">
        <v>0</v>
      </c>
      <c r="F66" s="46">
        <v>0</v>
      </c>
      <c r="G66" s="24">
        <v>181</v>
      </c>
      <c r="H66" s="46">
        <v>0</v>
      </c>
      <c r="I66" s="24">
        <v>18</v>
      </c>
      <c r="J66" s="46">
        <v>0</v>
      </c>
      <c r="K66" s="24">
        <v>19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</row>
    <row r="67" spans="1:16" ht="12.75" customHeight="1" x14ac:dyDescent="0.2">
      <c r="A67" s="326" t="s">
        <v>127</v>
      </c>
      <c r="B67" s="326"/>
      <c r="C67" s="326"/>
      <c r="D67" s="326"/>
      <c r="E67" s="326"/>
      <c r="F67" s="326"/>
      <c r="G67" s="326"/>
      <c r="H67" s="326"/>
      <c r="I67" s="326"/>
      <c r="J67" s="326"/>
      <c r="K67" s="326"/>
      <c r="L67" s="326"/>
      <c r="M67" s="326"/>
      <c r="N67" s="326"/>
      <c r="O67" s="326"/>
      <c r="P67" s="326"/>
    </row>
  </sheetData>
  <mergeCells count="5">
    <mergeCell ref="A67:P67"/>
    <mergeCell ref="A4:P4"/>
    <mergeCell ref="A3:P3"/>
    <mergeCell ref="A1:P1"/>
    <mergeCell ref="A2:P2"/>
  </mergeCells>
  <phoneticPr fontId="0" type="noConversion"/>
  <printOptions horizontalCentered="1" verticalCentered="1"/>
  <pageMargins left="0.25" right="0.25" top="0.25" bottom="0.5" header="0.5" footer="0.5"/>
  <pageSetup scale="6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zoomScaleNormal="100" zoomScaleSheetLayoutView="100" workbookViewId="0">
      <selection sqref="A1:P1"/>
    </sheetView>
  </sheetViews>
  <sheetFormatPr defaultColWidth="9.140625" defaultRowHeight="12.75" customHeight="1" x14ac:dyDescent="0.2"/>
  <cols>
    <col min="1" max="1" width="15.7109375" style="2" customWidth="1"/>
    <col min="2" max="2" width="10.42578125" style="2" bestFit="1" customWidth="1"/>
    <col min="3" max="3" width="13.42578125" style="2" bestFit="1" customWidth="1"/>
    <col min="4" max="4" width="13.140625" style="2" bestFit="1" customWidth="1"/>
    <col min="5" max="5" width="12" style="2" customWidth="1"/>
    <col min="6" max="6" width="12.28515625" style="2" bestFit="1" customWidth="1"/>
    <col min="7" max="7" width="11.28515625" style="2" bestFit="1" customWidth="1"/>
    <col min="8" max="8" width="10.85546875" style="2" bestFit="1" customWidth="1"/>
    <col min="9" max="9" width="8.5703125" style="2" customWidth="1"/>
    <col min="10" max="10" width="11.28515625" style="2" bestFit="1" customWidth="1"/>
    <col min="11" max="11" width="10.7109375" style="2" bestFit="1" customWidth="1"/>
    <col min="12" max="12" width="9.7109375" style="2" bestFit="1" customWidth="1"/>
    <col min="13" max="13" width="12.28515625" style="2" bestFit="1" customWidth="1"/>
    <col min="14" max="14" width="11.5703125" style="2" bestFit="1" customWidth="1"/>
    <col min="15" max="15" width="10.5703125" style="2" bestFit="1" customWidth="1"/>
    <col min="16" max="16" width="9.7109375" style="2" bestFit="1" customWidth="1"/>
    <col min="17" max="16384" width="9.140625" style="2"/>
  </cols>
  <sheetData>
    <row r="1" spans="1:17" s="195" customFormat="1" ht="12.75" customHeight="1" x14ac:dyDescent="0.2">
      <c r="A1" s="300" t="s">
        <v>215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</row>
    <row r="2" spans="1:17" s="195" customFormat="1" ht="12.75" customHeight="1" x14ac:dyDescent="0.2">
      <c r="A2" s="300" t="s">
        <v>216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</row>
    <row r="3" spans="1:17" x14ac:dyDescent="0.2">
      <c r="A3" s="278" t="s">
        <v>271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7" s="4" customFormat="1" ht="12.75" customHeight="1" x14ac:dyDescent="0.2">
      <c r="A4" s="327" t="str">
        <f>'1B'!$A$4</f>
        <v>ACF/OFA: 05/15/2019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</row>
    <row r="5" spans="1:17" s="3" customFormat="1" ht="57.75" customHeight="1" x14ac:dyDescent="0.2">
      <c r="A5" s="94" t="s">
        <v>0</v>
      </c>
      <c r="B5" s="25" t="s">
        <v>163</v>
      </c>
      <c r="C5" s="183" t="s">
        <v>164</v>
      </c>
      <c r="D5" s="182" t="s">
        <v>147</v>
      </c>
      <c r="E5" s="25" t="s">
        <v>159</v>
      </c>
      <c r="F5" s="25" t="s">
        <v>145</v>
      </c>
      <c r="G5" s="25" t="s">
        <v>148</v>
      </c>
      <c r="H5" s="25" t="s">
        <v>149</v>
      </c>
      <c r="I5" s="25" t="s">
        <v>150</v>
      </c>
      <c r="J5" s="25" t="s">
        <v>151</v>
      </c>
      <c r="K5" s="25" t="s">
        <v>152</v>
      </c>
      <c r="L5" s="25" t="s">
        <v>153</v>
      </c>
      <c r="M5" s="25" t="s">
        <v>154</v>
      </c>
      <c r="N5" s="25" t="s">
        <v>160</v>
      </c>
      <c r="O5" s="25" t="s">
        <v>156</v>
      </c>
      <c r="P5" s="94" t="s">
        <v>94</v>
      </c>
      <c r="Q5" s="89"/>
    </row>
    <row r="6" spans="1:17" s="3" customFormat="1" ht="12.75" customHeight="1" x14ac:dyDescent="0.2">
      <c r="A6" s="39" t="s">
        <v>3</v>
      </c>
      <c r="B6" s="48">
        <f>SUM(B8:B66)</f>
        <v>783676</v>
      </c>
      <c r="C6" s="84">
        <f>SUM(C8:C66)</f>
        <v>411266</v>
      </c>
      <c r="D6" s="44">
        <f>'6A'!D6/$C6</f>
        <v>0.77768402931436098</v>
      </c>
      <c r="E6" s="29">
        <f>'6A'!E6/$C6</f>
        <v>1.2191622939897779E-2</v>
      </c>
      <c r="F6" s="29">
        <f>'6A'!F6/$C6</f>
        <v>1.1282235827907E-2</v>
      </c>
      <c r="G6" s="29">
        <f>'6A'!G6/$C6</f>
        <v>3.1894199860917266E-2</v>
      </c>
      <c r="H6" s="29">
        <f>'6A'!H6/$C6</f>
        <v>1.9695282371992823E-4</v>
      </c>
      <c r="I6" s="29">
        <f>'6A'!I6/$C6</f>
        <v>0.12444014336220353</v>
      </c>
      <c r="J6" s="29">
        <f>'6A'!J6/$C6</f>
        <v>2.2581492270209547E-2</v>
      </c>
      <c r="K6" s="29">
        <f>'6A'!K6/$C6</f>
        <v>5.6989880028983676E-2</v>
      </c>
      <c r="L6" s="29">
        <f>'6A'!L6/$C6</f>
        <v>2.6311438339177078E-2</v>
      </c>
      <c r="M6" s="29">
        <f>'6A'!M6/$C6</f>
        <v>1.233994543677328E-2</v>
      </c>
      <c r="N6" s="29">
        <f>'6A'!N6/$C6</f>
        <v>6.1031060189755534E-3</v>
      </c>
      <c r="O6" s="29">
        <f>'6A'!O6/$C6</f>
        <v>1.7020614395549352E-5</v>
      </c>
      <c r="P6" s="29">
        <v>9.3861513687600651E-2</v>
      </c>
    </row>
    <row r="7" spans="1:17" ht="7.5" customHeight="1" x14ac:dyDescent="0.2">
      <c r="A7" s="53"/>
      <c r="B7" s="67"/>
      <c r="C7" s="85"/>
      <c r="D7" s="83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7" ht="12.75" customHeight="1" x14ac:dyDescent="0.2">
      <c r="A8" s="51" t="s">
        <v>8</v>
      </c>
      <c r="B8" s="48">
        <f>'6A'!B8</f>
        <v>3563</v>
      </c>
      <c r="C8" s="84">
        <f>'6A'!C8</f>
        <v>1896</v>
      </c>
      <c r="D8" s="44">
        <f>'6A'!D8/$C8</f>
        <v>0.74156118143459915</v>
      </c>
      <c r="E8" s="29">
        <f>'6A'!E8/$C8</f>
        <v>5.8016877637130804E-3</v>
      </c>
      <c r="F8" s="29">
        <f>'6A'!F8/$C8</f>
        <v>7.4894514767932491E-2</v>
      </c>
      <c r="G8" s="29">
        <f>'6A'!G8/$C8</f>
        <v>0.11972573839662447</v>
      </c>
      <c r="H8" s="29">
        <f>'6A'!H8/$C8</f>
        <v>0</v>
      </c>
      <c r="I8" s="29">
        <f>'6A'!I8/$C8</f>
        <v>2.6898734177215191E-2</v>
      </c>
      <c r="J8" s="29">
        <f>'6A'!J8/$C8</f>
        <v>0</v>
      </c>
      <c r="K8" s="29">
        <f>'6A'!K8/$C8</f>
        <v>4.1139240506329111E-2</v>
      </c>
      <c r="L8" s="29">
        <f>'6A'!L8/$C8</f>
        <v>7.1202531645569625E-2</v>
      </c>
      <c r="M8" s="29">
        <f>'6A'!M8/$C8</f>
        <v>0</v>
      </c>
      <c r="N8" s="29">
        <f>'6A'!N8/$C8</f>
        <v>1.1075949367088608E-2</v>
      </c>
      <c r="O8" s="29">
        <f>'6A'!O8/$C8</f>
        <v>0</v>
      </c>
      <c r="P8" s="29">
        <v>4.6951748049696616E-2</v>
      </c>
    </row>
    <row r="9" spans="1:17" ht="12.75" customHeight="1" x14ac:dyDescent="0.2">
      <c r="A9" s="51" t="s">
        <v>9</v>
      </c>
      <c r="B9" s="48">
        <f>'6A'!B9</f>
        <v>2340</v>
      </c>
      <c r="C9" s="84">
        <f>'6A'!C9</f>
        <v>1261</v>
      </c>
      <c r="D9" s="44">
        <f>'6A'!D9/$C9</f>
        <v>0.6851704996034893</v>
      </c>
      <c r="E9" s="29">
        <f>'6A'!E9/$C9</f>
        <v>0</v>
      </c>
      <c r="F9" s="29">
        <f>'6A'!F9/$C9</f>
        <v>7.9302141157811261E-4</v>
      </c>
      <c r="G9" s="29">
        <f>'6A'!G9/$C9</f>
        <v>5.5511498810467885E-3</v>
      </c>
      <c r="H9" s="29">
        <f>'6A'!H9/$C9</f>
        <v>3.1720856463124504E-3</v>
      </c>
      <c r="I9" s="29">
        <f>'6A'!I9/$C9</f>
        <v>0.3584456780333069</v>
      </c>
      <c r="J9" s="29">
        <f>'6A'!J9/$C9</f>
        <v>0.12926249008723237</v>
      </c>
      <c r="K9" s="29">
        <f>'6A'!K9/$C9</f>
        <v>3.9651070578905628E-2</v>
      </c>
      <c r="L9" s="29">
        <f>'6A'!L9/$C9</f>
        <v>7.1371927042030133E-3</v>
      </c>
      <c r="M9" s="29">
        <f>'6A'!M9/$C9</f>
        <v>2.775574940523394E-2</v>
      </c>
      <c r="N9" s="29">
        <f>'6A'!N9/$C9</f>
        <v>3.9651070578905628E-3</v>
      </c>
      <c r="O9" s="29">
        <f>'6A'!O9/$C9</f>
        <v>0</v>
      </c>
      <c r="P9" s="29">
        <v>9.0196078431372548E-2</v>
      </c>
    </row>
    <row r="10" spans="1:17" ht="12.75" customHeight="1" x14ac:dyDescent="0.2">
      <c r="A10" s="51" t="s">
        <v>10</v>
      </c>
      <c r="B10" s="48">
        <f>'6A'!B10</f>
        <v>2959</v>
      </c>
      <c r="C10" s="84">
        <f>'6A'!C10</f>
        <v>777</v>
      </c>
      <c r="D10" s="44">
        <f>'6A'!D10/$C10</f>
        <v>0.65637065637065639</v>
      </c>
      <c r="E10" s="29">
        <f>'6A'!E10/$C10</f>
        <v>0</v>
      </c>
      <c r="F10" s="29">
        <f>'6A'!F10/$C10</f>
        <v>0</v>
      </c>
      <c r="G10" s="29">
        <f>'6A'!G10/$C10</f>
        <v>6.5637065637065631E-2</v>
      </c>
      <c r="H10" s="29">
        <f>'6A'!H10/$C10</f>
        <v>1.287001287001287E-3</v>
      </c>
      <c r="I10" s="29">
        <f>'6A'!I10/$C10</f>
        <v>0.1891891891891892</v>
      </c>
      <c r="J10" s="29">
        <f>'6A'!J10/$C10</f>
        <v>6.1776061776061778E-2</v>
      </c>
      <c r="K10" s="29">
        <f>'6A'!K10/$C10</f>
        <v>9.137709137709138E-2</v>
      </c>
      <c r="L10" s="29">
        <f>'6A'!L10/$C10</f>
        <v>1.0296010296010296E-2</v>
      </c>
      <c r="M10" s="29">
        <f>'6A'!M10/$C10</f>
        <v>4.1184041184041183E-2</v>
      </c>
      <c r="N10" s="29">
        <f>'6A'!N10/$C10</f>
        <v>3.3462033462033462E-2</v>
      </c>
      <c r="O10" s="29">
        <f>'6A'!O10/$C10</f>
        <v>0</v>
      </c>
      <c r="P10" s="29">
        <v>2.2271714922048998E-4</v>
      </c>
    </row>
    <row r="11" spans="1:17" ht="12.75" customHeight="1" x14ac:dyDescent="0.2">
      <c r="A11" s="51" t="s">
        <v>11</v>
      </c>
      <c r="B11" s="48">
        <f>'6A'!B11</f>
        <v>1697</v>
      </c>
      <c r="C11" s="84">
        <f>'6A'!C11</f>
        <v>646</v>
      </c>
      <c r="D11" s="44">
        <f>'6A'!D11/$C11</f>
        <v>0.6826625386996904</v>
      </c>
      <c r="E11" s="29">
        <f>'6A'!E11/$C11</f>
        <v>0</v>
      </c>
      <c r="F11" s="29">
        <f>'6A'!F11/$C11</f>
        <v>7.7399380804953561E-3</v>
      </c>
      <c r="G11" s="29">
        <f>'6A'!G11/$C11</f>
        <v>0.10990712074303406</v>
      </c>
      <c r="H11" s="29">
        <f>'6A'!H11/$C11</f>
        <v>6.1919504643962852E-3</v>
      </c>
      <c r="I11" s="29">
        <f>'6A'!I11/$C11</f>
        <v>0.12074303405572756</v>
      </c>
      <c r="J11" s="29">
        <f>'6A'!J11/$C11</f>
        <v>5.8823529411764705E-2</v>
      </c>
      <c r="K11" s="29">
        <f>'6A'!K11/$C11</f>
        <v>8.9783281733746126E-2</v>
      </c>
      <c r="L11" s="29">
        <f>'6A'!L11/$C11</f>
        <v>0</v>
      </c>
      <c r="M11" s="29">
        <f>'6A'!M11/$C11</f>
        <v>0</v>
      </c>
      <c r="N11" s="29">
        <f>'6A'!N11/$C11</f>
        <v>1.0835913312693499E-2</v>
      </c>
      <c r="O11" s="29">
        <f>'6A'!O11/$C11</f>
        <v>0</v>
      </c>
      <c r="P11" s="29">
        <v>4.3252595155709339E-2</v>
      </c>
    </row>
    <row r="12" spans="1:17" ht="12.75" customHeight="1" x14ac:dyDescent="0.2">
      <c r="A12" s="51" t="s">
        <v>12</v>
      </c>
      <c r="B12" s="48">
        <f>'6A'!B12</f>
        <v>335279</v>
      </c>
      <c r="C12" s="84">
        <f>'6A'!C12</f>
        <v>190751</v>
      </c>
      <c r="D12" s="44">
        <f>'6A'!D12/$C12</f>
        <v>0.79247290970951656</v>
      </c>
      <c r="E12" s="29">
        <f>'6A'!E12/$C12</f>
        <v>1.0149357015166369E-2</v>
      </c>
      <c r="F12" s="29">
        <f>'6A'!F12/$C12</f>
        <v>2.0801987931911237E-2</v>
      </c>
      <c r="G12" s="29">
        <f>'6A'!G12/$C12</f>
        <v>1.0390509093006066E-2</v>
      </c>
      <c r="H12" s="29">
        <f>'6A'!H12/$C12</f>
        <v>0</v>
      </c>
      <c r="I12" s="29">
        <f>'6A'!I12/$C12</f>
        <v>0.17324155574544825</v>
      </c>
      <c r="J12" s="29">
        <f>'6A'!J12/$C12</f>
        <v>1.9832137184077673E-2</v>
      </c>
      <c r="K12" s="29">
        <f>'6A'!K12/$C12</f>
        <v>6.4917090867151417E-2</v>
      </c>
      <c r="L12" s="29">
        <f>'6A'!L12/$C12</f>
        <v>2.5289513554319507E-2</v>
      </c>
      <c r="M12" s="29">
        <f>'6A'!M12/$C12</f>
        <v>1.7132282399568023E-2</v>
      </c>
      <c r="N12" s="29">
        <f>'6A'!N12/$C12</f>
        <v>2.9095522435006894E-3</v>
      </c>
      <c r="O12" s="29">
        <f>'6A'!O12/$C12</f>
        <v>0</v>
      </c>
      <c r="P12" s="29">
        <v>2.1248787891563724E-2</v>
      </c>
    </row>
    <row r="13" spans="1:17" ht="12.75" customHeight="1" x14ac:dyDescent="0.2">
      <c r="A13" s="51" t="s">
        <v>13</v>
      </c>
      <c r="B13" s="48">
        <f>'6A'!B13</f>
        <v>9948</v>
      </c>
      <c r="C13" s="84">
        <f>'6A'!C13</f>
        <v>5444</v>
      </c>
      <c r="D13" s="44">
        <f>'6A'!D13/$C13</f>
        <v>0.4461792799412197</v>
      </c>
      <c r="E13" s="29">
        <f>'6A'!E13/$C13</f>
        <v>1.9470977222630418E-2</v>
      </c>
      <c r="F13" s="29">
        <f>'6A'!F13/$C13</f>
        <v>0</v>
      </c>
      <c r="G13" s="29">
        <f>'6A'!G13/$C13</f>
        <v>1.9287288758265981E-2</v>
      </c>
      <c r="H13" s="29">
        <f>'6A'!H13/$C13</f>
        <v>2.0205731080088171E-3</v>
      </c>
      <c r="I13" s="29">
        <f>'6A'!I13/$C13</f>
        <v>0.39713445995591479</v>
      </c>
      <c r="J13" s="29">
        <f>'6A'!J13/$C13</f>
        <v>3.2329169728141073E-2</v>
      </c>
      <c r="K13" s="29">
        <f>'6A'!K13/$C13</f>
        <v>0.14015429831006612</v>
      </c>
      <c r="L13" s="29">
        <f>'6A'!L13/$C13</f>
        <v>8.2659808963997054E-3</v>
      </c>
      <c r="M13" s="29">
        <f>'6A'!M13/$C13</f>
        <v>1.9287288758265981E-2</v>
      </c>
      <c r="N13" s="29">
        <f>'6A'!N13/$C13</f>
        <v>3.6554004408523147E-2</v>
      </c>
      <c r="O13" s="29">
        <f>'6A'!O13/$C13</f>
        <v>0</v>
      </c>
      <c r="P13" s="29">
        <v>9.6886741814278046E-2</v>
      </c>
    </row>
    <row r="14" spans="1:17" ht="12.75" customHeight="1" x14ac:dyDescent="0.2">
      <c r="A14" s="51" t="s">
        <v>14</v>
      </c>
      <c r="B14" s="48">
        <f>'6A'!B14</f>
        <v>5445</v>
      </c>
      <c r="C14" s="84">
        <f>'6A'!C14</f>
        <v>1820</v>
      </c>
      <c r="D14" s="44">
        <f>'6A'!D14/$C14</f>
        <v>0.59670329670329669</v>
      </c>
      <c r="E14" s="29">
        <f>'6A'!E14/$C14</f>
        <v>1.7032967032967031E-2</v>
      </c>
      <c r="F14" s="29">
        <f>'6A'!F14/$C14</f>
        <v>2.1978021978021978E-3</v>
      </c>
      <c r="G14" s="29">
        <f>'6A'!G14/$C14</f>
        <v>0</v>
      </c>
      <c r="H14" s="29">
        <f>'6A'!H14/$C14</f>
        <v>0</v>
      </c>
      <c r="I14" s="29">
        <f>'6A'!I14/$C14</f>
        <v>0.56263736263736264</v>
      </c>
      <c r="J14" s="29">
        <f>'6A'!J14/$C14</f>
        <v>6.5934065934065934E-3</v>
      </c>
      <c r="K14" s="29">
        <f>'6A'!K14/$C14</f>
        <v>4.6703296703296704E-2</v>
      </c>
      <c r="L14" s="29">
        <f>'6A'!L14/$C14</f>
        <v>0</v>
      </c>
      <c r="M14" s="29">
        <f>'6A'!M14/$C14</f>
        <v>3.5714285714285712E-2</v>
      </c>
      <c r="N14" s="29">
        <f>'6A'!N14/$C14</f>
        <v>0</v>
      </c>
      <c r="O14" s="29">
        <f>'6A'!O14/$C14</f>
        <v>0</v>
      </c>
      <c r="P14" s="29">
        <v>0</v>
      </c>
    </row>
    <row r="15" spans="1:17" ht="12.75" customHeight="1" x14ac:dyDescent="0.2">
      <c r="A15" s="51" t="s">
        <v>15</v>
      </c>
      <c r="B15" s="48">
        <f>'6A'!B15</f>
        <v>1009</v>
      </c>
      <c r="C15" s="84">
        <f>'6A'!C15</f>
        <v>303</v>
      </c>
      <c r="D15" s="44">
        <f>'6A'!D15/$C15</f>
        <v>0.90429042904290424</v>
      </c>
      <c r="E15" s="29">
        <f>'6A'!E15/$C15</f>
        <v>3.3003300330033004E-3</v>
      </c>
      <c r="F15" s="29">
        <f>'6A'!F15/$C15</f>
        <v>0</v>
      </c>
      <c r="G15" s="29">
        <f>'6A'!G15/$C15</f>
        <v>4.9504950495049507E-2</v>
      </c>
      <c r="H15" s="29">
        <f>'6A'!H15/$C15</f>
        <v>0</v>
      </c>
      <c r="I15" s="29">
        <f>'6A'!I15/$C15</f>
        <v>7.2607260726072612E-2</v>
      </c>
      <c r="J15" s="29">
        <f>'6A'!J15/$C15</f>
        <v>0</v>
      </c>
      <c r="K15" s="29">
        <f>'6A'!K15/$C15</f>
        <v>3.9603960396039604E-2</v>
      </c>
      <c r="L15" s="29">
        <f>'6A'!L15/$C15</f>
        <v>0</v>
      </c>
      <c r="M15" s="29">
        <f>'6A'!M15/$C15</f>
        <v>0</v>
      </c>
      <c r="N15" s="29">
        <f>'6A'!N15/$C15</f>
        <v>0</v>
      </c>
      <c r="O15" s="29">
        <f>'6A'!O15/$C15</f>
        <v>0</v>
      </c>
      <c r="P15" s="29">
        <v>0</v>
      </c>
    </row>
    <row r="16" spans="1:17" ht="12.75" customHeight="1" x14ac:dyDescent="0.2">
      <c r="A16" s="51" t="s">
        <v>80</v>
      </c>
      <c r="B16" s="48">
        <f>'6A'!B16</f>
        <v>3177</v>
      </c>
      <c r="C16" s="84">
        <f>'6A'!C16</f>
        <v>1594</v>
      </c>
      <c r="D16" s="44">
        <f>'6A'!D16/$C16</f>
        <v>0.77164366373902138</v>
      </c>
      <c r="E16" s="29">
        <f>'6A'!E16/$C16</f>
        <v>6.2735257214554575E-4</v>
      </c>
      <c r="F16" s="29">
        <f>'6A'!F16/$C16</f>
        <v>7.5282308657465494E-3</v>
      </c>
      <c r="G16" s="29">
        <f>'6A'!G16/$C16</f>
        <v>2.5094102885821833E-2</v>
      </c>
      <c r="H16" s="29">
        <f>'6A'!H16/$C16</f>
        <v>2.509410288582183E-3</v>
      </c>
      <c r="I16" s="29">
        <f>'6A'!I16/$C16</f>
        <v>0.20012547051442911</v>
      </c>
      <c r="J16" s="29">
        <f>'6A'!J16/$C16</f>
        <v>6.2735257214554575E-4</v>
      </c>
      <c r="K16" s="29">
        <f>'6A'!K16/$C16</f>
        <v>6.8381430363864487E-2</v>
      </c>
      <c r="L16" s="29">
        <f>'6A'!L16/$C16</f>
        <v>2.509410288582183E-3</v>
      </c>
      <c r="M16" s="29">
        <f>'6A'!M16/$C16</f>
        <v>6.2735257214554575E-4</v>
      </c>
      <c r="N16" s="29">
        <f>'6A'!N16/$C16</f>
        <v>2.5721455457967377E-2</v>
      </c>
      <c r="O16" s="29">
        <f>'6A'!O16/$C16</f>
        <v>0</v>
      </c>
      <c r="P16" s="29">
        <v>0</v>
      </c>
    </row>
    <row r="17" spans="1:16" ht="12.75" customHeight="1" x14ac:dyDescent="0.2">
      <c r="A17" s="51" t="s">
        <v>16</v>
      </c>
      <c r="B17" s="48">
        <f>'6A'!B17</f>
        <v>6112</v>
      </c>
      <c r="C17" s="84">
        <f>'6A'!C17</f>
        <v>2212</v>
      </c>
      <c r="D17" s="44">
        <f>'6A'!D17/$C17</f>
        <v>0.49819168173598555</v>
      </c>
      <c r="E17" s="29">
        <f>'6A'!E17/$C17</f>
        <v>4.5207956600361665E-3</v>
      </c>
      <c r="F17" s="29">
        <f>'6A'!F17/$C17</f>
        <v>9.0415913200723324E-4</v>
      </c>
      <c r="G17" s="29">
        <f>'6A'!G17/$C17</f>
        <v>4.1591320072332731E-2</v>
      </c>
      <c r="H17" s="29">
        <f>'6A'!H17/$C17</f>
        <v>0</v>
      </c>
      <c r="I17" s="29">
        <f>'6A'!I17/$C17</f>
        <v>0.19529837251356238</v>
      </c>
      <c r="J17" s="29">
        <f>'6A'!J17/$C17</f>
        <v>0.11437613019891502</v>
      </c>
      <c r="K17" s="29">
        <f>'6A'!K17/$C17</f>
        <v>0.16094032549728751</v>
      </c>
      <c r="L17" s="29">
        <f>'6A'!L17/$C17</f>
        <v>0.1089511754068716</v>
      </c>
      <c r="M17" s="29">
        <f>'6A'!M17/$C17</f>
        <v>0</v>
      </c>
      <c r="N17" s="29">
        <f>'6A'!N17/$C17</f>
        <v>4.9728752260397831E-3</v>
      </c>
      <c r="O17" s="29">
        <f>'6A'!O17/$C17</f>
        <v>0</v>
      </c>
      <c r="P17" s="29">
        <v>0.16554127641036812</v>
      </c>
    </row>
    <row r="18" spans="1:16" ht="7.5" customHeight="1" x14ac:dyDescent="0.2">
      <c r="A18" s="53"/>
      <c r="B18" s="67" t="s">
        <v>2</v>
      </c>
      <c r="C18" s="85" t="s">
        <v>2</v>
      </c>
      <c r="D18" s="83" t="s">
        <v>2</v>
      </c>
      <c r="E18" s="56" t="s">
        <v>2</v>
      </c>
      <c r="F18" s="56" t="s">
        <v>2</v>
      </c>
      <c r="G18" s="56" t="s">
        <v>2</v>
      </c>
      <c r="H18" s="56" t="s">
        <v>2</v>
      </c>
      <c r="I18" s="56" t="s">
        <v>2</v>
      </c>
      <c r="J18" s="56" t="s">
        <v>2</v>
      </c>
      <c r="K18" s="56" t="s">
        <v>2</v>
      </c>
      <c r="L18" s="56" t="s">
        <v>2</v>
      </c>
      <c r="M18" s="56" t="s">
        <v>2</v>
      </c>
      <c r="N18" s="56" t="s">
        <v>2</v>
      </c>
      <c r="O18" s="56" t="s">
        <v>2</v>
      </c>
      <c r="P18" s="56" t="s">
        <v>2</v>
      </c>
    </row>
    <row r="19" spans="1:16" ht="12.75" customHeight="1" x14ac:dyDescent="0.2">
      <c r="A19" s="51" t="s">
        <v>17</v>
      </c>
      <c r="B19" s="48">
        <f>'6A'!B19</f>
        <v>2139</v>
      </c>
      <c r="C19" s="84">
        <f>'6A'!C19</f>
        <v>207</v>
      </c>
      <c r="D19" s="44">
        <f>'6A'!D19/$C19</f>
        <v>0.29468599033816423</v>
      </c>
      <c r="E19" s="29">
        <f>'6A'!E19/$C19</f>
        <v>4.830917874396135E-3</v>
      </c>
      <c r="F19" s="29">
        <f>'6A'!F19/$C19</f>
        <v>9.6618357487922701E-3</v>
      </c>
      <c r="G19" s="29">
        <f>'6A'!G19/$C19</f>
        <v>0.42028985507246375</v>
      </c>
      <c r="H19" s="29">
        <f>'6A'!H19/$C19</f>
        <v>4.830917874396135E-3</v>
      </c>
      <c r="I19" s="29">
        <f>'6A'!I19/$C19</f>
        <v>0.18840579710144928</v>
      </c>
      <c r="J19" s="29">
        <f>'6A'!J19/$C19</f>
        <v>1.932367149758454E-2</v>
      </c>
      <c r="K19" s="29">
        <f>'6A'!K19/$C19</f>
        <v>6.280193236714976E-2</v>
      </c>
      <c r="L19" s="29">
        <f>'6A'!L19/$C19</f>
        <v>0.12560386473429952</v>
      </c>
      <c r="M19" s="29">
        <f>'6A'!M19/$C19</f>
        <v>0</v>
      </c>
      <c r="N19" s="29">
        <f>'6A'!N19/$C19</f>
        <v>2.8985507246376812E-2</v>
      </c>
      <c r="O19" s="29">
        <f>'6A'!O19/$C19</f>
        <v>0</v>
      </c>
      <c r="P19" s="29">
        <v>3.3645655877342417E-2</v>
      </c>
    </row>
    <row r="20" spans="1:16" ht="12.75" customHeight="1" x14ac:dyDescent="0.2">
      <c r="A20" s="51" t="s">
        <v>18</v>
      </c>
      <c r="B20" s="48">
        <f>'6A'!B20</f>
        <v>158</v>
      </c>
      <c r="C20" s="84">
        <f>'6A'!C20</f>
        <v>52</v>
      </c>
      <c r="D20" s="44">
        <f>'6A'!D20/$C20</f>
        <v>0.25</v>
      </c>
      <c r="E20" s="29">
        <f>'6A'!E20/$C20</f>
        <v>0</v>
      </c>
      <c r="F20" s="29">
        <f>'6A'!F20/$C20</f>
        <v>1.9230769230769232E-2</v>
      </c>
      <c r="G20" s="29">
        <f>'6A'!G20/$C20</f>
        <v>0.71153846153846156</v>
      </c>
      <c r="H20" s="29">
        <f>'6A'!H20/$C20</f>
        <v>0</v>
      </c>
      <c r="I20" s="29">
        <f>'6A'!I20/$C20</f>
        <v>3.8461538461538464E-2</v>
      </c>
      <c r="J20" s="29">
        <f>'6A'!J20/$C20</f>
        <v>1.9230769230769232E-2</v>
      </c>
      <c r="K20" s="29">
        <f>'6A'!K20/$C20</f>
        <v>1.9230769230769232E-2</v>
      </c>
      <c r="L20" s="29">
        <f>'6A'!L20/$C20</f>
        <v>0</v>
      </c>
      <c r="M20" s="29">
        <f>'6A'!M20/$C20</f>
        <v>0</v>
      </c>
      <c r="N20" s="29">
        <f>'6A'!N20/$C20</f>
        <v>3.8461538461538464E-2</v>
      </c>
      <c r="O20" s="29">
        <f>'6A'!O20/$C20</f>
        <v>0</v>
      </c>
      <c r="P20" s="29">
        <v>3.3645655877342417E-2</v>
      </c>
    </row>
    <row r="21" spans="1:16" ht="12.75" customHeight="1" x14ac:dyDescent="0.2">
      <c r="A21" s="51" t="s">
        <v>19</v>
      </c>
      <c r="B21" s="48">
        <f>'6A'!B21</f>
        <v>3436</v>
      </c>
      <c r="C21" s="84">
        <f>'6A'!C21</f>
        <v>1620</v>
      </c>
      <c r="D21" s="44">
        <f>'6A'!D21/$C21</f>
        <v>0.73148148148148151</v>
      </c>
      <c r="E21" s="29">
        <f>'6A'!E21/$C21</f>
        <v>9.876543209876543E-3</v>
      </c>
      <c r="F21" s="29">
        <f>'6A'!F21/$C21</f>
        <v>1.4197530864197531E-2</v>
      </c>
      <c r="G21" s="29">
        <f>'6A'!G21/$C21</f>
        <v>7.3456790123456794E-2</v>
      </c>
      <c r="H21" s="29">
        <f>'6A'!H21/$C21</f>
        <v>0</v>
      </c>
      <c r="I21" s="29">
        <f>'6A'!I21/$C21</f>
        <v>7.3456790123456794E-2</v>
      </c>
      <c r="J21" s="29">
        <f>'6A'!J21/$C21</f>
        <v>3.0864197530864196E-3</v>
      </c>
      <c r="K21" s="29">
        <f>'6A'!K21/$C21</f>
        <v>3.4567901234567898E-2</v>
      </c>
      <c r="L21" s="29">
        <f>'6A'!L21/$C21</f>
        <v>2.2839506172839506E-2</v>
      </c>
      <c r="M21" s="29">
        <f>'6A'!M21/$C21</f>
        <v>1.8518518518518519E-3</v>
      </c>
      <c r="N21" s="29">
        <f>'6A'!N21/$C21</f>
        <v>6.1728395061728394E-4</v>
      </c>
      <c r="O21" s="29">
        <f>'6A'!O21/$C21</f>
        <v>0</v>
      </c>
      <c r="P21" s="29">
        <v>2.8476692022625316E-2</v>
      </c>
    </row>
    <row r="22" spans="1:16" ht="12.75" customHeight="1" x14ac:dyDescent="0.2">
      <c r="A22" s="51" t="s">
        <v>20</v>
      </c>
      <c r="B22" s="48">
        <f>'6A'!B22</f>
        <v>73</v>
      </c>
      <c r="C22" s="84">
        <f>'6A'!C22</f>
        <v>58</v>
      </c>
      <c r="D22" s="44">
        <f>'6A'!D22/$C22</f>
        <v>0.2413793103448276</v>
      </c>
      <c r="E22" s="29">
        <f>'6A'!E22/$C22</f>
        <v>0</v>
      </c>
      <c r="F22" s="29">
        <f>'6A'!F22/$C22</f>
        <v>0</v>
      </c>
      <c r="G22" s="29">
        <f>'6A'!G22/$C22</f>
        <v>0.10344827586206896</v>
      </c>
      <c r="H22" s="29">
        <f>'6A'!H22/$C22</f>
        <v>0</v>
      </c>
      <c r="I22" s="29">
        <f>'6A'!I22/$C22</f>
        <v>0.29310344827586204</v>
      </c>
      <c r="J22" s="29">
        <f>'6A'!J22/$C22</f>
        <v>0</v>
      </c>
      <c r="K22" s="29">
        <f>'6A'!K22/$C22</f>
        <v>0.10344827586206896</v>
      </c>
      <c r="L22" s="29">
        <f>'6A'!L22/$C22</f>
        <v>1.7241379310344827E-2</v>
      </c>
      <c r="M22" s="29">
        <f>'6A'!M22/$C22</f>
        <v>0</v>
      </c>
      <c r="N22" s="29">
        <f>'6A'!N22/$C22</f>
        <v>1.7241379310344827E-2</v>
      </c>
      <c r="O22" s="29">
        <f>'6A'!O22/$C22</f>
        <v>0</v>
      </c>
      <c r="P22" s="29">
        <v>0.89393939393939392</v>
      </c>
    </row>
    <row r="23" spans="1:16" ht="12.75" customHeight="1" x14ac:dyDescent="0.2">
      <c r="A23" s="51" t="s">
        <v>21</v>
      </c>
      <c r="B23" s="48">
        <f>'6A'!B23</f>
        <v>2499</v>
      </c>
      <c r="C23" s="84">
        <f>'6A'!C23</f>
        <v>2045</v>
      </c>
      <c r="D23" s="44">
        <f>'6A'!D23/$C23</f>
        <v>0.96283618581907093</v>
      </c>
      <c r="E23" s="29">
        <f>'6A'!E23/$C23</f>
        <v>0</v>
      </c>
      <c r="F23" s="29">
        <f>'6A'!F23/$C23</f>
        <v>0</v>
      </c>
      <c r="G23" s="29">
        <f>'6A'!G23/$C23</f>
        <v>2.3471882640586798E-2</v>
      </c>
      <c r="H23" s="29">
        <f>'6A'!H23/$C23</f>
        <v>0</v>
      </c>
      <c r="I23" s="29">
        <f>'6A'!I23/$C23</f>
        <v>1.9070904645476772E-2</v>
      </c>
      <c r="J23" s="29">
        <f>'6A'!J23/$C23</f>
        <v>9.7799511002444987E-3</v>
      </c>
      <c r="K23" s="29">
        <f>'6A'!K23/$C23</f>
        <v>8.3129584352078234E-3</v>
      </c>
      <c r="L23" s="29">
        <f>'6A'!L23/$C23</f>
        <v>2.4449877750611247E-3</v>
      </c>
      <c r="M23" s="29">
        <f>'6A'!M23/$C23</f>
        <v>2.4449877750611247E-3</v>
      </c>
      <c r="N23" s="29">
        <f>'6A'!N23/$C23</f>
        <v>0</v>
      </c>
      <c r="O23" s="29">
        <f>'6A'!O23/$C23</f>
        <v>0</v>
      </c>
      <c r="P23" s="29">
        <v>2.1352785145888595E-2</v>
      </c>
    </row>
    <row r="24" spans="1:16" ht="12.75" customHeight="1" x14ac:dyDescent="0.2">
      <c r="A24" s="51" t="s">
        <v>22</v>
      </c>
      <c r="B24" s="48">
        <f>'6A'!B24</f>
        <v>1602</v>
      </c>
      <c r="C24" s="84">
        <f>'6A'!C24</f>
        <v>540</v>
      </c>
      <c r="D24" s="44">
        <f>'6A'!D24/$C24</f>
        <v>0.93148148148148147</v>
      </c>
      <c r="E24" s="29">
        <f>'6A'!E24/$C24</f>
        <v>0</v>
      </c>
      <c r="F24" s="29">
        <f>'6A'!F24/$C24</f>
        <v>0</v>
      </c>
      <c r="G24" s="29">
        <f>'6A'!G24/$C24</f>
        <v>1.6666666666666666E-2</v>
      </c>
      <c r="H24" s="29">
        <f>'6A'!H24/$C24</f>
        <v>0</v>
      </c>
      <c r="I24" s="29">
        <f>'6A'!I24/$C24</f>
        <v>4.2592592592592592E-2</v>
      </c>
      <c r="J24" s="29">
        <f>'6A'!J24/$C24</f>
        <v>0</v>
      </c>
      <c r="K24" s="29">
        <f>'6A'!K24/$C24</f>
        <v>9.2592592592592587E-3</v>
      </c>
      <c r="L24" s="29">
        <f>'6A'!L24/$C24</f>
        <v>1.8518518518518519E-3</v>
      </c>
      <c r="M24" s="29">
        <f>'6A'!M24/$C24</f>
        <v>1.8518518518518519E-3</v>
      </c>
      <c r="N24" s="29">
        <f>'6A'!N24/$C24</f>
        <v>3.1481481481481478E-2</v>
      </c>
      <c r="O24" s="29">
        <f>'6A'!O24/$C24</f>
        <v>0</v>
      </c>
      <c r="P24" s="29">
        <v>0</v>
      </c>
    </row>
    <row r="25" spans="1:16" ht="12.75" customHeight="1" x14ac:dyDescent="0.2">
      <c r="A25" s="51" t="s">
        <v>23</v>
      </c>
      <c r="B25" s="48">
        <f>'6A'!B25</f>
        <v>6096</v>
      </c>
      <c r="C25" s="84">
        <f>'6A'!C25</f>
        <v>3207</v>
      </c>
      <c r="D25" s="44">
        <f>'6A'!D25/$C25</f>
        <v>0.54505768631119422</v>
      </c>
      <c r="E25" s="29">
        <f>'6A'!E25/$C25</f>
        <v>1.2472715933894605E-3</v>
      </c>
      <c r="F25" s="29">
        <f>'6A'!F25/$C25</f>
        <v>2.8063610851262861E-3</v>
      </c>
      <c r="G25" s="29">
        <f>'6A'!G25/$C25</f>
        <v>1.2472715933894605E-3</v>
      </c>
      <c r="H25" s="29">
        <f>'6A'!H25/$C25</f>
        <v>0</v>
      </c>
      <c r="I25" s="29">
        <f>'6A'!I25/$C25</f>
        <v>2.3386342376052385E-2</v>
      </c>
      <c r="J25" s="29">
        <f>'6A'!J25/$C25</f>
        <v>1.2472715933894606E-2</v>
      </c>
      <c r="K25" s="29">
        <f>'6A'!K25/$C25</f>
        <v>3.8353601496725911E-2</v>
      </c>
      <c r="L25" s="29">
        <f>'6A'!L25/$C25</f>
        <v>3.4923604614904895E-2</v>
      </c>
      <c r="M25" s="29">
        <f>'6A'!M25/$C25</f>
        <v>2.2450888681010289E-2</v>
      </c>
      <c r="N25" s="29">
        <f>'6A'!N25/$C25</f>
        <v>4.989086373557842E-3</v>
      </c>
      <c r="O25" s="29">
        <f>'6A'!O25/$C25</f>
        <v>0</v>
      </c>
      <c r="P25" s="29">
        <v>0.37054631828978624</v>
      </c>
    </row>
    <row r="26" spans="1:16" ht="12.75" customHeight="1" x14ac:dyDescent="0.2">
      <c r="A26" s="51" t="s">
        <v>24</v>
      </c>
      <c r="B26" s="48">
        <f>'6A'!B26</f>
        <v>2383</v>
      </c>
      <c r="C26" s="84">
        <f>'6A'!C26</f>
        <v>1051</v>
      </c>
      <c r="D26" s="44">
        <f>'6A'!D26/$C26</f>
        <v>0.84776403425309232</v>
      </c>
      <c r="E26" s="29">
        <f>'6A'!E26/$C26</f>
        <v>4.0913415794481447E-2</v>
      </c>
      <c r="F26" s="29">
        <f>'6A'!F26/$C26</f>
        <v>1.0466222645099905E-2</v>
      </c>
      <c r="G26" s="29">
        <f>'6A'!G26/$C26</f>
        <v>0</v>
      </c>
      <c r="H26" s="29">
        <f>'6A'!H26/$C26</f>
        <v>9.5147478591817321E-4</v>
      </c>
      <c r="I26" s="29">
        <f>'6A'!I26/$C26</f>
        <v>3.4253092293054233E-2</v>
      </c>
      <c r="J26" s="29">
        <f>'6A'!J26/$C26</f>
        <v>9.5147478591817321E-4</v>
      </c>
      <c r="K26" s="29">
        <f>'6A'!K26/$C26</f>
        <v>9.6098953377735497E-2</v>
      </c>
      <c r="L26" s="29">
        <f>'6A'!L26/$C26</f>
        <v>9.5147478591817321E-4</v>
      </c>
      <c r="M26" s="29">
        <f>'6A'!M26/$C26</f>
        <v>1.2369172216936251E-2</v>
      </c>
      <c r="N26" s="29">
        <f>'6A'!N26/$C26</f>
        <v>1.9980970504281638E-2</v>
      </c>
      <c r="O26" s="29">
        <f>'6A'!O26/$C26</f>
        <v>0</v>
      </c>
      <c r="P26" s="29">
        <v>0.11787003610108303</v>
      </c>
    </row>
    <row r="27" spans="1:16" ht="12.75" customHeight="1" x14ac:dyDescent="0.2">
      <c r="A27" s="51" t="s">
        <v>25</v>
      </c>
      <c r="B27" s="48">
        <f>'6A'!B27</f>
        <v>5570</v>
      </c>
      <c r="C27" s="84">
        <f>'6A'!C27</f>
        <v>2892</v>
      </c>
      <c r="D27" s="44">
        <f>'6A'!D27/$C27</f>
        <v>0.5978561549100968</v>
      </c>
      <c r="E27" s="29">
        <f>'6A'!E27/$C27</f>
        <v>4.8063623789764871E-2</v>
      </c>
      <c r="F27" s="29">
        <f>'6A'!F27/$C27</f>
        <v>0</v>
      </c>
      <c r="G27" s="29">
        <f>'6A'!G27/$C27</f>
        <v>6.4315352697095429E-2</v>
      </c>
      <c r="H27" s="29">
        <f>'6A'!H27/$C27</f>
        <v>0</v>
      </c>
      <c r="I27" s="29">
        <f>'6A'!I27/$C27</f>
        <v>1.0719225449515906E-2</v>
      </c>
      <c r="J27" s="29">
        <f>'6A'!J27/$C27</f>
        <v>0.26002766251728909</v>
      </c>
      <c r="K27" s="29">
        <f>'6A'!K27/$C27</f>
        <v>6.3969571230982014E-2</v>
      </c>
      <c r="L27" s="29">
        <f>'6A'!L27/$C27</f>
        <v>0.21058091286307054</v>
      </c>
      <c r="M27" s="29">
        <f>'6A'!M27/$C27</f>
        <v>4.1493775933609957E-2</v>
      </c>
      <c r="N27" s="29">
        <f>'6A'!N27/$C27</f>
        <v>3.3195020746887967E-2</v>
      </c>
      <c r="O27" s="29">
        <f>'6A'!O27/$C27</f>
        <v>0</v>
      </c>
      <c r="P27" s="29">
        <v>2.5633640552995392E-2</v>
      </c>
    </row>
    <row r="28" spans="1:16" ht="12.75" customHeight="1" x14ac:dyDescent="0.2">
      <c r="A28" s="51" t="s">
        <v>26</v>
      </c>
      <c r="B28" s="48">
        <f>'6A'!B28</f>
        <v>2535</v>
      </c>
      <c r="C28" s="84">
        <f>'6A'!C28</f>
        <v>297</v>
      </c>
      <c r="D28" s="44">
        <f>'6A'!D28/$C28</f>
        <v>0.42424242424242425</v>
      </c>
      <c r="E28" s="29">
        <f>'6A'!E28/$C28</f>
        <v>6.7340067340067337E-3</v>
      </c>
      <c r="F28" s="29">
        <f>'6A'!F28/$C28</f>
        <v>3.3670033670033669E-3</v>
      </c>
      <c r="G28" s="29">
        <f>'6A'!G28/$C28</f>
        <v>2.0202020202020204E-2</v>
      </c>
      <c r="H28" s="29">
        <f>'6A'!H28/$C28</f>
        <v>3.3670033670033669E-3</v>
      </c>
      <c r="I28" s="29">
        <f>'6A'!I28/$C28</f>
        <v>0.24579124579124578</v>
      </c>
      <c r="J28" s="29">
        <f>'6A'!J28/$C28</f>
        <v>0.12121212121212122</v>
      </c>
      <c r="K28" s="29">
        <f>'6A'!K28/$C28</f>
        <v>0.20875420875420875</v>
      </c>
      <c r="L28" s="29">
        <f>'6A'!L28/$C28</f>
        <v>6.7340067340067337E-3</v>
      </c>
      <c r="M28" s="29">
        <f>'6A'!M28/$C28</f>
        <v>1.0101010101010102E-2</v>
      </c>
      <c r="N28" s="29">
        <f>'6A'!N28/$C28</f>
        <v>6.0606060606060608E-2</v>
      </c>
      <c r="O28" s="29">
        <f>'6A'!O28/$C28</f>
        <v>0</v>
      </c>
      <c r="P28" s="29">
        <v>0</v>
      </c>
    </row>
    <row r="29" spans="1:16" ht="7.5" customHeight="1" x14ac:dyDescent="0.2">
      <c r="A29" s="53"/>
      <c r="B29" s="67" t="s">
        <v>2</v>
      </c>
      <c r="C29" s="85" t="s">
        <v>2</v>
      </c>
      <c r="D29" s="83" t="s">
        <v>2</v>
      </c>
      <c r="E29" s="56" t="s">
        <v>2</v>
      </c>
      <c r="F29" s="56" t="s">
        <v>2</v>
      </c>
      <c r="G29" s="56" t="s">
        <v>2</v>
      </c>
      <c r="H29" s="56" t="s">
        <v>2</v>
      </c>
      <c r="I29" s="56" t="s">
        <v>2</v>
      </c>
      <c r="J29" s="56" t="s">
        <v>2</v>
      </c>
      <c r="K29" s="56" t="s">
        <v>2</v>
      </c>
      <c r="L29" s="56" t="s">
        <v>2</v>
      </c>
      <c r="M29" s="56" t="s">
        <v>2</v>
      </c>
      <c r="N29" s="56" t="s">
        <v>2</v>
      </c>
      <c r="O29" s="56" t="s">
        <v>2</v>
      </c>
      <c r="P29" s="56" t="s">
        <v>2</v>
      </c>
    </row>
    <row r="30" spans="1:16" ht="12.75" customHeight="1" x14ac:dyDescent="0.2">
      <c r="A30" s="51" t="s">
        <v>27</v>
      </c>
      <c r="B30" s="48">
        <f>'6A'!B30</f>
        <v>22936</v>
      </c>
      <c r="C30" s="84">
        <f>'6A'!C30</f>
        <v>17993</v>
      </c>
      <c r="D30" s="44">
        <f>'6A'!D30/$C30</f>
        <v>0.93258489412549328</v>
      </c>
      <c r="E30" s="29">
        <f>'6A'!E30/$C30</f>
        <v>0</v>
      </c>
      <c r="F30" s="29">
        <f>'6A'!F30/$C30</f>
        <v>0</v>
      </c>
      <c r="G30" s="29">
        <f>'6A'!G30/$C30</f>
        <v>1.9174123270160617E-2</v>
      </c>
      <c r="H30" s="29">
        <f>'6A'!H30/$C30</f>
        <v>2.2230867559606515E-4</v>
      </c>
      <c r="I30" s="29">
        <f>'6A'!I30/$C30</f>
        <v>8.0698049241371639E-2</v>
      </c>
      <c r="J30" s="29">
        <f>'6A'!J30/$C30</f>
        <v>2.5565497693547492E-3</v>
      </c>
      <c r="K30" s="29">
        <f>'6A'!K30/$C30</f>
        <v>2.3509142444283888E-2</v>
      </c>
      <c r="L30" s="29">
        <f>'6A'!L30/$C30</f>
        <v>9.8371588951258818E-3</v>
      </c>
      <c r="M30" s="29">
        <f>'6A'!M30/$C30</f>
        <v>1.000389040182293E-2</v>
      </c>
      <c r="N30" s="29">
        <f>'6A'!N30/$C30</f>
        <v>7.7808036458622797E-4</v>
      </c>
      <c r="O30" s="29">
        <f>'6A'!O30/$C30</f>
        <v>1.1115433779803257E-4</v>
      </c>
      <c r="P30" s="29">
        <v>0.2020404749958187</v>
      </c>
    </row>
    <row r="31" spans="1:16" ht="12.75" customHeight="1" x14ac:dyDescent="0.2">
      <c r="A31" s="51" t="s">
        <v>28</v>
      </c>
      <c r="B31" s="48">
        <f>'6A'!B31</f>
        <v>9638</v>
      </c>
      <c r="C31" s="84">
        <f>'6A'!C31</f>
        <v>3339</v>
      </c>
      <c r="D31" s="44">
        <f>'6A'!D31/$C31</f>
        <v>0.44953578915843068</v>
      </c>
      <c r="E31" s="29">
        <f>'6A'!E31/$C31</f>
        <v>3.2943995208146153E-3</v>
      </c>
      <c r="F31" s="29">
        <f>'6A'!F31/$C31</f>
        <v>1.7969451931716084E-3</v>
      </c>
      <c r="G31" s="29">
        <f>'6A'!G31/$C31</f>
        <v>0.39712488769092541</v>
      </c>
      <c r="H31" s="29">
        <f>'6A'!H31/$C31</f>
        <v>1.1979634621144056E-3</v>
      </c>
      <c r="I31" s="29">
        <f>'6A'!I31/$C31</f>
        <v>0.19556753519017669</v>
      </c>
      <c r="J31" s="29">
        <f>'6A'!J31/$C31</f>
        <v>3.4740940401317762E-2</v>
      </c>
      <c r="K31" s="29">
        <f>'6A'!K31/$C31</f>
        <v>9.9131476489967049E-2</v>
      </c>
      <c r="L31" s="29">
        <f>'6A'!L31/$C31</f>
        <v>0.29829290206648695</v>
      </c>
      <c r="M31" s="29">
        <f>'6A'!M31/$C31</f>
        <v>3.2943995208146153E-3</v>
      </c>
      <c r="N31" s="29">
        <f>'6A'!N31/$C31</f>
        <v>9.5837076969152446E-3</v>
      </c>
      <c r="O31" s="29">
        <f>'6A'!O31/$C31</f>
        <v>0</v>
      </c>
      <c r="P31" s="29">
        <v>0</v>
      </c>
    </row>
    <row r="32" spans="1:16" ht="12.75" customHeight="1" x14ac:dyDescent="0.2">
      <c r="A32" s="51" t="s">
        <v>29</v>
      </c>
      <c r="B32" s="48">
        <f>'6A'!B32</f>
        <v>39712</v>
      </c>
      <c r="C32" s="84">
        <f>'6A'!C32</f>
        <v>27151</v>
      </c>
      <c r="D32" s="44">
        <f>'6A'!D32/$C32</f>
        <v>0.94331700489853043</v>
      </c>
      <c r="E32" s="29">
        <f>'6A'!E32/$C32</f>
        <v>0</v>
      </c>
      <c r="F32" s="29">
        <f>'6A'!F32/$C32</f>
        <v>0</v>
      </c>
      <c r="G32" s="29">
        <f>'6A'!G32/$C32</f>
        <v>9.9443851055209761E-4</v>
      </c>
      <c r="H32" s="29">
        <f>'6A'!H32/$C32</f>
        <v>0</v>
      </c>
      <c r="I32" s="29">
        <f>'6A'!I32/$C32</f>
        <v>2.3977017421089462E-2</v>
      </c>
      <c r="J32" s="29">
        <f>'6A'!J32/$C32</f>
        <v>2.9833155316562926E-3</v>
      </c>
      <c r="K32" s="29">
        <f>'6A'!K32/$C32</f>
        <v>2.8470406246547088E-2</v>
      </c>
      <c r="L32" s="29">
        <f>'6A'!L32/$C32</f>
        <v>4.7880372730286179E-4</v>
      </c>
      <c r="M32" s="29">
        <f>'6A'!M32/$C32</f>
        <v>1.6205664616404552E-3</v>
      </c>
      <c r="N32" s="29">
        <f>'6A'!N32/$C32</f>
        <v>6.298110566829951E-3</v>
      </c>
      <c r="O32" s="29">
        <f>'6A'!O32/$C32</f>
        <v>0</v>
      </c>
      <c r="P32" s="29">
        <v>0</v>
      </c>
    </row>
    <row r="33" spans="1:17" ht="12.75" customHeight="1" x14ac:dyDescent="0.2">
      <c r="A33" s="51" t="s">
        <v>30</v>
      </c>
      <c r="B33" s="48">
        <f>'6A'!B33</f>
        <v>4557</v>
      </c>
      <c r="C33" s="84">
        <f>'6A'!C33</f>
        <v>2578</v>
      </c>
      <c r="D33" s="44">
        <f>'6A'!D33/$C33</f>
        <v>0.64507370054305668</v>
      </c>
      <c r="E33" s="29">
        <f>'6A'!E33/$C33</f>
        <v>1.7843289371605897E-2</v>
      </c>
      <c r="F33" s="29">
        <f>'6A'!F33/$C33</f>
        <v>4.1117145073700546E-2</v>
      </c>
      <c r="G33" s="29">
        <f>'6A'!G33/$C33</f>
        <v>3.2971295577967415E-2</v>
      </c>
      <c r="H33" s="29">
        <f>'6A'!H33/$C33</f>
        <v>7.7579519006982156E-4</v>
      </c>
      <c r="I33" s="29">
        <f>'6A'!I33/$C33</f>
        <v>0.26726144297905352</v>
      </c>
      <c r="J33" s="29">
        <f>'6A'!J33/$C33</f>
        <v>8.6889061287820021E-2</v>
      </c>
      <c r="K33" s="29">
        <f>'6A'!K33/$C33</f>
        <v>0.10162916989914662</v>
      </c>
      <c r="L33" s="29">
        <f>'6A'!L33/$C33</f>
        <v>1.9782777346780449E-2</v>
      </c>
      <c r="M33" s="29">
        <f>'6A'!M33/$C33</f>
        <v>3.4910783553141972E-3</v>
      </c>
      <c r="N33" s="29">
        <f>'6A'!N33/$C33</f>
        <v>7.3700543056633046E-3</v>
      </c>
      <c r="O33" s="29">
        <f>'6A'!O33/$C33</f>
        <v>0</v>
      </c>
      <c r="P33" s="29">
        <v>0.2385325512068468</v>
      </c>
    </row>
    <row r="34" spans="1:17" ht="12.75" customHeight="1" x14ac:dyDescent="0.2">
      <c r="A34" s="51" t="s">
        <v>31</v>
      </c>
      <c r="B34" s="48">
        <f>'6A'!B34</f>
        <v>9665</v>
      </c>
      <c r="C34" s="84">
        <f>'6A'!C34</f>
        <v>5781</v>
      </c>
      <c r="D34" s="44">
        <f>'6A'!D34/$C34</f>
        <v>0.73516692613734647</v>
      </c>
      <c r="E34" s="29">
        <f>'6A'!E34/$C34</f>
        <v>1.2108631724615118E-3</v>
      </c>
      <c r="F34" s="29">
        <f>'6A'!F34/$C34</f>
        <v>1.7298045320878741E-3</v>
      </c>
      <c r="G34" s="29">
        <f>'6A'!G34/$C34</f>
        <v>9.5139249264833067E-3</v>
      </c>
      <c r="H34" s="29">
        <f>'6A'!H34/$C34</f>
        <v>3.4596090641757481E-4</v>
      </c>
      <c r="I34" s="29">
        <f>'6A'!I34/$C34</f>
        <v>4.3764054661823211E-2</v>
      </c>
      <c r="J34" s="29">
        <f>'6A'!J34/$C34</f>
        <v>2.5947067981318111E-3</v>
      </c>
      <c r="K34" s="29">
        <f>'6A'!K34/$C34</f>
        <v>5.0683272790174712E-2</v>
      </c>
      <c r="L34" s="29">
        <f>'6A'!L34/$C34</f>
        <v>4.5493859193911086E-2</v>
      </c>
      <c r="M34" s="29">
        <f>'6A'!M34/$C34</f>
        <v>0</v>
      </c>
      <c r="N34" s="29">
        <f>'6A'!N34/$C34</f>
        <v>3.6325895173845359E-2</v>
      </c>
      <c r="O34" s="29">
        <f>'6A'!O34/$C34</f>
        <v>1.7298045320878741E-4</v>
      </c>
      <c r="P34" s="29">
        <v>0.36392857142857143</v>
      </c>
    </row>
    <row r="35" spans="1:17" ht="12.75" customHeight="1" x14ac:dyDescent="0.2">
      <c r="A35" s="51" t="s">
        <v>32</v>
      </c>
      <c r="B35" s="48">
        <f>'6A'!B35</f>
        <v>1870</v>
      </c>
      <c r="C35" s="84">
        <f>'6A'!C35</f>
        <v>873</v>
      </c>
      <c r="D35" s="44">
        <f>'6A'!D35/$C35</f>
        <v>0.46391752577319589</v>
      </c>
      <c r="E35" s="29">
        <f>'6A'!E35/$C35</f>
        <v>0</v>
      </c>
      <c r="F35" s="29">
        <f>'6A'!F35/$C35</f>
        <v>0</v>
      </c>
      <c r="G35" s="29">
        <f>'6A'!G35/$C35</f>
        <v>0.14662084765177549</v>
      </c>
      <c r="H35" s="29">
        <f>'6A'!H35/$C35</f>
        <v>0</v>
      </c>
      <c r="I35" s="29">
        <f>'6A'!I35/$C35</f>
        <v>5.6128293241695305E-2</v>
      </c>
      <c r="J35" s="29">
        <f>'6A'!J35/$C35</f>
        <v>0.27147766323024053</v>
      </c>
      <c r="K35" s="29">
        <f>'6A'!K35/$C35</f>
        <v>0.15578465063001146</v>
      </c>
      <c r="L35" s="29">
        <f>'6A'!L35/$C35</f>
        <v>2.2909507445589921E-3</v>
      </c>
      <c r="M35" s="29">
        <f>'6A'!M35/$C35</f>
        <v>8.0183276059564712E-3</v>
      </c>
      <c r="N35" s="29">
        <f>'6A'!N35/$C35</f>
        <v>1.1454753722794959E-2</v>
      </c>
      <c r="O35" s="29">
        <f>'6A'!O35/$C35</f>
        <v>0</v>
      </c>
      <c r="P35" s="29">
        <v>0</v>
      </c>
    </row>
    <row r="36" spans="1:17" ht="12.75" customHeight="1" x14ac:dyDescent="0.2">
      <c r="A36" s="51" t="s">
        <v>33</v>
      </c>
      <c r="B36" s="48">
        <f>'6A'!B36</f>
        <v>6779</v>
      </c>
      <c r="C36" s="84">
        <f>'6A'!C36</f>
        <v>1888</v>
      </c>
      <c r="D36" s="44">
        <f>'6A'!D36/$C36</f>
        <v>0.84798728813559321</v>
      </c>
      <c r="E36" s="29">
        <f>'6A'!E36/$C36</f>
        <v>6.8855932203389829E-3</v>
      </c>
      <c r="F36" s="29">
        <f>'6A'!F36/$C36</f>
        <v>8.4745762711864406E-3</v>
      </c>
      <c r="G36" s="29">
        <f>'6A'!G36/$C36</f>
        <v>5.349576271186441E-2</v>
      </c>
      <c r="H36" s="29">
        <f>'6A'!H36/$C36</f>
        <v>5.2966101694915254E-4</v>
      </c>
      <c r="I36" s="29">
        <f>'6A'!I36/$C36</f>
        <v>5.6144067796610173E-2</v>
      </c>
      <c r="J36" s="29">
        <f>'6A'!J36/$C36</f>
        <v>1.6949152542372881E-2</v>
      </c>
      <c r="K36" s="29">
        <f>'6A'!K36/$C36</f>
        <v>4.3432203389830511E-2</v>
      </c>
      <c r="L36" s="29">
        <f>'6A'!L36/$C36</f>
        <v>2.3834745762711863E-2</v>
      </c>
      <c r="M36" s="29">
        <f>'6A'!M36/$C36</f>
        <v>0</v>
      </c>
      <c r="N36" s="29">
        <f>'6A'!N36/$C36</f>
        <v>1.059322033898305E-2</v>
      </c>
      <c r="O36" s="29">
        <f>'6A'!O36/$C36</f>
        <v>0</v>
      </c>
      <c r="P36" s="29">
        <v>4.7591410330818339E-2</v>
      </c>
    </row>
    <row r="37" spans="1:17" ht="12.75" customHeight="1" x14ac:dyDescent="0.2">
      <c r="A37" s="51" t="s">
        <v>34</v>
      </c>
      <c r="B37" s="48">
        <f>'6A'!B37</f>
        <v>2646</v>
      </c>
      <c r="C37" s="84">
        <f>'6A'!C37</f>
        <v>1164</v>
      </c>
      <c r="D37" s="44">
        <f>'6A'!D37/$C37</f>
        <v>0.5532646048109966</v>
      </c>
      <c r="E37" s="29">
        <f>'6A'!E37/$C37</f>
        <v>1.5463917525773196E-2</v>
      </c>
      <c r="F37" s="29">
        <f>'6A'!F37/$C37</f>
        <v>9.4501718213058413E-3</v>
      </c>
      <c r="G37" s="29">
        <f>'6A'!G37/$C37</f>
        <v>0.3436426116838488</v>
      </c>
      <c r="H37" s="29">
        <f>'6A'!H37/$C37</f>
        <v>0</v>
      </c>
      <c r="I37" s="29">
        <f>'6A'!I37/$C37</f>
        <v>0.12542955326460481</v>
      </c>
      <c r="J37" s="29">
        <f>'6A'!J37/$C37</f>
        <v>7.7319587628865982E-3</v>
      </c>
      <c r="K37" s="29">
        <f>'6A'!K37/$C37</f>
        <v>0.10223367697594501</v>
      </c>
      <c r="L37" s="29">
        <f>'6A'!L37/$C37</f>
        <v>0</v>
      </c>
      <c r="M37" s="29">
        <f>'6A'!M37/$C37</f>
        <v>1.6323024054982819E-2</v>
      </c>
      <c r="N37" s="29">
        <f>'6A'!N37/$C37</f>
        <v>8.5910652920962206E-3</v>
      </c>
      <c r="O37" s="29">
        <f>'6A'!O37/$C37</f>
        <v>0</v>
      </c>
      <c r="P37" s="29">
        <v>0.10515463917525773</v>
      </c>
    </row>
    <row r="38" spans="1:17" ht="12.75" customHeight="1" x14ac:dyDescent="0.2">
      <c r="A38" s="51" t="s">
        <v>35</v>
      </c>
      <c r="B38" s="48">
        <f>'6A'!B38</f>
        <v>2209</v>
      </c>
      <c r="C38" s="84">
        <f>'6A'!C38</f>
        <v>1366</v>
      </c>
      <c r="D38" s="44">
        <f>'6A'!D38/$C38</f>
        <v>0.71449487554904834</v>
      </c>
      <c r="E38" s="29">
        <f>'6A'!E38/$C38</f>
        <v>1.4641288433382138E-3</v>
      </c>
      <c r="F38" s="29">
        <f>'6A'!F38/$C38</f>
        <v>7.320644216691069E-4</v>
      </c>
      <c r="G38" s="29">
        <f>'6A'!G38/$C38</f>
        <v>8.7847730600292828E-2</v>
      </c>
      <c r="H38" s="29">
        <f>'6A'!H38/$C38</f>
        <v>7.320644216691069E-4</v>
      </c>
      <c r="I38" s="29">
        <f>'6A'!I38/$C38</f>
        <v>2.4158125915080528E-2</v>
      </c>
      <c r="J38" s="29">
        <f>'6A'!J38/$C38</f>
        <v>2.0497803806734993E-2</v>
      </c>
      <c r="K38" s="29">
        <f>'6A'!K38/$C38</f>
        <v>4.9048316251830162E-2</v>
      </c>
      <c r="L38" s="29">
        <f>'6A'!L38/$C38</f>
        <v>2.4890190336749635E-2</v>
      </c>
      <c r="M38" s="29">
        <f>'6A'!M38/$C38</f>
        <v>8.272327964860908E-2</v>
      </c>
      <c r="N38" s="29">
        <f>'6A'!N38/$C38</f>
        <v>5.1244509516837483E-3</v>
      </c>
      <c r="O38" s="29">
        <f>'6A'!O38/$C38</f>
        <v>0</v>
      </c>
      <c r="P38" s="29">
        <v>0.14904968322774259</v>
      </c>
      <c r="Q38" s="2" t="s">
        <v>2</v>
      </c>
    </row>
    <row r="39" spans="1:17" ht="12.75" customHeight="1" x14ac:dyDescent="0.2">
      <c r="A39" s="51" t="s">
        <v>36</v>
      </c>
      <c r="B39" s="48">
        <f>'6A'!B39</f>
        <v>6172</v>
      </c>
      <c r="C39" s="84">
        <f>'6A'!C39</f>
        <v>2809</v>
      </c>
      <c r="D39" s="44">
        <f>'6A'!D39/$C39</f>
        <v>0.93058027767888929</v>
      </c>
      <c r="E39" s="29">
        <f>'6A'!E39/$C39</f>
        <v>0</v>
      </c>
      <c r="F39" s="29">
        <f>'6A'!F39/$C39</f>
        <v>0</v>
      </c>
      <c r="G39" s="29">
        <f>'6A'!G39/$C39</f>
        <v>1.6375934496262016E-2</v>
      </c>
      <c r="H39" s="29">
        <f>'6A'!H39/$C39</f>
        <v>1.423994304022784E-3</v>
      </c>
      <c r="I39" s="29">
        <f>'6A'!I39/$C39</f>
        <v>1.3527945888216448E-2</v>
      </c>
      <c r="J39" s="29">
        <f>'6A'!J39/$C39</f>
        <v>1.7443930224279102E-2</v>
      </c>
      <c r="K39" s="29">
        <f>'6A'!K39/$C39</f>
        <v>1.6375934496262016E-2</v>
      </c>
      <c r="L39" s="29">
        <f>'6A'!L39/$C39</f>
        <v>7.4759700961196159E-3</v>
      </c>
      <c r="M39" s="29">
        <f>'6A'!M39/$C39</f>
        <v>1.0323958704165184E-2</v>
      </c>
      <c r="N39" s="29">
        <f>'6A'!N39/$C39</f>
        <v>6.0519757920968319E-3</v>
      </c>
      <c r="O39" s="29">
        <f>'6A'!O39/$C39</f>
        <v>0</v>
      </c>
      <c r="P39" s="29">
        <v>0</v>
      </c>
    </row>
    <row r="40" spans="1:17" ht="7.5" customHeight="1" x14ac:dyDescent="0.2">
      <c r="A40" s="53"/>
      <c r="B40" s="67" t="s">
        <v>2</v>
      </c>
      <c r="C40" s="85" t="s">
        <v>2</v>
      </c>
      <c r="D40" s="83" t="s">
        <v>2</v>
      </c>
      <c r="E40" s="56" t="s">
        <v>2</v>
      </c>
      <c r="F40" s="56" t="s">
        <v>2</v>
      </c>
      <c r="G40" s="56" t="s">
        <v>2</v>
      </c>
      <c r="H40" s="56" t="s">
        <v>2</v>
      </c>
      <c r="I40" s="56" t="s">
        <v>2</v>
      </c>
      <c r="J40" s="56" t="s">
        <v>2</v>
      </c>
      <c r="K40" s="56" t="s">
        <v>2</v>
      </c>
      <c r="L40" s="56" t="s">
        <v>2</v>
      </c>
      <c r="M40" s="56" t="s">
        <v>2</v>
      </c>
      <c r="N40" s="56" t="s">
        <v>2</v>
      </c>
      <c r="O40" s="56" t="s">
        <v>2</v>
      </c>
      <c r="P40" s="56" t="s">
        <v>2</v>
      </c>
    </row>
    <row r="41" spans="1:17" ht="12.75" customHeight="1" x14ac:dyDescent="0.2">
      <c r="A41" s="51" t="s">
        <v>37</v>
      </c>
      <c r="B41" s="48">
        <f>'6A'!B41</f>
        <v>3462</v>
      </c>
      <c r="C41" s="84">
        <f>'6A'!C41</f>
        <v>2390</v>
      </c>
      <c r="D41" s="44">
        <f>'6A'!D41/$C41</f>
        <v>0.90543933054393311</v>
      </c>
      <c r="E41" s="29">
        <f>'6A'!E41/$C41</f>
        <v>0</v>
      </c>
      <c r="F41" s="29">
        <f>'6A'!F41/$C41</f>
        <v>0</v>
      </c>
      <c r="G41" s="29">
        <f>'6A'!G41/$C41</f>
        <v>1.2133891213389121E-2</v>
      </c>
      <c r="H41" s="29">
        <f>'6A'!H41/$C41</f>
        <v>3.7656903765690376E-3</v>
      </c>
      <c r="I41" s="29">
        <f>'6A'!I41/$C41</f>
        <v>4.4351464435146447E-2</v>
      </c>
      <c r="J41" s="29">
        <f>'6A'!J41/$C41</f>
        <v>7.1129707112970716E-2</v>
      </c>
      <c r="K41" s="29">
        <f>'6A'!K41/$C41</f>
        <v>2.2175732217573223E-2</v>
      </c>
      <c r="L41" s="29">
        <f>'6A'!L41/$C41</f>
        <v>2.5104602510460251E-2</v>
      </c>
      <c r="M41" s="29">
        <f>'6A'!M41/$C41</f>
        <v>0</v>
      </c>
      <c r="N41" s="29">
        <f>'6A'!N41/$C41</f>
        <v>6.6945606694560665E-3</v>
      </c>
      <c r="O41" s="29">
        <f>'6A'!O41/$C41</f>
        <v>0</v>
      </c>
      <c r="P41" s="29">
        <v>0</v>
      </c>
    </row>
    <row r="42" spans="1:17" ht="12.75" customHeight="1" x14ac:dyDescent="0.2">
      <c r="A42" s="51" t="s">
        <v>38</v>
      </c>
      <c r="B42" s="48">
        <f>'6A'!B42</f>
        <v>6805</v>
      </c>
      <c r="C42" s="84">
        <f>'6A'!C42</f>
        <v>2371</v>
      </c>
      <c r="D42" s="44">
        <f>'6A'!D42/$C42</f>
        <v>0.41881062842682415</v>
      </c>
      <c r="E42" s="29">
        <f>'6A'!E42/$C42</f>
        <v>0</v>
      </c>
      <c r="F42" s="29">
        <f>'6A'!F42/$C42</f>
        <v>0</v>
      </c>
      <c r="G42" s="29">
        <f>'6A'!G42/$C42</f>
        <v>0.32686630113876003</v>
      </c>
      <c r="H42" s="29">
        <f>'6A'!H42/$C42</f>
        <v>8.4352593842260647E-4</v>
      </c>
      <c r="I42" s="29">
        <f>'6A'!I42/$C42</f>
        <v>2.867988190636862E-2</v>
      </c>
      <c r="J42" s="29">
        <f>'6A'!J42/$C42</f>
        <v>5.0611556305356388E-3</v>
      </c>
      <c r="K42" s="29">
        <f>'6A'!K42/$C42</f>
        <v>0.15731758751581612</v>
      </c>
      <c r="L42" s="29">
        <f>'6A'!L42/$C42</f>
        <v>0.16111345423871784</v>
      </c>
      <c r="M42" s="29">
        <f>'6A'!M42/$C42</f>
        <v>3.4162800506115566E-2</v>
      </c>
      <c r="N42" s="29">
        <f>'6A'!N42/$C42</f>
        <v>2.9523407844791226E-3</v>
      </c>
      <c r="O42" s="29">
        <f>'6A'!O42/$C42</f>
        <v>0</v>
      </c>
      <c r="P42" s="29">
        <v>0.20769616445224368</v>
      </c>
    </row>
    <row r="43" spans="1:17" ht="12.75" customHeight="1" x14ac:dyDescent="0.2">
      <c r="A43" s="51" t="s">
        <v>39</v>
      </c>
      <c r="B43" s="48">
        <f>'6A'!B43</f>
        <v>6248</v>
      </c>
      <c r="C43" s="84">
        <f>'6A'!C43</f>
        <v>2655</v>
      </c>
      <c r="D43" s="44">
        <f>'6A'!D43/$C43</f>
        <v>0.59058380414312617</v>
      </c>
      <c r="E43" s="29">
        <f>'6A'!E43/$C43</f>
        <v>9.9435028248587576E-2</v>
      </c>
      <c r="F43" s="29">
        <f>'6A'!F43/$C43</f>
        <v>0</v>
      </c>
      <c r="G43" s="29">
        <f>'6A'!G43/$C43</f>
        <v>0.10734463276836158</v>
      </c>
      <c r="H43" s="29">
        <f>'6A'!H43/$C43</f>
        <v>0</v>
      </c>
      <c r="I43" s="29">
        <f>'6A'!I43/$C43</f>
        <v>0.25649717514124293</v>
      </c>
      <c r="J43" s="29">
        <f>'6A'!J43/$C43</f>
        <v>5.8003766478342753E-2</v>
      </c>
      <c r="K43" s="29">
        <f>'6A'!K43/$C43</f>
        <v>9.7551789077212805E-2</v>
      </c>
      <c r="L43" s="29">
        <f>'6A'!L43/$C43</f>
        <v>4.1054613935969868E-2</v>
      </c>
      <c r="M43" s="29">
        <f>'6A'!M43/$C43</f>
        <v>7.1563088512241052E-3</v>
      </c>
      <c r="N43" s="29">
        <f>'6A'!N43/$C43</f>
        <v>9.7928436911487761E-3</v>
      </c>
      <c r="O43" s="29">
        <f>'6A'!O43/$C43</f>
        <v>0</v>
      </c>
      <c r="P43" s="29">
        <v>4.2958300550747446E-2</v>
      </c>
    </row>
    <row r="44" spans="1:17" ht="12.75" customHeight="1" x14ac:dyDescent="0.2">
      <c r="A44" s="51" t="s">
        <v>40</v>
      </c>
      <c r="B44" s="48">
        <f>'6A'!B44</f>
        <v>91998</v>
      </c>
      <c r="C44" s="84">
        <f>'6A'!C44</f>
        <v>35429</v>
      </c>
      <c r="D44" s="44">
        <f>'6A'!D44/$C44</f>
        <v>0.87462248440543056</v>
      </c>
      <c r="E44" s="29">
        <f>'6A'!E44/$C44</f>
        <v>2.3963419797341162E-2</v>
      </c>
      <c r="F44" s="29">
        <f>'6A'!F44/$C44</f>
        <v>3.6693104518896951E-4</v>
      </c>
      <c r="G44" s="29">
        <f>'6A'!G44/$C44</f>
        <v>5.0438905980976036E-2</v>
      </c>
      <c r="H44" s="29">
        <f>'6A'!H44/$C44</f>
        <v>0</v>
      </c>
      <c r="I44" s="29">
        <f>'6A'!I44/$C44</f>
        <v>2.5515820373140648E-2</v>
      </c>
      <c r="J44" s="29">
        <f>'6A'!J44/$C44</f>
        <v>2.3144881311919613E-3</v>
      </c>
      <c r="K44" s="29">
        <f>'6A'!K44/$C44</f>
        <v>5.3430805272516868E-2</v>
      </c>
      <c r="L44" s="29">
        <f>'6A'!L44/$C44</f>
        <v>1.2870812046628469E-2</v>
      </c>
      <c r="M44" s="29">
        <f>'6A'!M44/$C44</f>
        <v>5.5321911428490786E-3</v>
      </c>
      <c r="N44" s="29">
        <f>'6A'!N44/$C44</f>
        <v>3.9515651020350561E-4</v>
      </c>
      <c r="O44" s="29">
        <f>'6A'!O44/$C44</f>
        <v>0</v>
      </c>
      <c r="P44" s="29">
        <v>0</v>
      </c>
    </row>
    <row r="45" spans="1:17" ht="12.75" customHeight="1" x14ac:dyDescent="0.2">
      <c r="A45" s="51" t="s">
        <v>41</v>
      </c>
      <c r="B45" s="48">
        <f>'6A'!B45</f>
        <v>2816</v>
      </c>
      <c r="C45" s="84">
        <f>'6A'!C45</f>
        <v>1005</v>
      </c>
      <c r="D45" s="44">
        <f>'6A'!D45/$C45</f>
        <v>0.40696517412935324</v>
      </c>
      <c r="E45" s="29">
        <f>'6A'!E45/$C45</f>
        <v>0</v>
      </c>
      <c r="F45" s="29">
        <f>'6A'!F45/$C45</f>
        <v>6.965174129353234E-3</v>
      </c>
      <c r="G45" s="29">
        <f>'6A'!G45/$C45</f>
        <v>0.18308457711442785</v>
      </c>
      <c r="H45" s="29">
        <f>'6A'!H45/$C45</f>
        <v>1.0945273631840797E-2</v>
      </c>
      <c r="I45" s="29">
        <f>'6A'!I45/$C45</f>
        <v>0.47960199004975124</v>
      </c>
      <c r="J45" s="29">
        <f>'6A'!J45/$C45</f>
        <v>8.9552238805970154E-3</v>
      </c>
      <c r="K45" s="29">
        <f>'6A'!K45/$C45</f>
        <v>0.11641791044776119</v>
      </c>
      <c r="L45" s="29">
        <f>'6A'!L45/$C45</f>
        <v>5.9701492537313433E-3</v>
      </c>
      <c r="M45" s="29">
        <f>'6A'!M45/$C45</f>
        <v>0</v>
      </c>
      <c r="N45" s="29">
        <f>'6A'!N45/$C45</f>
        <v>1.4925373134328358E-2</v>
      </c>
      <c r="O45" s="29">
        <f>'6A'!O45/$C45</f>
        <v>0</v>
      </c>
      <c r="P45" s="29">
        <v>0.48777246145667197</v>
      </c>
    </row>
    <row r="46" spans="1:17" ht="12.75" customHeight="1" x14ac:dyDescent="0.2">
      <c r="A46" s="51" t="s">
        <v>42</v>
      </c>
      <c r="B46" s="48">
        <f>'6A'!B46</f>
        <v>518</v>
      </c>
      <c r="C46" s="84">
        <f>'6A'!C46</f>
        <v>281</v>
      </c>
      <c r="D46" s="44">
        <f>'6A'!D46/$C46</f>
        <v>0.65836298932384341</v>
      </c>
      <c r="E46" s="29">
        <f>'6A'!E46/$C46</f>
        <v>3.5587188612099642E-3</v>
      </c>
      <c r="F46" s="29">
        <f>'6A'!F46/$C46</f>
        <v>0</v>
      </c>
      <c r="G46" s="29">
        <f>'6A'!G46/$C46</f>
        <v>0.29893238434163699</v>
      </c>
      <c r="H46" s="29">
        <f>'6A'!H46/$C46</f>
        <v>0</v>
      </c>
      <c r="I46" s="29">
        <f>'6A'!I46/$C46</f>
        <v>0.15658362989323843</v>
      </c>
      <c r="J46" s="29">
        <f>'6A'!J46/$C46</f>
        <v>0</v>
      </c>
      <c r="K46" s="29">
        <f>'6A'!K46/$C46</f>
        <v>0.10320284697508897</v>
      </c>
      <c r="L46" s="29">
        <f>'6A'!L46/$C46</f>
        <v>0</v>
      </c>
      <c r="M46" s="29">
        <f>'6A'!M46/$C46</f>
        <v>6.0498220640569395E-2</v>
      </c>
      <c r="N46" s="29">
        <f>'6A'!N46/$C46</f>
        <v>1.0676156583629894E-2</v>
      </c>
      <c r="O46" s="29">
        <f>'6A'!O46/$C46</f>
        <v>0</v>
      </c>
      <c r="P46" s="29">
        <v>2.6825633383010434E-2</v>
      </c>
    </row>
    <row r="47" spans="1:17" ht="12.75" customHeight="1" x14ac:dyDescent="0.2">
      <c r="A47" s="51" t="s">
        <v>43</v>
      </c>
      <c r="B47" s="48">
        <f>'6A'!B47</f>
        <v>9166</v>
      </c>
      <c r="C47" s="84">
        <f>'6A'!C47</f>
        <v>5259</v>
      </c>
      <c r="D47" s="44">
        <f>'6A'!D47/$C47</f>
        <v>0.5046586803574824</v>
      </c>
      <c r="E47" s="29">
        <f>'6A'!E47/$C47</f>
        <v>1.9015021867275147E-4</v>
      </c>
      <c r="F47" s="29">
        <f>'6A'!F47/$C47</f>
        <v>1.1218862901692337E-2</v>
      </c>
      <c r="G47" s="29">
        <f>'6A'!G47/$C47</f>
        <v>0.27305571401407114</v>
      </c>
      <c r="H47" s="29">
        <f>'6A'!H47/$C47</f>
        <v>3.8030043734550294E-4</v>
      </c>
      <c r="I47" s="29">
        <f>'6A'!I47/$C47</f>
        <v>2.4719528427457692E-2</v>
      </c>
      <c r="J47" s="29">
        <f>'6A'!J47/$C47</f>
        <v>6.8454078722190535E-3</v>
      </c>
      <c r="K47" s="29">
        <f>'6A'!K47/$C47</f>
        <v>8.3666096216010649E-2</v>
      </c>
      <c r="L47" s="29">
        <f>'6A'!L47/$C47</f>
        <v>7.3397984407682068E-2</v>
      </c>
      <c r="M47" s="29">
        <f>'6A'!M47/$C47</f>
        <v>6.084806997528047E-3</v>
      </c>
      <c r="N47" s="29">
        <f>'6A'!N47/$C47</f>
        <v>2.5289979083475946E-2</v>
      </c>
      <c r="O47" s="29">
        <f>'6A'!O47/$C47</f>
        <v>0</v>
      </c>
      <c r="P47" s="29">
        <v>0.20490151733212714</v>
      </c>
    </row>
    <row r="48" spans="1:17" ht="12.75" customHeight="1" x14ac:dyDescent="0.2">
      <c r="A48" s="51" t="s">
        <v>44</v>
      </c>
      <c r="B48" s="48">
        <f>'6A'!B48</f>
        <v>1818</v>
      </c>
      <c r="C48" s="84">
        <f>'6A'!C48</f>
        <v>962</v>
      </c>
      <c r="D48" s="44">
        <f>'6A'!D48/$C48</f>
        <v>0.26299376299376298</v>
      </c>
      <c r="E48" s="29">
        <f>'6A'!E48/$C48</f>
        <v>0</v>
      </c>
      <c r="F48" s="29">
        <f>'6A'!F48/$C48</f>
        <v>0</v>
      </c>
      <c r="G48" s="29">
        <f>'6A'!G48/$C48</f>
        <v>0.11538461538461539</v>
      </c>
      <c r="H48" s="29">
        <f>'6A'!H48/$C48</f>
        <v>0</v>
      </c>
      <c r="I48" s="29">
        <f>'6A'!I48/$C48</f>
        <v>0.2338877338877339</v>
      </c>
      <c r="J48" s="29">
        <f>'6A'!J48/$C48</f>
        <v>9.355509355509356E-2</v>
      </c>
      <c r="K48" s="29">
        <f>'6A'!K48/$C48</f>
        <v>0.30561330561330563</v>
      </c>
      <c r="L48" s="29">
        <f>'6A'!L48/$C48</f>
        <v>0</v>
      </c>
      <c r="M48" s="29">
        <f>'6A'!M48/$C48</f>
        <v>0.12370062370062371</v>
      </c>
      <c r="N48" s="29">
        <f>'6A'!N48/$C48</f>
        <v>1.3513513513513514E-2</v>
      </c>
      <c r="O48" s="29">
        <f>'6A'!O48/$C48</f>
        <v>0</v>
      </c>
      <c r="P48" s="29">
        <v>0</v>
      </c>
    </row>
    <row r="49" spans="1:18" ht="12.75" customHeight="1" x14ac:dyDescent="0.2">
      <c r="A49" s="51" t="s">
        <v>45</v>
      </c>
      <c r="B49" s="48">
        <f>'6A'!B49</f>
        <v>45063</v>
      </c>
      <c r="C49" s="84">
        <f>'6A'!C49</f>
        <v>31190</v>
      </c>
      <c r="D49" s="44">
        <f>'6A'!D49/$C49</f>
        <v>0.79672972106444373</v>
      </c>
      <c r="E49" s="29">
        <f>'6A'!E49/$C49</f>
        <v>1.1862776530939404E-3</v>
      </c>
      <c r="F49" s="29">
        <f>'6A'!F49/$C49</f>
        <v>2.3404937479961528E-3</v>
      </c>
      <c r="G49" s="29">
        <f>'6A'!G49/$C49</f>
        <v>1.5710163513946777E-2</v>
      </c>
      <c r="H49" s="29">
        <f>'6A'!H49/$C49</f>
        <v>9.6184674575184353E-5</v>
      </c>
      <c r="I49" s="29">
        <f>'6A'!I49/$C49</f>
        <v>5.3029817249118309E-2</v>
      </c>
      <c r="J49" s="29">
        <f>'6A'!J49/$C49</f>
        <v>1.1221545367104842E-3</v>
      </c>
      <c r="K49" s="29">
        <f>'6A'!K49/$C49</f>
        <v>4.6489259378005767E-3</v>
      </c>
      <c r="L49" s="29">
        <f>'6A'!L49/$C49</f>
        <v>9.6184674575184356E-4</v>
      </c>
      <c r="M49" s="29">
        <f>'6A'!M49/$C49</f>
        <v>3.6870791920487335E-3</v>
      </c>
      <c r="N49" s="29">
        <f>'6A'!N49/$C49</f>
        <v>3.6550176338570055E-3</v>
      </c>
      <c r="O49" s="29">
        <f>'6A'!O49/$C49</f>
        <v>0</v>
      </c>
      <c r="P49" s="29">
        <v>0.50118510589494614</v>
      </c>
    </row>
    <row r="50" spans="1:18" ht="12.75" customHeight="1" x14ac:dyDescent="0.2">
      <c r="A50" s="51" t="s">
        <v>46</v>
      </c>
      <c r="B50" s="48">
        <f>'6A'!B50</f>
        <v>30507</v>
      </c>
      <c r="C50" s="84">
        <f>'6A'!C50</f>
        <v>11250</v>
      </c>
      <c r="D50" s="44">
        <f>'6A'!D50/$C50</f>
        <v>0.69582222222222223</v>
      </c>
      <c r="E50" s="29">
        <f>'6A'!E50/$C50</f>
        <v>8.8888888888888893E-5</v>
      </c>
      <c r="F50" s="29">
        <f>'6A'!F50/$C50</f>
        <v>4.5333333333333337E-3</v>
      </c>
      <c r="G50" s="29">
        <f>'6A'!G50/$C50</f>
        <v>0</v>
      </c>
      <c r="H50" s="29">
        <f>'6A'!H50/$C50</f>
        <v>0</v>
      </c>
      <c r="I50" s="29">
        <f>'6A'!I50/$C50</f>
        <v>0.16115555555555555</v>
      </c>
      <c r="J50" s="29">
        <f>'6A'!J50/$C50</f>
        <v>0.13600000000000001</v>
      </c>
      <c r="K50" s="29">
        <f>'6A'!K50/$C50</f>
        <v>0.10133333333333333</v>
      </c>
      <c r="L50" s="29">
        <f>'6A'!L50/$C50</f>
        <v>2.8799999999999999E-2</v>
      </c>
      <c r="M50" s="29">
        <f>'6A'!M50/$C50</f>
        <v>4.5333333333333337E-3</v>
      </c>
      <c r="N50" s="29">
        <f>'6A'!N50/$C50</f>
        <v>7.1999999999999998E-3</v>
      </c>
      <c r="O50" s="29">
        <f>'6A'!O50/$C50</f>
        <v>0</v>
      </c>
      <c r="P50" s="29">
        <v>1.2435765673175746E-2</v>
      </c>
    </row>
    <row r="51" spans="1:18" ht="7.5" customHeight="1" x14ac:dyDescent="0.2">
      <c r="A51" s="53"/>
      <c r="B51" s="67" t="s">
        <v>2</v>
      </c>
      <c r="C51" s="85" t="s">
        <v>2</v>
      </c>
      <c r="D51" s="83" t="s">
        <v>2</v>
      </c>
      <c r="E51" s="56" t="s">
        <v>2</v>
      </c>
      <c r="F51" s="56" t="s">
        <v>2</v>
      </c>
      <c r="G51" s="56" t="s">
        <v>2</v>
      </c>
      <c r="H51" s="56" t="s">
        <v>2</v>
      </c>
      <c r="I51" s="56" t="s">
        <v>2</v>
      </c>
      <c r="J51" s="56" t="s">
        <v>2</v>
      </c>
      <c r="K51" s="56" t="s">
        <v>2</v>
      </c>
      <c r="L51" s="56" t="s">
        <v>2</v>
      </c>
      <c r="M51" s="56" t="s">
        <v>2</v>
      </c>
      <c r="N51" s="56" t="s">
        <v>2</v>
      </c>
      <c r="O51" s="56" t="s">
        <v>2</v>
      </c>
      <c r="P51" s="56" t="s">
        <v>2</v>
      </c>
    </row>
    <row r="52" spans="1:18" ht="12.75" customHeight="1" x14ac:dyDescent="0.2">
      <c r="A52" s="51" t="s">
        <v>47</v>
      </c>
      <c r="B52" s="48">
        <f>'6A'!B52</f>
        <v>5508</v>
      </c>
      <c r="C52" s="84">
        <f>'6A'!C52</f>
        <v>722</v>
      </c>
      <c r="D52" s="44">
        <f>'6A'!D52/$C52</f>
        <v>4.5706371191135735E-2</v>
      </c>
      <c r="E52" s="29">
        <f>'6A'!E52/$C52</f>
        <v>3.1855955678670361E-2</v>
      </c>
      <c r="F52" s="29">
        <f>'6A'!F52/$C52</f>
        <v>9.6952908587257611E-3</v>
      </c>
      <c r="G52" s="29">
        <f>'6A'!G52/$C52</f>
        <v>0.38088642659279781</v>
      </c>
      <c r="H52" s="29">
        <f>'6A'!H52/$C52</f>
        <v>4.1551246537396124E-3</v>
      </c>
      <c r="I52" s="29">
        <f>'6A'!I52/$C52</f>
        <v>0.11357340720221606</v>
      </c>
      <c r="J52" s="29">
        <f>'6A'!J52/$C52</f>
        <v>0.15373961218836565</v>
      </c>
      <c r="K52" s="29">
        <f>'6A'!K52/$C52</f>
        <v>0.26592797783933519</v>
      </c>
      <c r="L52" s="29">
        <f>'6A'!L52/$C52</f>
        <v>3.6011080332409975E-2</v>
      </c>
      <c r="M52" s="29">
        <f>'6A'!M52/$C52</f>
        <v>0</v>
      </c>
      <c r="N52" s="29">
        <f>'6A'!N52/$C52</f>
        <v>0</v>
      </c>
      <c r="O52" s="29">
        <f>'6A'!O52/$C52</f>
        <v>0</v>
      </c>
      <c r="P52" s="29">
        <v>2.3085802231627549E-3</v>
      </c>
    </row>
    <row r="53" spans="1:18" ht="12.75" customHeight="1" x14ac:dyDescent="0.2">
      <c r="A53" s="51" t="s">
        <v>48</v>
      </c>
      <c r="B53" s="48">
        <f>'6A'!B53</f>
        <v>3376</v>
      </c>
      <c r="C53" s="84">
        <f>'6A'!C53</f>
        <v>1003</v>
      </c>
      <c r="D53" s="44">
        <f>'6A'!D53/$C53</f>
        <v>0.42971086739780656</v>
      </c>
      <c r="E53" s="29">
        <f>'6A'!E53/$C53</f>
        <v>0</v>
      </c>
      <c r="F53" s="29">
        <f>'6A'!F53/$C53</f>
        <v>0</v>
      </c>
      <c r="G53" s="29">
        <f>'6A'!G53/$C53</f>
        <v>0</v>
      </c>
      <c r="H53" s="29">
        <f>'6A'!H53/$C53</f>
        <v>0</v>
      </c>
      <c r="I53" s="29">
        <f>'6A'!I53/$C53</f>
        <v>0.34995014955134596</v>
      </c>
      <c r="J53" s="29">
        <f>'6A'!J53/$C53</f>
        <v>2.9910269192422734E-3</v>
      </c>
      <c r="K53" s="29">
        <f>'6A'!K53/$C53</f>
        <v>3.4895314057826518E-2</v>
      </c>
      <c r="L53" s="29">
        <f>'6A'!L53/$C53</f>
        <v>0</v>
      </c>
      <c r="M53" s="29">
        <f>'6A'!M53/$C53</f>
        <v>0.12263210368893319</v>
      </c>
      <c r="N53" s="29">
        <f>'6A'!N53/$C53</f>
        <v>3.8883349950149554E-2</v>
      </c>
      <c r="O53" s="29">
        <f>'6A'!O53/$C53</f>
        <v>0</v>
      </c>
      <c r="P53" s="29">
        <v>0.34475374732334046</v>
      </c>
    </row>
    <row r="54" spans="1:18" ht="12.75" customHeight="1" x14ac:dyDescent="0.2">
      <c r="A54" s="51" t="s">
        <v>49</v>
      </c>
      <c r="B54" s="48">
        <f>'6A'!B54</f>
        <v>2160</v>
      </c>
      <c r="C54" s="84">
        <f>'6A'!C54</f>
        <v>1135</v>
      </c>
      <c r="D54" s="44">
        <f>'6A'!D54/$C54</f>
        <v>0.80881057268722467</v>
      </c>
      <c r="E54" s="29">
        <f>'6A'!E54/$C54</f>
        <v>0</v>
      </c>
      <c r="F54" s="29">
        <f>'6A'!F54/$C54</f>
        <v>2.6431718061674008E-3</v>
      </c>
      <c r="G54" s="29">
        <f>'6A'!G54/$C54</f>
        <v>2.0264317180616741E-2</v>
      </c>
      <c r="H54" s="29">
        <f>'6A'!H54/$C54</f>
        <v>0</v>
      </c>
      <c r="I54" s="29">
        <f>'6A'!I54/$C54</f>
        <v>0.1171806167400881</v>
      </c>
      <c r="J54" s="29">
        <f>'6A'!J54/$C54</f>
        <v>1.2334801762114538E-2</v>
      </c>
      <c r="K54" s="29">
        <f>'6A'!K54/$C54</f>
        <v>7.2246696035242294E-2</v>
      </c>
      <c r="L54" s="29">
        <f>'6A'!L54/$C54</f>
        <v>0</v>
      </c>
      <c r="M54" s="29">
        <f>'6A'!M54/$C54</f>
        <v>7.048458149779736E-3</v>
      </c>
      <c r="N54" s="29">
        <f>'6A'!N54/$C54</f>
        <v>3.5242290748898682E-2</v>
      </c>
      <c r="O54" s="29">
        <f>'6A'!O54/$C54</f>
        <v>0</v>
      </c>
      <c r="P54" s="29">
        <v>1.1895684001830106E-2</v>
      </c>
    </row>
    <row r="55" spans="1:18" ht="12.75" customHeight="1" x14ac:dyDescent="0.2">
      <c r="A55" s="51" t="s">
        <v>50</v>
      </c>
      <c r="B55" s="48">
        <f>'6A'!B55</f>
        <v>504</v>
      </c>
      <c r="C55" s="84">
        <f>'6A'!C55</f>
        <v>300</v>
      </c>
      <c r="D55" s="44">
        <f>'6A'!D55/$C55</f>
        <v>0.24666666666666667</v>
      </c>
      <c r="E55" s="29">
        <f>'6A'!E55/$C55</f>
        <v>0</v>
      </c>
      <c r="F55" s="29">
        <f>'6A'!F55/$C55</f>
        <v>4.3333333333333335E-2</v>
      </c>
      <c r="G55" s="29">
        <f>'6A'!G55/$C55</f>
        <v>0</v>
      </c>
      <c r="H55" s="29">
        <f>'6A'!H55/$C55</f>
        <v>0</v>
      </c>
      <c r="I55" s="29">
        <f>'6A'!I55/$C55</f>
        <v>0.15333333333333332</v>
      </c>
      <c r="J55" s="29">
        <f>'6A'!J55/$C55</f>
        <v>0.62</v>
      </c>
      <c r="K55" s="29">
        <f>'6A'!K55/$C55</f>
        <v>0.06</v>
      </c>
      <c r="L55" s="29">
        <f>'6A'!L55/$C55</f>
        <v>3.3333333333333335E-3</v>
      </c>
      <c r="M55" s="29">
        <f>'6A'!M55/$C55</f>
        <v>0.09</v>
      </c>
      <c r="N55" s="29">
        <f>'6A'!N55/$C55</f>
        <v>1.6666666666666666E-2</v>
      </c>
      <c r="O55" s="29">
        <f>'6A'!O55/$C55</f>
        <v>1.3333333333333334E-2</v>
      </c>
      <c r="P55" s="29">
        <v>0</v>
      </c>
    </row>
    <row r="56" spans="1:18" ht="12.75" customHeight="1" x14ac:dyDescent="0.2">
      <c r="A56" s="51" t="s">
        <v>51</v>
      </c>
      <c r="B56" s="48">
        <f>'6A'!B56</f>
        <v>9520</v>
      </c>
      <c r="C56" s="84">
        <f>'6A'!C56</f>
        <v>3361</v>
      </c>
      <c r="D56" s="44">
        <f>'6A'!D56/$C56</f>
        <v>0.81196072597441238</v>
      </c>
      <c r="E56" s="29">
        <f>'6A'!E56/$C56</f>
        <v>0</v>
      </c>
      <c r="F56" s="29">
        <f>'6A'!F56/$C56</f>
        <v>0</v>
      </c>
      <c r="G56" s="29">
        <f>'6A'!G56/$C56</f>
        <v>2.5885153228205893E-2</v>
      </c>
      <c r="H56" s="29">
        <f>'6A'!H56/$C56</f>
        <v>0</v>
      </c>
      <c r="I56" s="29">
        <f>'6A'!I56/$C56</f>
        <v>6.0101160368937818E-2</v>
      </c>
      <c r="J56" s="29">
        <f>'6A'!J56/$C56</f>
        <v>1.7851829812555786E-2</v>
      </c>
      <c r="K56" s="29">
        <f>'6A'!K56/$C56</f>
        <v>5.2662897947039572E-2</v>
      </c>
      <c r="L56" s="29">
        <f>'6A'!L56/$C56</f>
        <v>0.11246652781910146</v>
      </c>
      <c r="M56" s="29">
        <f>'6A'!M56/$C56</f>
        <v>2.9753049687592978E-3</v>
      </c>
      <c r="N56" s="29">
        <f>'6A'!N56/$C56</f>
        <v>3.0050580184468909E-2</v>
      </c>
      <c r="O56" s="29">
        <f>'6A'!O56/$C56</f>
        <v>0</v>
      </c>
      <c r="P56" s="29">
        <v>0.12046037042410175</v>
      </c>
      <c r="Q56" s="2" t="s">
        <v>2</v>
      </c>
    </row>
    <row r="57" spans="1:18" ht="12.75" customHeight="1" x14ac:dyDescent="0.2">
      <c r="A57" s="51" t="s">
        <v>52</v>
      </c>
      <c r="B57" s="48">
        <f>'6A'!B57</f>
        <v>8072</v>
      </c>
      <c r="C57" s="84">
        <f>'6A'!C57</f>
        <v>2037</v>
      </c>
      <c r="D57" s="44">
        <f>'6A'!D57/$C57</f>
        <v>0.82572410407461949</v>
      </c>
      <c r="E57" s="29">
        <f>'6A'!E57/$C57</f>
        <v>0.15905743740795286</v>
      </c>
      <c r="F57" s="29">
        <f>'6A'!F57/$C57</f>
        <v>3.6818851251840944E-2</v>
      </c>
      <c r="G57" s="29">
        <f>'6A'!G57/$C57</f>
        <v>0</v>
      </c>
      <c r="H57" s="29">
        <f>'6A'!H57/$C57</f>
        <v>0</v>
      </c>
      <c r="I57" s="29">
        <f>'6A'!I57/$C57</f>
        <v>0</v>
      </c>
      <c r="J57" s="29">
        <f>'6A'!J57/$C57</f>
        <v>0</v>
      </c>
      <c r="K57" s="29">
        <f>'6A'!K57/$C57</f>
        <v>0</v>
      </c>
      <c r="L57" s="29">
        <f>'6A'!L57/$C57</f>
        <v>0</v>
      </c>
      <c r="M57" s="29">
        <f>'6A'!M57/$C57</f>
        <v>0</v>
      </c>
      <c r="N57" s="29">
        <f>'6A'!N57/$C57</f>
        <v>0</v>
      </c>
      <c r="O57" s="29">
        <f>'6A'!O57/$C57</f>
        <v>0</v>
      </c>
      <c r="P57" s="29">
        <v>0</v>
      </c>
    </row>
    <row r="58" spans="1:18" ht="12.75" customHeight="1" x14ac:dyDescent="0.2">
      <c r="A58" s="51" t="s">
        <v>53</v>
      </c>
      <c r="B58" s="48">
        <f>'6A'!B58</f>
        <v>1806</v>
      </c>
      <c r="C58" s="84">
        <f>'6A'!C58</f>
        <v>697</v>
      </c>
      <c r="D58" s="44">
        <f>'6A'!D58/$C58</f>
        <v>0.77187948350071733</v>
      </c>
      <c r="E58" s="29">
        <f>'6A'!E58/$C58</f>
        <v>0</v>
      </c>
      <c r="F58" s="29">
        <f>'6A'!F58/$C58</f>
        <v>1.4347202295552368E-3</v>
      </c>
      <c r="G58" s="29">
        <f>'6A'!G58/$C58</f>
        <v>2.0086083213773313E-2</v>
      </c>
      <c r="H58" s="29">
        <f>'6A'!H58/$C58</f>
        <v>2.8694404591104736E-3</v>
      </c>
      <c r="I58" s="29">
        <f>'6A'!I58/$C58</f>
        <v>1.4347202295552367E-2</v>
      </c>
      <c r="J58" s="29">
        <f>'6A'!J58/$C58</f>
        <v>0</v>
      </c>
      <c r="K58" s="29">
        <f>'6A'!K58/$C58</f>
        <v>2.4390243902439025E-2</v>
      </c>
      <c r="L58" s="29">
        <f>'6A'!L58/$C58</f>
        <v>3.8737446197991389E-2</v>
      </c>
      <c r="M58" s="29">
        <f>'6A'!M58/$C58</f>
        <v>2.8694404591104736E-3</v>
      </c>
      <c r="N58" s="29">
        <f>'6A'!N58/$C58</f>
        <v>2.8694404591104736E-3</v>
      </c>
      <c r="O58" s="29">
        <f>'6A'!O58/$C58</f>
        <v>0</v>
      </c>
      <c r="P58" s="29">
        <v>0.15896820635872824</v>
      </c>
    </row>
    <row r="59" spans="1:18" ht="12.75" customHeight="1" x14ac:dyDescent="0.2">
      <c r="A59" s="51" t="s">
        <v>54</v>
      </c>
      <c r="B59" s="48">
        <f>'6A'!B59</f>
        <v>1942</v>
      </c>
      <c r="C59" s="84">
        <f>'6A'!C59</f>
        <v>956</v>
      </c>
      <c r="D59" s="44">
        <f>'6A'!D59/$C59</f>
        <v>0.82531380753138073</v>
      </c>
      <c r="E59" s="29">
        <f>'6A'!E59/$C59</f>
        <v>0</v>
      </c>
      <c r="F59" s="29">
        <f>'6A'!F59/$C59</f>
        <v>0</v>
      </c>
      <c r="G59" s="29">
        <f>'6A'!G59/$C59</f>
        <v>2.0920502092050208E-2</v>
      </c>
      <c r="H59" s="29">
        <f>'6A'!H59/$C59</f>
        <v>0</v>
      </c>
      <c r="I59" s="29">
        <f>'6A'!I59/$C59</f>
        <v>9.4142259414225937E-2</v>
      </c>
      <c r="J59" s="29">
        <f>'6A'!J59/$C59</f>
        <v>7.1129707112970716E-2</v>
      </c>
      <c r="K59" s="29">
        <f>'6A'!K59/$C59</f>
        <v>1.6736401673640166E-2</v>
      </c>
      <c r="L59" s="29">
        <f>'6A'!L59/$C59</f>
        <v>4.1841004184100415E-3</v>
      </c>
      <c r="M59" s="29">
        <f>'6A'!M59/$C59</f>
        <v>5.2301255230125521E-3</v>
      </c>
      <c r="N59" s="29">
        <f>'6A'!N59/$C59</f>
        <v>1.8828451882845189E-2</v>
      </c>
      <c r="O59" s="29">
        <f>'6A'!O59/$C59</f>
        <v>0</v>
      </c>
      <c r="P59" s="29">
        <v>0</v>
      </c>
    </row>
    <row r="60" spans="1:18" ht="12.75" customHeight="1" x14ac:dyDescent="0.2">
      <c r="A60" s="51" t="s">
        <v>55</v>
      </c>
      <c r="B60" s="48">
        <f>'6A'!B60</f>
        <v>155</v>
      </c>
      <c r="C60" s="84">
        <f>'6A'!C60</f>
        <v>14</v>
      </c>
      <c r="D60" s="44">
        <f>'6A'!D60/$C60</f>
        <v>0</v>
      </c>
      <c r="E60" s="29">
        <f>'6A'!E60/$C60</f>
        <v>0</v>
      </c>
      <c r="F60" s="29">
        <f>'6A'!F60/$C60</f>
        <v>0</v>
      </c>
      <c r="G60" s="29">
        <f>'6A'!G60/$C60</f>
        <v>0.6428571428571429</v>
      </c>
      <c r="H60" s="29">
        <f>'6A'!H60/$C60</f>
        <v>0</v>
      </c>
      <c r="I60" s="29">
        <f>'6A'!I60/$C60</f>
        <v>7.1428571428571425E-2</v>
      </c>
      <c r="J60" s="29">
        <f>'6A'!J60/$C60</f>
        <v>0</v>
      </c>
      <c r="K60" s="29">
        <f>'6A'!K60/$C60</f>
        <v>0.21428571428571427</v>
      </c>
      <c r="L60" s="29">
        <f>'6A'!L60/$C60</f>
        <v>0.2857142857142857</v>
      </c>
      <c r="M60" s="29">
        <f>'6A'!M60/$C60</f>
        <v>7.1428571428571425E-2</v>
      </c>
      <c r="N60" s="29">
        <f>'6A'!N60/$C60</f>
        <v>0</v>
      </c>
      <c r="O60" s="29">
        <f>'6A'!O60/$C60</f>
        <v>0</v>
      </c>
      <c r="P60" s="29">
        <v>3.0303030303030304E-2</v>
      </c>
    </row>
    <row r="61" spans="1:18" ht="12.75" customHeight="1" x14ac:dyDescent="0.2">
      <c r="A61" s="51" t="s">
        <v>56</v>
      </c>
      <c r="B61" s="48">
        <f>'6A'!B61</f>
        <v>8739</v>
      </c>
      <c r="C61" s="84">
        <f>'6A'!C61</f>
        <v>3164</v>
      </c>
      <c r="D61" s="44">
        <f>'6A'!D61/$C61</f>
        <v>0.7424146649810367</v>
      </c>
      <c r="E61" s="29">
        <f>'6A'!E61/$C61</f>
        <v>0</v>
      </c>
      <c r="F61" s="29">
        <f>'6A'!F61/$C61</f>
        <v>0</v>
      </c>
      <c r="G61" s="29">
        <f>'6A'!G61/$C61</f>
        <v>1.2642225031605564E-3</v>
      </c>
      <c r="H61" s="29">
        <f>'6A'!H61/$C61</f>
        <v>0</v>
      </c>
      <c r="I61" s="29">
        <f>'6A'!I61/$C61</f>
        <v>0.20448798988621997</v>
      </c>
      <c r="J61" s="29">
        <f>'6A'!J61/$C61</f>
        <v>6.5739570164348921E-2</v>
      </c>
      <c r="K61" s="29">
        <f>'6A'!K61/$C61</f>
        <v>7.4589127686472814E-2</v>
      </c>
      <c r="L61" s="29">
        <f>'6A'!L61/$C61</f>
        <v>1.8963337547408343E-3</v>
      </c>
      <c r="M61" s="29">
        <f>'6A'!M61/$C61</f>
        <v>4.1087231352718075E-3</v>
      </c>
      <c r="N61" s="29">
        <f>'6A'!N61/$C61</f>
        <v>6.321112515802781E-3</v>
      </c>
      <c r="O61" s="29">
        <f>'6A'!O61/$C61</f>
        <v>0</v>
      </c>
      <c r="P61" s="74">
        <v>0</v>
      </c>
    </row>
    <row r="62" spans="1:18" ht="7.5" customHeight="1" x14ac:dyDescent="0.2">
      <c r="A62" s="53"/>
      <c r="B62" s="67" t="s">
        <v>2</v>
      </c>
      <c r="C62" s="85" t="s">
        <v>2</v>
      </c>
      <c r="D62" s="83" t="s">
        <v>2</v>
      </c>
      <c r="E62" s="56" t="s">
        <v>2</v>
      </c>
      <c r="F62" s="56" t="s">
        <v>2</v>
      </c>
      <c r="G62" s="56" t="s">
        <v>2</v>
      </c>
      <c r="H62" s="56" t="s">
        <v>2</v>
      </c>
      <c r="I62" s="56" t="s">
        <v>2</v>
      </c>
      <c r="J62" s="56" t="s">
        <v>2</v>
      </c>
      <c r="K62" s="56" t="s">
        <v>2</v>
      </c>
      <c r="L62" s="56" t="s">
        <v>2</v>
      </c>
      <c r="M62" s="56" t="s">
        <v>2</v>
      </c>
      <c r="N62" s="56" t="s">
        <v>2</v>
      </c>
      <c r="O62" s="56" t="s">
        <v>2</v>
      </c>
      <c r="P62" s="56" t="s">
        <v>2</v>
      </c>
      <c r="Q62" s="2" t="s">
        <v>2</v>
      </c>
      <c r="R62" s="2" t="s">
        <v>2</v>
      </c>
    </row>
    <row r="63" spans="1:18" ht="12.75" customHeight="1" x14ac:dyDescent="0.2">
      <c r="A63" s="51" t="s">
        <v>57</v>
      </c>
      <c r="B63" s="48">
        <f>'6A'!B63</f>
        <v>32300</v>
      </c>
      <c r="C63" s="84">
        <f>'6A'!C63</f>
        <v>16706</v>
      </c>
      <c r="D63" s="44">
        <f>'6A'!D63/$C63</f>
        <v>0.73985394469053034</v>
      </c>
      <c r="E63" s="29">
        <f>'6A'!E63/$C63</f>
        <v>6.6024182928289238E-2</v>
      </c>
      <c r="F63" s="29">
        <f>'6A'!F63/$C63</f>
        <v>0</v>
      </c>
      <c r="G63" s="29">
        <f>'6A'!G63/$C63</f>
        <v>5.2077098048605294E-3</v>
      </c>
      <c r="H63" s="29">
        <f>'6A'!H63/$C63</f>
        <v>2.3943493355680593E-4</v>
      </c>
      <c r="I63" s="29">
        <f>'6A'!I63/$C63</f>
        <v>3.7711002035196936E-2</v>
      </c>
      <c r="J63" s="29">
        <f>'6A'!J63/$C63</f>
        <v>1.4126661079851551E-2</v>
      </c>
      <c r="K63" s="29">
        <f>'6A'!K63/$C63</f>
        <v>2.7594876092421883E-2</v>
      </c>
      <c r="L63" s="29">
        <f>'6A'!L63/$C63</f>
        <v>5.6027774452292588E-2</v>
      </c>
      <c r="M63" s="29">
        <f>'6A'!M63/$C63</f>
        <v>3.7711002035196936E-3</v>
      </c>
      <c r="N63" s="29">
        <f>'6A'!N63/$C63</f>
        <v>9.8766910092182442E-3</v>
      </c>
      <c r="O63" s="75">
        <f>'6A'!O63/$C63</f>
        <v>0</v>
      </c>
      <c r="P63" s="29">
        <v>0.36130550566668729</v>
      </c>
    </row>
    <row r="64" spans="1:18" ht="12.75" customHeight="1" x14ac:dyDescent="0.2">
      <c r="A64" s="51" t="s">
        <v>58</v>
      </c>
      <c r="B64" s="48">
        <f>'6A'!B64</f>
        <v>1705</v>
      </c>
      <c r="C64" s="84">
        <f>'6A'!C64</f>
        <v>909</v>
      </c>
      <c r="D64" s="44">
        <f>'6A'!D64/$C64</f>
        <v>0.36633663366336633</v>
      </c>
      <c r="E64" s="29">
        <f>'6A'!E64/$C64</f>
        <v>7.7007700770077006E-3</v>
      </c>
      <c r="F64" s="29">
        <f>'6A'!F64/$C64</f>
        <v>5.5005500550055009E-3</v>
      </c>
      <c r="G64" s="29">
        <f>'6A'!G64/$C64</f>
        <v>4.2904290429042903E-2</v>
      </c>
      <c r="H64" s="29">
        <f>'6A'!H64/$C64</f>
        <v>0</v>
      </c>
      <c r="I64" s="29">
        <f>'6A'!I64/$C64</f>
        <v>0.20462046204620463</v>
      </c>
      <c r="J64" s="29">
        <f>'6A'!J64/$C64</f>
        <v>0.12431243124312431</v>
      </c>
      <c r="K64" s="29">
        <f>'6A'!K64/$C64</f>
        <v>0.26622662266226621</v>
      </c>
      <c r="L64" s="29">
        <f>'6A'!L64/$C64</f>
        <v>0</v>
      </c>
      <c r="M64" s="29">
        <f>'6A'!M64/$C64</f>
        <v>7.7007700770077006E-3</v>
      </c>
      <c r="N64" s="29">
        <f>'6A'!N64/$C64</f>
        <v>3.6303630363036306E-2</v>
      </c>
      <c r="O64" s="75">
        <f>'6A'!O64/$C64</f>
        <v>0</v>
      </c>
      <c r="P64" s="29">
        <v>5.7741816844428098E-2</v>
      </c>
    </row>
    <row r="65" spans="1:16" ht="12.75" customHeight="1" x14ac:dyDescent="0.2">
      <c r="A65" s="51" t="s">
        <v>59</v>
      </c>
      <c r="B65" s="48">
        <f>'6A'!B65</f>
        <v>4987</v>
      </c>
      <c r="C65" s="84">
        <f>'6A'!C65</f>
        <v>3602</v>
      </c>
      <c r="D65" s="44">
        <f>'6A'!D65/$C65</f>
        <v>0.2348695169350361</v>
      </c>
      <c r="E65" s="29">
        <f>'6A'!E65/$C65</f>
        <v>1.665741254858412E-3</v>
      </c>
      <c r="F65" s="29">
        <f>'6A'!F65/$C65</f>
        <v>5.5524708495280405E-4</v>
      </c>
      <c r="G65" s="29">
        <f>'6A'!G65/$C65</f>
        <v>0.40866185452526377</v>
      </c>
      <c r="H65" s="29">
        <f>'6A'!H65/$C65</f>
        <v>0</v>
      </c>
      <c r="I65" s="29">
        <f>'6A'!I65/$C65</f>
        <v>0.11604664075513603</v>
      </c>
      <c r="J65" s="29">
        <f>'6A'!J65/$C65</f>
        <v>0</v>
      </c>
      <c r="K65" s="29">
        <f>'6A'!K65/$C65</f>
        <v>3.6368684064408664E-2</v>
      </c>
      <c r="L65" s="29">
        <f>'6A'!L65/$C65</f>
        <v>6.6629650194336481E-3</v>
      </c>
      <c r="M65" s="29">
        <f>'6A'!M65/$C65</f>
        <v>1.4158800666296502E-2</v>
      </c>
      <c r="N65" s="29">
        <f>'6A'!N65/$C65</f>
        <v>3.1093836757357024E-2</v>
      </c>
      <c r="O65" s="75">
        <f>'6A'!O65/$C65</f>
        <v>0</v>
      </c>
      <c r="P65" s="29">
        <v>0.44306835637480801</v>
      </c>
    </row>
    <row r="66" spans="1:16" ht="12.75" customHeight="1" x14ac:dyDescent="0.2">
      <c r="A66" s="52" t="s">
        <v>60</v>
      </c>
      <c r="B66" s="70">
        <f>'6A'!B66</f>
        <v>297</v>
      </c>
      <c r="C66" s="88">
        <f>'6A'!C66</f>
        <v>253</v>
      </c>
      <c r="D66" s="45">
        <f>'6A'!D66/$C66</f>
        <v>0.27667984189723321</v>
      </c>
      <c r="E66" s="30">
        <f>'6A'!E66/$C66</f>
        <v>0</v>
      </c>
      <c r="F66" s="30">
        <f>'6A'!F66/$C66</f>
        <v>0</v>
      </c>
      <c r="G66" s="30">
        <f>'6A'!G66/$C66</f>
        <v>0.71541501976284583</v>
      </c>
      <c r="H66" s="30">
        <f>'6A'!H66/$C66</f>
        <v>0</v>
      </c>
      <c r="I66" s="30">
        <f>'6A'!I66/$C66</f>
        <v>7.1146245059288543E-2</v>
      </c>
      <c r="J66" s="30">
        <f>'6A'!J66/$C66</f>
        <v>0</v>
      </c>
      <c r="K66" s="30">
        <f>'6A'!K66/$C66</f>
        <v>7.5098814229249009E-2</v>
      </c>
      <c r="L66" s="30">
        <f>'6A'!L66/$C66</f>
        <v>0</v>
      </c>
      <c r="M66" s="30">
        <f>'6A'!M66/$C66</f>
        <v>0</v>
      </c>
      <c r="N66" s="30">
        <f>'6A'!N66/$C66</f>
        <v>0</v>
      </c>
      <c r="O66" s="78">
        <f>'6A'!O66/$C66</f>
        <v>0</v>
      </c>
      <c r="P66" s="90">
        <v>0</v>
      </c>
    </row>
    <row r="67" spans="1:16" ht="12.75" customHeight="1" x14ac:dyDescent="0.2">
      <c r="A67" s="326" t="s">
        <v>127</v>
      </c>
      <c r="B67" s="326"/>
      <c r="C67" s="326"/>
      <c r="D67" s="326"/>
      <c r="E67" s="326"/>
      <c r="F67" s="326"/>
      <c r="G67" s="326"/>
      <c r="H67" s="326"/>
      <c r="I67" s="326"/>
      <c r="J67" s="326"/>
      <c r="K67" s="326"/>
      <c r="L67" s="326"/>
      <c r="M67" s="326"/>
      <c r="N67" s="326"/>
      <c r="O67" s="326"/>
      <c r="P67" s="326"/>
    </row>
    <row r="68" spans="1:16" ht="12.75" customHeight="1" x14ac:dyDescent="0.2">
      <c r="A68" s="209"/>
      <c r="B68" s="194"/>
    </row>
  </sheetData>
  <mergeCells count="5">
    <mergeCell ref="A1:P1"/>
    <mergeCell ref="A4:P4"/>
    <mergeCell ref="A67:P67"/>
    <mergeCell ref="A2:P2"/>
    <mergeCell ref="A3:P3"/>
  </mergeCells>
  <phoneticPr fontId="0" type="noConversion"/>
  <printOptions horizontalCentered="1" verticalCentered="1"/>
  <pageMargins left="0.25" right="0.25" top="0.25" bottom="0.25" header="0.5" footer="0.5"/>
  <pageSetup scale="6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zoomScaleNormal="100" zoomScaleSheetLayoutView="100" workbookViewId="0">
      <selection sqref="A1:P1"/>
    </sheetView>
  </sheetViews>
  <sheetFormatPr defaultColWidth="9.140625" defaultRowHeight="12.75" x14ac:dyDescent="0.2"/>
  <cols>
    <col min="1" max="1" width="15.7109375" style="2" customWidth="1"/>
    <col min="2" max="2" width="10.42578125" style="2" customWidth="1"/>
    <col min="3" max="3" width="13.42578125" style="2" bestFit="1" customWidth="1"/>
    <col min="4" max="4" width="13.140625" style="2" bestFit="1" customWidth="1"/>
    <col min="5" max="6" width="12.28515625" style="2" bestFit="1" customWidth="1"/>
    <col min="7" max="7" width="11.28515625" style="2" bestFit="1" customWidth="1"/>
    <col min="8" max="8" width="10.42578125" style="2" bestFit="1" customWidth="1"/>
    <col min="9" max="9" width="7.42578125" style="2" bestFit="1" customWidth="1"/>
    <col min="10" max="10" width="11.28515625" style="2" bestFit="1" customWidth="1"/>
    <col min="11" max="11" width="10.7109375" style="2" bestFit="1" customWidth="1"/>
    <col min="12" max="12" width="9.7109375" style="2" bestFit="1" customWidth="1"/>
    <col min="13" max="13" width="12.28515625" style="2" bestFit="1" customWidth="1"/>
    <col min="14" max="14" width="11.5703125" style="2" bestFit="1" customWidth="1"/>
    <col min="15" max="15" width="10.5703125" style="2" bestFit="1" customWidth="1"/>
    <col min="16" max="16" width="9.7109375" style="2" bestFit="1" customWidth="1"/>
    <col min="17" max="16384" width="9.140625" style="2"/>
  </cols>
  <sheetData>
    <row r="1" spans="1:16" s="195" customFormat="1" x14ac:dyDescent="0.2">
      <c r="A1" s="300" t="s">
        <v>217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</row>
    <row r="2" spans="1:16" s="195" customFormat="1" x14ac:dyDescent="0.2">
      <c r="A2" s="300" t="s">
        <v>218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</row>
    <row r="3" spans="1:16" x14ac:dyDescent="0.2">
      <c r="A3" s="278" t="s">
        <v>271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6" ht="12.75" customHeight="1" x14ac:dyDescent="0.2">
      <c r="A4" s="290" t="str">
        <f>'1B'!$A$4</f>
        <v>ACF/OFA: 05/15/2019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</row>
    <row r="5" spans="1:16" s="4" customFormat="1" ht="39.75" customHeight="1" x14ac:dyDescent="0.2">
      <c r="A5" s="94" t="s">
        <v>0</v>
      </c>
      <c r="B5" s="25" t="s">
        <v>163</v>
      </c>
      <c r="C5" s="183" t="s">
        <v>164</v>
      </c>
      <c r="D5" s="182" t="s">
        <v>147</v>
      </c>
      <c r="E5" s="25" t="s">
        <v>159</v>
      </c>
      <c r="F5" s="25" t="s">
        <v>145</v>
      </c>
      <c r="G5" s="25" t="s">
        <v>148</v>
      </c>
      <c r="H5" s="25" t="s">
        <v>149</v>
      </c>
      <c r="I5" s="25" t="s">
        <v>150</v>
      </c>
      <c r="J5" s="25" t="s">
        <v>151</v>
      </c>
      <c r="K5" s="25" t="s">
        <v>152</v>
      </c>
      <c r="L5" s="25" t="s">
        <v>153</v>
      </c>
      <c r="M5" s="25" t="s">
        <v>154</v>
      </c>
      <c r="N5" s="25" t="s">
        <v>160</v>
      </c>
      <c r="O5" s="25" t="s">
        <v>156</v>
      </c>
      <c r="P5" s="94" t="s">
        <v>94</v>
      </c>
    </row>
    <row r="6" spans="1:16" ht="12.75" customHeight="1" x14ac:dyDescent="0.2">
      <c r="A6" s="39" t="s">
        <v>3</v>
      </c>
      <c r="B6" s="48">
        <f>SUM(B8:B66)</f>
        <v>783676</v>
      </c>
      <c r="C6" s="190">
        <f>'6A'!C6/$B6</f>
        <v>0.52479085744618947</v>
      </c>
      <c r="D6" s="44">
        <f>'6A'!D6/$B6</f>
        <v>0.40812146856609111</v>
      </c>
      <c r="E6" s="29">
        <f>'6A'!E6/$B6</f>
        <v>6.3980522562895889E-3</v>
      </c>
      <c r="F6" s="29">
        <f>'6A'!F6/$B6</f>
        <v>5.9208142140374335E-3</v>
      </c>
      <c r="G6" s="29">
        <f>'6A'!G6/$B6</f>
        <v>1.673778449257091E-2</v>
      </c>
      <c r="H6" s="29">
        <f>'6A'!H6/$B6</f>
        <v>1.0335904123642933E-4</v>
      </c>
      <c r="I6" s="29">
        <f>'6A'!I6/$B6</f>
        <v>6.5305049535777537E-2</v>
      </c>
      <c r="J6" s="29">
        <f>'6A'!J6/$B6</f>
        <v>1.1850560690897769E-2</v>
      </c>
      <c r="K6" s="29">
        <f>'6A'!K6/$B6</f>
        <v>2.9907768006165812E-2</v>
      </c>
      <c r="L6" s="29">
        <f>'6A'!L6/$B6</f>
        <v>1.3808002286659283E-2</v>
      </c>
      <c r="M6" s="29">
        <f>'6A'!M6/$B6</f>
        <v>6.4758905466034428E-3</v>
      </c>
      <c r="N6" s="29">
        <f>'6A'!N6/$B6</f>
        <v>3.2028542407831809E-3</v>
      </c>
      <c r="O6" s="29">
        <f>'6A'!O6/$B6</f>
        <v>8.9322628229013007E-6</v>
      </c>
      <c r="P6" s="29">
        <f>'6A'!P6/$B6</f>
        <v>3.5748191854797134E-2</v>
      </c>
    </row>
    <row r="7" spans="1:16" ht="7.5" customHeight="1" x14ac:dyDescent="0.2">
      <c r="A7" s="53"/>
      <c r="B7" s="67"/>
      <c r="C7" s="191"/>
      <c r="D7" s="83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2.75" customHeight="1" x14ac:dyDescent="0.2">
      <c r="A8" s="51" t="s">
        <v>8</v>
      </c>
      <c r="B8" s="48">
        <f>'6A'!B8</f>
        <v>3563</v>
      </c>
      <c r="C8" s="190">
        <f>'6A'!C8/$B8</f>
        <v>0.53213584058377772</v>
      </c>
      <c r="D8" s="44">
        <f>'6A'!D8/$B8</f>
        <v>0.39461128262699974</v>
      </c>
      <c r="E8" s="29">
        <f>'6A'!E8/$B8</f>
        <v>3.0872859949480774E-3</v>
      </c>
      <c r="F8" s="29">
        <f>'6A'!F8/$B8</f>
        <v>3.9854055571147906E-2</v>
      </c>
      <c r="G8" s="29">
        <f>'6A'!G8/$B8</f>
        <v>6.3710356441201238E-2</v>
      </c>
      <c r="H8" s="29">
        <f>'6A'!H8/$B8</f>
        <v>0</v>
      </c>
      <c r="I8" s="29">
        <f>'6A'!I8/$B8</f>
        <v>1.4313780522031996E-2</v>
      </c>
      <c r="J8" s="29">
        <f>'6A'!J8/$B8</f>
        <v>0</v>
      </c>
      <c r="K8" s="29">
        <f>'6A'!K8/$B8</f>
        <v>2.1891664327813639E-2</v>
      </c>
      <c r="L8" s="29">
        <f>'6A'!L8/$B8</f>
        <v>3.7889419028908224E-2</v>
      </c>
      <c r="M8" s="29">
        <f>'6A'!M8/$B8</f>
        <v>0</v>
      </c>
      <c r="N8" s="29">
        <f>'6A'!N8/$B8</f>
        <v>5.893909626719057E-3</v>
      </c>
      <c r="O8" s="29">
        <f>'6A'!O8/$B8</f>
        <v>0</v>
      </c>
      <c r="P8" s="29">
        <f>'6A'!P8/$B8</f>
        <v>1.5717092337917484E-2</v>
      </c>
    </row>
    <row r="9" spans="1:16" ht="12.75" customHeight="1" x14ac:dyDescent="0.2">
      <c r="A9" s="51" t="s">
        <v>9</v>
      </c>
      <c r="B9" s="48">
        <f>'6A'!B9</f>
        <v>2340</v>
      </c>
      <c r="C9" s="190">
        <f>'6A'!C9/$B9</f>
        <v>0.53888888888888886</v>
      </c>
      <c r="D9" s="44">
        <f>'6A'!D9/$B9</f>
        <v>0.36923076923076925</v>
      </c>
      <c r="E9" s="29">
        <f>'6A'!E9/$B9</f>
        <v>0</v>
      </c>
      <c r="F9" s="29">
        <f>'6A'!F9/$B9</f>
        <v>4.2735042735042735E-4</v>
      </c>
      <c r="G9" s="29">
        <f>'6A'!G9/$B9</f>
        <v>2.9914529914529917E-3</v>
      </c>
      <c r="H9" s="29">
        <f>'6A'!H9/$B9</f>
        <v>1.7094017094017094E-3</v>
      </c>
      <c r="I9" s="29">
        <f>'6A'!I9/$B9</f>
        <v>0.19316239316239317</v>
      </c>
      <c r="J9" s="29">
        <f>'6A'!J9/$B9</f>
        <v>6.965811965811966E-2</v>
      </c>
      <c r="K9" s="29">
        <f>'6A'!K9/$B9</f>
        <v>2.1367521367521368E-2</v>
      </c>
      <c r="L9" s="29">
        <f>'6A'!L9/$B9</f>
        <v>3.8461538461538464E-3</v>
      </c>
      <c r="M9" s="29">
        <f>'6A'!M9/$B9</f>
        <v>1.4957264957264958E-2</v>
      </c>
      <c r="N9" s="29">
        <f>'6A'!N9/$B9</f>
        <v>2.136752136752137E-3</v>
      </c>
      <c r="O9" s="29">
        <f>'6A'!O9/$B9</f>
        <v>0</v>
      </c>
      <c r="P9" s="29">
        <f>'6A'!P9/$B9</f>
        <v>0</v>
      </c>
    </row>
    <row r="10" spans="1:16" ht="12.75" customHeight="1" x14ac:dyDescent="0.2">
      <c r="A10" s="51" t="s">
        <v>10</v>
      </c>
      <c r="B10" s="48">
        <f>'6A'!B10</f>
        <v>2959</v>
      </c>
      <c r="C10" s="190">
        <f>'6A'!C10/$B10</f>
        <v>0.26258871240283882</v>
      </c>
      <c r="D10" s="44">
        <f>'6A'!D10/$B10</f>
        <v>0.17235552551537681</v>
      </c>
      <c r="E10" s="29">
        <f>'6A'!E10/$B10</f>
        <v>0</v>
      </c>
      <c r="F10" s="29">
        <f>'6A'!F10/$B10</f>
        <v>0</v>
      </c>
      <c r="G10" s="29">
        <f>'6A'!G10/$B10</f>
        <v>1.7235552551537681E-2</v>
      </c>
      <c r="H10" s="29">
        <f>'6A'!H10/$B10</f>
        <v>3.3795201081446432E-4</v>
      </c>
      <c r="I10" s="29">
        <f>'6A'!I10/$B10</f>
        <v>4.9678945589726256E-2</v>
      </c>
      <c r="J10" s="29">
        <f>'6A'!J10/$B10</f>
        <v>1.6221696519094289E-2</v>
      </c>
      <c r="K10" s="29">
        <f>'6A'!K10/$B10</f>
        <v>2.3994592767826967E-2</v>
      </c>
      <c r="L10" s="29">
        <f>'6A'!L10/$B10</f>
        <v>2.7036160865157146E-3</v>
      </c>
      <c r="M10" s="29">
        <f>'6A'!M10/$B10</f>
        <v>1.0814464346062858E-2</v>
      </c>
      <c r="N10" s="29">
        <f>'6A'!N10/$B10</f>
        <v>8.7867522811760738E-3</v>
      </c>
      <c r="O10" s="29">
        <f>'6A'!O10/$B10</f>
        <v>0</v>
      </c>
      <c r="P10" s="29">
        <f>'6A'!P10/$B10</f>
        <v>0</v>
      </c>
    </row>
    <row r="11" spans="1:16" ht="12.75" customHeight="1" x14ac:dyDescent="0.2">
      <c r="A11" s="51" t="s">
        <v>11</v>
      </c>
      <c r="B11" s="48">
        <f>'6A'!B11</f>
        <v>1697</v>
      </c>
      <c r="C11" s="190">
        <f>'6A'!C11/$B11</f>
        <v>0.38067177371832644</v>
      </c>
      <c r="D11" s="44">
        <f>'6A'!D11/$B11</f>
        <v>0.25987035945786685</v>
      </c>
      <c r="E11" s="29">
        <f>'6A'!E11/$B11</f>
        <v>0</v>
      </c>
      <c r="F11" s="29">
        <f>'6A'!F11/$B11</f>
        <v>2.9463759575721863E-3</v>
      </c>
      <c r="G11" s="29">
        <f>'6A'!G11/$B11</f>
        <v>4.1838538597525045E-2</v>
      </c>
      <c r="H11" s="29">
        <f>'6A'!H11/$B11</f>
        <v>2.3571007660577489E-3</v>
      </c>
      <c r="I11" s="29">
        <f>'6A'!I11/$B11</f>
        <v>4.5963464938126107E-2</v>
      </c>
      <c r="J11" s="29">
        <f>'6A'!J11/$B11</f>
        <v>2.2392457277548614E-2</v>
      </c>
      <c r="K11" s="29">
        <f>'6A'!K11/$B11</f>
        <v>3.4177961107837357E-2</v>
      </c>
      <c r="L11" s="29">
        <f>'6A'!L11/$B11</f>
        <v>0</v>
      </c>
      <c r="M11" s="29">
        <f>'6A'!M11/$B11</f>
        <v>0</v>
      </c>
      <c r="N11" s="29">
        <f>'6A'!N11/$B11</f>
        <v>4.1249263406010605E-3</v>
      </c>
      <c r="O11" s="29">
        <f>'6A'!O11/$B11</f>
        <v>0</v>
      </c>
      <c r="P11" s="29">
        <f>'6A'!P11/$B11</f>
        <v>0</v>
      </c>
    </row>
    <row r="12" spans="1:16" ht="12.75" customHeight="1" x14ac:dyDescent="0.2">
      <c r="A12" s="51" t="s">
        <v>12</v>
      </c>
      <c r="B12" s="48">
        <f>'6A'!B12</f>
        <v>335279</v>
      </c>
      <c r="C12" s="190">
        <f>'6A'!C12/$B12</f>
        <v>0.56893214308083717</v>
      </c>
      <c r="D12" s="44">
        <f>'6A'!D12/$B12</f>
        <v>0.45086331085454207</v>
      </c>
      <c r="E12" s="29">
        <f>'6A'!E12/$B12</f>
        <v>5.7742954375311307E-3</v>
      </c>
      <c r="F12" s="29">
        <f>'6A'!F12/$B12</f>
        <v>1.1834919574443971E-2</v>
      </c>
      <c r="G12" s="29">
        <f>'6A'!G12/$B12</f>
        <v>5.9114946059848662E-3</v>
      </c>
      <c r="H12" s="29">
        <f>'6A'!H12/$B12</f>
        <v>0</v>
      </c>
      <c r="I12" s="29">
        <f>'6A'!I12/$B12</f>
        <v>9.8562689580916199E-2</v>
      </c>
      <c r="J12" s="29">
        <f>'6A'!J12/$B12</f>
        <v>1.1283140310010469E-2</v>
      </c>
      <c r="K12" s="29">
        <f>'6A'!K12/$B12</f>
        <v>3.6933419629621898E-2</v>
      </c>
      <c r="L12" s="29">
        <f>'6A'!L12/$B12</f>
        <v>1.4388017143930875E-2</v>
      </c>
      <c r="M12" s="29">
        <f>'6A'!M12/$B12</f>
        <v>9.7471061414523431E-3</v>
      </c>
      <c r="N12" s="29">
        <f>'6A'!N12/$B12</f>
        <v>1.6553377933005049E-3</v>
      </c>
      <c r="O12" s="29">
        <f>'6A'!O12/$B12</f>
        <v>0</v>
      </c>
      <c r="P12" s="29">
        <f>'6A'!P12/$B12</f>
        <v>2.8603044031985301E-2</v>
      </c>
    </row>
    <row r="13" spans="1:16" ht="12.75" customHeight="1" x14ac:dyDescent="0.2">
      <c r="A13" s="51" t="s">
        <v>13</v>
      </c>
      <c r="B13" s="48">
        <f>'6A'!B13</f>
        <v>9948</v>
      </c>
      <c r="C13" s="190">
        <f>'6A'!C13/$B13</f>
        <v>0.54724567752312026</v>
      </c>
      <c r="D13" s="44">
        <f>'6A'!D13/$B13</f>
        <v>0.24416968234821071</v>
      </c>
      <c r="E13" s="29">
        <f>'6A'!E13/$B13</f>
        <v>1.0655408122235626E-2</v>
      </c>
      <c r="F13" s="29">
        <f>'6A'!F13/$B13</f>
        <v>0</v>
      </c>
      <c r="G13" s="29">
        <f>'6A'!G13/$B13</f>
        <v>1.0554885404101327E-2</v>
      </c>
      <c r="H13" s="29">
        <f>'6A'!H13/$B13</f>
        <v>1.1057498994772818E-3</v>
      </c>
      <c r="I13" s="29">
        <f>'6A'!I13/$B13</f>
        <v>0.21733011660635304</v>
      </c>
      <c r="J13" s="29">
        <f>'6A'!J13/$B13</f>
        <v>1.7691998391636508E-2</v>
      </c>
      <c r="K13" s="29">
        <f>'6A'!K13/$B13</f>
        <v>7.6698833936469646E-2</v>
      </c>
      <c r="L13" s="29">
        <f>'6A'!L13/$B13</f>
        <v>4.5235223160434261E-3</v>
      </c>
      <c r="M13" s="29">
        <f>'6A'!M13/$B13</f>
        <v>1.0554885404101327E-2</v>
      </c>
      <c r="N13" s="29">
        <f>'6A'!N13/$B13</f>
        <v>2.0004020908725374E-2</v>
      </c>
      <c r="O13" s="29">
        <f>'6A'!O13/$B13</f>
        <v>0</v>
      </c>
      <c r="P13" s="29">
        <f>'6A'!P13/$B13</f>
        <v>0.10193003618817853</v>
      </c>
    </row>
    <row r="14" spans="1:16" ht="12.75" customHeight="1" x14ac:dyDescent="0.2">
      <c r="A14" s="51" t="s">
        <v>14</v>
      </c>
      <c r="B14" s="48">
        <f>'6A'!B14</f>
        <v>5445</v>
      </c>
      <c r="C14" s="190">
        <f>'6A'!C14/$B14</f>
        <v>0.33425160697887968</v>
      </c>
      <c r="D14" s="44">
        <f>'6A'!D14/$B14</f>
        <v>0.19944903581267218</v>
      </c>
      <c r="E14" s="29">
        <f>'6A'!E14/$B14</f>
        <v>5.6932966023875119E-3</v>
      </c>
      <c r="F14" s="29">
        <f>'6A'!F14/$B14</f>
        <v>7.3461891643709823E-4</v>
      </c>
      <c r="G14" s="29">
        <f>'6A'!G14/$B14</f>
        <v>0</v>
      </c>
      <c r="H14" s="29">
        <f>'6A'!H14/$B14</f>
        <v>0</v>
      </c>
      <c r="I14" s="29">
        <f>'6A'!I14/$B14</f>
        <v>0.18806244260789715</v>
      </c>
      <c r="J14" s="29">
        <f>'6A'!J14/$B14</f>
        <v>2.2038567493112946E-3</v>
      </c>
      <c r="K14" s="29">
        <f>'6A'!K14/$B14</f>
        <v>1.5610651974288337E-2</v>
      </c>
      <c r="L14" s="29">
        <f>'6A'!L14/$B14</f>
        <v>0</v>
      </c>
      <c r="M14" s="29">
        <f>'6A'!M14/$B14</f>
        <v>1.1937557392102846E-2</v>
      </c>
      <c r="N14" s="29">
        <f>'6A'!N14/$B14</f>
        <v>0</v>
      </c>
      <c r="O14" s="29">
        <f>'6A'!O14/$B14</f>
        <v>0</v>
      </c>
      <c r="P14" s="29">
        <f>'6A'!P14/$B14</f>
        <v>0</v>
      </c>
    </row>
    <row r="15" spans="1:16" ht="12.75" customHeight="1" x14ac:dyDescent="0.2">
      <c r="A15" s="51" t="s">
        <v>15</v>
      </c>
      <c r="B15" s="48">
        <f>'6A'!B15</f>
        <v>1009</v>
      </c>
      <c r="C15" s="190">
        <f>'6A'!C15/$B15</f>
        <v>0.30029732408325072</v>
      </c>
      <c r="D15" s="44">
        <f>'6A'!D15/$B15</f>
        <v>0.27155599603567887</v>
      </c>
      <c r="E15" s="29">
        <f>'6A'!E15/$B15</f>
        <v>9.9108027750247768E-4</v>
      </c>
      <c r="F15" s="29">
        <f>'6A'!F15/$B15</f>
        <v>0</v>
      </c>
      <c r="G15" s="29">
        <f>'6A'!G15/$B15</f>
        <v>1.4866204162537165E-2</v>
      </c>
      <c r="H15" s="29">
        <f>'6A'!H15/$B15</f>
        <v>0</v>
      </c>
      <c r="I15" s="29">
        <f>'6A'!I15/$B15</f>
        <v>2.1803766105054509E-2</v>
      </c>
      <c r="J15" s="29">
        <f>'6A'!J15/$B15</f>
        <v>0</v>
      </c>
      <c r="K15" s="29">
        <f>'6A'!K15/$B15</f>
        <v>1.1892963330029732E-2</v>
      </c>
      <c r="L15" s="29">
        <f>'6A'!L15/$B15</f>
        <v>0</v>
      </c>
      <c r="M15" s="29">
        <f>'6A'!M15/$B15</f>
        <v>0</v>
      </c>
      <c r="N15" s="29">
        <f>'6A'!N15/$B15</f>
        <v>0</v>
      </c>
      <c r="O15" s="29">
        <f>'6A'!O15/$B15</f>
        <v>0</v>
      </c>
      <c r="P15" s="29">
        <f>'6A'!P15/$B15</f>
        <v>0</v>
      </c>
    </row>
    <row r="16" spans="1:16" ht="12.75" customHeight="1" x14ac:dyDescent="0.2">
      <c r="A16" s="51" t="s">
        <v>80</v>
      </c>
      <c r="B16" s="48">
        <f>'6A'!B16</f>
        <v>3177</v>
      </c>
      <c r="C16" s="190">
        <f>'6A'!C16/$B16</f>
        <v>0.50173119294932322</v>
      </c>
      <c r="D16" s="44">
        <f>'6A'!D16/$B16</f>
        <v>0.38715769593956562</v>
      </c>
      <c r="E16" s="29">
        <f>'6A'!E16/$B16</f>
        <v>3.1476235442241108E-4</v>
      </c>
      <c r="F16" s="29">
        <f>'6A'!F16/$B16</f>
        <v>3.7771482530689331E-3</v>
      </c>
      <c r="G16" s="29">
        <f>'6A'!G16/$B16</f>
        <v>1.2590494176896443E-2</v>
      </c>
      <c r="H16" s="29">
        <f>'6A'!H16/$B16</f>
        <v>1.2590494176896443E-3</v>
      </c>
      <c r="I16" s="29">
        <f>'6A'!I16/$B16</f>
        <v>0.10040919106074914</v>
      </c>
      <c r="J16" s="29">
        <f>'6A'!J16/$B16</f>
        <v>3.1476235442241108E-4</v>
      </c>
      <c r="K16" s="29">
        <f>'6A'!K16/$B16</f>
        <v>3.4309096632042804E-2</v>
      </c>
      <c r="L16" s="29">
        <f>'6A'!L16/$B16</f>
        <v>1.2590494176896443E-3</v>
      </c>
      <c r="M16" s="29">
        <f>'6A'!M16/$B16</f>
        <v>3.1476235442241108E-4</v>
      </c>
      <c r="N16" s="29">
        <f>'6A'!N16/$B16</f>
        <v>1.2905256531318854E-2</v>
      </c>
      <c r="O16" s="29">
        <f>'6A'!O16/$B16</f>
        <v>0</v>
      </c>
      <c r="P16" s="29">
        <f>'6A'!P16/$B16</f>
        <v>0</v>
      </c>
    </row>
    <row r="17" spans="1:16" ht="12.75" customHeight="1" x14ac:dyDescent="0.2">
      <c r="A17" s="51" t="s">
        <v>16</v>
      </c>
      <c r="B17" s="48">
        <f>'6A'!B17</f>
        <v>6112</v>
      </c>
      <c r="C17" s="190">
        <f>'6A'!C17/$B17</f>
        <v>0.36191099476439792</v>
      </c>
      <c r="D17" s="44">
        <f>'6A'!D17/$B17</f>
        <v>0.18030104712041886</v>
      </c>
      <c r="E17" s="29">
        <f>'6A'!E17/$B17</f>
        <v>1.6361256544502618E-3</v>
      </c>
      <c r="F17" s="29">
        <f>'6A'!F17/$B17</f>
        <v>3.2722513089005238E-4</v>
      </c>
      <c r="G17" s="29">
        <f>'6A'!G17/$B17</f>
        <v>1.5052356020942409E-2</v>
      </c>
      <c r="H17" s="29">
        <f>'6A'!H17/$B17</f>
        <v>0</v>
      </c>
      <c r="I17" s="29">
        <f>'6A'!I17/$B17</f>
        <v>7.0680628272251314E-2</v>
      </c>
      <c r="J17" s="29">
        <f>'6A'!J17/$B17</f>
        <v>4.1393979057591623E-2</v>
      </c>
      <c r="K17" s="29">
        <f>'6A'!K17/$B17</f>
        <v>5.8246073298429318E-2</v>
      </c>
      <c r="L17" s="29">
        <f>'6A'!L17/$B17</f>
        <v>3.9430628272251307E-2</v>
      </c>
      <c r="M17" s="29">
        <f>'6A'!M17/$B17</f>
        <v>0</v>
      </c>
      <c r="N17" s="29">
        <f>'6A'!N17/$B17</f>
        <v>1.7997382198952879E-3</v>
      </c>
      <c r="O17" s="29">
        <f>'6A'!O17/$B17</f>
        <v>0</v>
      </c>
      <c r="P17" s="29">
        <f>'6A'!P17/$B17</f>
        <v>7.4443717277486915E-2</v>
      </c>
    </row>
    <row r="18" spans="1:16" ht="7.5" customHeight="1" x14ac:dyDescent="0.2">
      <c r="A18" s="53"/>
      <c r="B18" s="67" t="s">
        <v>2</v>
      </c>
      <c r="C18" s="191" t="s">
        <v>2</v>
      </c>
      <c r="D18" s="83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</row>
    <row r="19" spans="1:16" ht="12.75" customHeight="1" x14ac:dyDescent="0.2">
      <c r="A19" s="51" t="s">
        <v>17</v>
      </c>
      <c r="B19" s="48">
        <f>'6A'!B19</f>
        <v>2139</v>
      </c>
      <c r="C19" s="190">
        <f>'6A'!C19/$B19</f>
        <v>9.6774193548387094E-2</v>
      </c>
      <c r="D19" s="44">
        <f>'6A'!D19/$B19</f>
        <v>2.8517999064983639E-2</v>
      </c>
      <c r="E19" s="29">
        <f>'6A'!E19/$B19</f>
        <v>4.675081813931744E-4</v>
      </c>
      <c r="F19" s="29">
        <f>'6A'!F19/$B19</f>
        <v>9.3501636278634881E-4</v>
      </c>
      <c r="G19" s="29">
        <f>'6A'!G19/$B19</f>
        <v>4.067321178120617E-2</v>
      </c>
      <c r="H19" s="29">
        <f>'6A'!H19/$B19</f>
        <v>4.675081813931744E-4</v>
      </c>
      <c r="I19" s="29">
        <f>'6A'!I19/$B19</f>
        <v>1.82328190743338E-2</v>
      </c>
      <c r="J19" s="29">
        <f>'6A'!J19/$B19</f>
        <v>1.8700327255726976E-3</v>
      </c>
      <c r="K19" s="29">
        <f>'6A'!K19/$B19</f>
        <v>6.0776063581112674E-3</v>
      </c>
      <c r="L19" s="29">
        <f>'6A'!L19/$B19</f>
        <v>1.2155212716222535E-2</v>
      </c>
      <c r="M19" s="29">
        <f>'6A'!M19/$B19</f>
        <v>0</v>
      </c>
      <c r="N19" s="29">
        <f>'6A'!N19/$B19</f>
        <v>2.8050490883590462E-3</v>
      </c>
      <c r="O19" s="29">
        <f>'6A'!O19/$B19</f>
        <v>0</v>
      </c>
      <c r="P19" s="29">
        <f>'6A'!P19/$B19</f>
        <v>2.0570359981299673E-2</v>
      </c>
    </row>
    <row r="20" spans="1:16" ht="12.75" customHeight="1" x14ac:dyDescent="0.2">
      <c r="A20" s="51" t="s">
        <v>18</v>
      </c>
      <c r="B20" s="48">
        <f>'6A'!B20</f>
        <v>158</v>
      </c>
      <c r="C20" s="190">
        <f>'6A'!C20/$B20</f>
        <v>0.32911392405063289</v>
      </c>
      <c r="D20" s="44">
        <f>'6A'!D20/$B20</f>
        <v>8.2278481012658222E-2</v>
      </c>
      <c r="E20" s="29">
        <f>'6A'!E20/$B20</f>
        <v>0</v>
      </c>
      <c r="F20" s="29">
        <f>'6A'!F20/$B20</f>
        <v>6.3291139240506328E-3</v>
      </c>
      <c r="G20" s="29">
        <f>'6A'!G20/$B20</f>
        <v>0.23417721518987342</v>
      </c>
      <c r="H20" s="29">
        <f>'6A'!H20/$B20</f>
        <v>0</v>
      </c>
      <c r="I20" s="29">
        <f>'6A'!I20/$B20</f>
        <v>1.2658227848101266E-2</v>
      </c>
      <c r="J20" s="29">
        <f>'6A'!J20/$B20</f>
        <v>6.3291139240506328E-3</v>
      </c>
      <c r="K20" s="29">
        <f>'6A'!K20/$B20</f>
        <v>6.3291139240506328E-3</v>
      </c>
      <c r="L20" s="29">
        <f>'6A'!L20/$B20</f>
        <v>0</v>
      </c>
      <c r="M20" s="29">
        <f>'6A'!M20/$B20</f>
        <v>0</v>
      </c>
      <c r="N20" s="29">
        <f>'6A'!N20/$B20</f>
        <v>1.2658227848101266E-2</v>
      </c>
      <c r="O20" s="29">
        <f>'6A'!O20/$B20</f>
        <v>0</v>
      </c>
      <c r="P20" s="29">
        <f>'6A'!P20/$B20</f>
        <v>0</v>
      </c>
    </row>
    <row r="21" spans="1:16" ht="12.75" customHeight="1" x14ac:dyDescent="0.2">
      <c r="A21" s="51" t="s">
        <v>19</v>
      </c>
      <c r="B21" s="48">
        <f>'6A'!B21</f>
        <v>3436</v>
      </c>
      <c r="C21" s="190">
        <f>'6A'!C21/$B21</f>
        <v>0.47147846332945287</v>
      </c>
      <c r="D21" s="44">
        <f>'6A'!D21/$B21</f>
        <v>0.3448777648428405</v>
      </c>
      <c r="E21" s="29">
        <f>'6A'!E21/$B21</f>
        <v>4.6565774155995342E-3</v>
      </c>
      <c r="F21" s="29">
        <f>'6A'!F21/$B21</f>
        <v>6.6938300349243304E-3</v>
      </c>
      <c r="G21" s="29">
        <f>'6A'!G21/$B21</f>
        <v>3.4633294528521534E-2</v>
      </c>
      <c r="H21" s="29">
        <f>'6A'!H21/$B21</f>
        <v>0</v>
      </c>
      <c r="I21" s="29">
        <f>'6A'!I21/$B21</f>
        <v>3.4633294528521534E-2</v>
      </c>
      <c r="J21" s="29">
        <f>'6A'!J21/$B21</f>
        <v>1.4551804423748546E-3</v>
      </c>
      <c r="K21" s="29">
        <f>'6A'!K21/$B21</f>
        <v>1.6298020954598369E-2</v>
      </c>
      <c r="L21" s="29">
        <f>'6A'!L21/$B21</f>
        <v>1.0768335273573923E-2</v>
      </c>
      <c r="M21" s="29">
        <f>'6A'!M21/$B21</f>
        <v>8.7310826542491267E-4</v>
      </c>
      <c r="N21" s="29">
        <f>'6A'!N21/$B21</f>
        <v>2.9103608847497089E-4</v>
      </c>
      <c r="O21" s="29">
        <f>'6A'!O21/$B21</f>
        <v>0</v>
      </c>
      <c r="P21" s="29">
        <f>'6A'!P21/$B21</f>
        <v>9.3422584400465664E-2</v>
      </c>
    </row>
    <row r="22" spans="1:16" ht="12.75" customHeight="1" x14ac:dyDescent="0.2">
      <c r="A22" s="51" t="s">
        <v>20</v>
      </c>
      <c r="B22" s="48">
        <f>'6A'!B22</f>
        <v>73</v>
      </c>
      <c r="C22" s="190">
        <f>'6A'!C22/$B22</f>
        <v>0.79452054794520544</v>
      </c>
      <c r="D22" s="44">
        <f>'6A'!D22/$B22</f>
        <v>0.19178082191780821</v>
      </c>
      <c r="E22" s="29">
        <f>'6A'!E22/$B22</f>
        <v>0</v>
      </c>
      <c r="F22" s="29">
        <f>'6A'!F22/$B22</f>
        <v>0</v>
      </c>
      <c r="G22" s="29">
        <f>'6A'!G22/$B22</f>
        <v>8.2191780821917804E-2</v>
      </c>
      <c r="H22" s="29">
        <f>'6A'!H22/$B22</f>
        <v>0</v>
      </c>
      <c r="I22" s="29">
        <f>'6A'!I22/$B22</f>
        <v>0.23287671232876711</v>
      </c>
      <c r="J22" s="29">
        <f>'6A'!J22/$B22</f>
        <v>0</v>
      </c>
      <c r="K22" s="29">
        <f>'6A'!K22/$B22</f>
        <v>8.2191780821917804E-2</v>
      </c>
      <c r="L22" s="29">
        <f>'6A'!L22/$B22</f>
        <v>1.3698630136986301E-2</v>
      </c>
      <c r="M22" s="29">
        <f>'6A'!M22/$B22</f>
        <v>0</v>
      </c>
      <c r="N22" s="29">
        <f>'6A'!N22/$B22</f>
        <v>1.3698630136986301E-2</v>
      </c>
      <c r="O22" s="29">
        <f>'6A'!O22/$B22</f>
        <v>0</v>
      </c>
      <c r="P22" s="29">
        <f>'6A'!P22/$B22</f>
        <v>0.65753424657534243</v>
      </c>
    </row>
    <row r="23" spans="1:16" ht="12.75" customHeight="1" x14ac:dyDescent="0.2">
      <c r="A23" s="51" t="s">
        <v>21</v>
      </c>
      <c r="B23" s="48">
        <f>'6A'!B23</f>
        <v>2499</v>
      </c>
      <c r="C23" s="190">
        <f>'6A'!C23/$B23</f>
        <v>0.81832733093237298</v>
      </c>
      <c r="D23" s="44">
        <f>'6A'!D23/$B23</f>
        <v>0.78791516606642653</v>
      </c>
      <c r="E23" s="29">
        <f>'6A'!E23/$B23</f>
        <v>0</v>
      </c>
      <c r="F23" s="29">
        <f>'6A'!F23/$B23</f>
        <v>0</v>
      </c>
      <c r="G23" s="29">
        <f>'6A'!G23/$B23</f>
        <v>1.920768307322929E-2</v>
      </c>
      <c r="H23" s="29">
        <f>'6A'!H23/$B23</f>
        <v>0</v>
      </c>
      <c r="I23" s="29">
        <f>'6A'!I23/$B23</f>
        <v>1.5606242496998799E-2</v>
      </c>
      <c r="J23" s="29">
        <f>'6A'!J23/$B23</f>
        <v>8.0032012805122052E-3</v>
      </c>
      <c r="K23" s="29">
        <f>'6A'!K23/$B23</f>
        <v>6.8027210884353739E-3</v>
      </c>
      <c r="L23" s="29">
        <f>'6A'!L23/$B23</f>
        <v>2.0008003201280513E-3</v>
      </c>
      <c r="M23" s="29">
        <f>'6A'!M23/$B23</f>
        <v>2.0008003201280513E-3</v>
      </c>
      <c r="N23" s="29">
        <f>'6A'!N23/$B23</f>
        <v>0</v>
      </c>
      <c r="O23" s="29">
        <f>'6A'!O23/$B23</f>
        <v>0</v>
      </c>
      <c r="P23" s="29">
        <f>'6A'!P23/$B23</f>
        <v>2.0008003201280513E-3</v>
      </c>
    </row>
    <row r="24" spans="1:16" ht="12.75" customHeight="1" x14ac:dyDescent="0.2">
      <c r="A24" s="51" t="s">
        <v>22</v>
      </c>
      <c r="B24" s="48">
        <f>'6A'!B24</f>
        <v>1602</v>
      </c>
      <c r="C24" s="190">
        <f>'6A'!C24/$B24</f>
        <v>0.33707865168539325</v>
      </c>
      <c r="D24" s="44">
        <f>'6A'!D24/$B24</f>
        <v>0.31398252184769038</v>
      </c>
      <c r="E24" s="29">
        <f>'6A'!E24/$B24</f>
        <v>0</v>
      </c>
      <c r="F24" s="29">
        <f>'6A'!F24/$B24</f>
        <v>0</v>
      </c>
      <c r="G24" s="29">
        <f>'6A'!G24/$B24</f>
        <v>5.6179775280898875E-3</v>
      </c>
      <c r="H24" s="29">
        <f>'6A'!H24/$B24</f>
        <v>0</v>
      </c>
      <c r="I24" s="29">
        <f>'6A'!I24/$B24</f>
        <v>1.435705368289638E-2</v>
      </c>
      <c r="J24" s="29">
        <f>'6A'!J24/$B24</f>
        <v>0</v>
      </c>
      <c r="K24" s="29">
        <f>'6A'!K24/$B24</f>
        <v>3.1210986267166041E-3</v>
      </c>
      <c r="L24" s="29">
        <f>'6A'!L24/$B24</f>
        <v>6.2421972534332086E-4</v>
      </c>
      <c r="M24" s="29">
        <f>'6A'!M24/$B24</f>
        <v>6.2421972534332086E-4</v>
      </c>
      <c r="N24" s="29">
        <f>'6A'!N24/$B24</f>
        <v>1.0611735330836454E-2</v>
      </c>
      <c r="O24" s="29">
        <f>'6A'!O24/$B24</f>
        <v>0</v>
      </c>
      <c r="P24" s="29">
        <f>'6A'!P24/$B24</f>
        <v>0</v>
      </c>
    </row>
    <row r="25" spans="1:16" ht="12.75" customHeight="1" x14ac:dyDescent="0.2">
      <c r="A25" s="51" t="s">
        <v>23</v>
      </c>
      <c r="B25" s="48">
        <f>'6A'!B25</f>
        <v>6096</v>
      </c>
      <c r="C25" s="190">
        <f>'6A'!C25/$B25</f>
        <v>0.52608267716535428</v>
      </c>
      <c r="D25" s="44">
        <f>'6A'!D25/$B25</f>
        <v>0.28674540682414701</v>
      </c>
      <c r="E25" s="29">
        <f>'6A'!E25/$B25</f>
        <v>6.5616797900262466E-4</v>
      </c>
      <c r="F25" s="29">
        <f>'6A'!F25/$B25</f>
        <v>1.4763779527559055E-3</v>
      </c>
      <c r="G25" s="29">
        <f>'6A'!G25/$B25</f>
        <v>6.5616797900262466E-4</v>
      </c>
      <c r="H25" s="29">
        <f>'6A'!H25/$B25</f>
        <v>0</v>
      </c>
      <c r="I25" s="29">
        <f>'6A'!I25/$B25</f>
        <v>1.2303149606299213E-2</v>
      </c>
      <c r="J25" s="29">
        <f>'6A'!J25/$B25</f>
        <v>6.5616797900262466E-3</v>
      </c>
      <c r="K25" s="29">
        <f>'6A'!K25/$B25</f>
        <v>2.0177165354330708E-2</v>
      </c>
      <c r="L25" s="29">
        <f>'6A'!L25/$B25</f>
        <v>1.8372703412073491E-2</v>
      </c>
      <c r="M25" s="29">
        <f>'6A'!M25/$B25</f>
        <v>1.1811023622047244E-2</v>
      </c>
      <c r="N25" s="29">
        <f>'6A'!N25/$B25</f>
        <v>2.6246719160104987E-3</v>
      </c>
      <c r="O25" s="29">
        <f>'6A'!O25/$B25</f>
        <v>0</v>
      </c>
      <c r="P25" s="29">
        <f>'6A'!P25/$B25</f>
        <v>0.244750656167979</v>
      </c>
    </row>
    <row r="26" spans="1:16" ht="12.75" customHeight="1" x14ac:dyDescent="0.2">
      <c r="A26" s="51" t="s">
        <v>24</v>
      </c>
      <c r="B26" s="48">
        <f>'6A'!B26</f>
        <v>2383</v>
      </c>
      <c r="C26" s="190">
        <f>'6A'!C26/$B26</f>
        <v>0.4410407049937054</v>
      </c>
      <c r="D26" s="44">
        <f>'6A'!D26/$B26</f>
        <v>0.37389844733529165</v>
      </c>
      <c r="E26" s="29">
        <f>'6A'!E26/$B26</f>
        <v>1.8044481745698698E-2</v>
      </c>
      <c r="F26" s="29">
        <f>'6A'!F26/$B26</f>
        <v>4.6160302140159466E-3</v>
      </c>
      <c r="G26" s="29">
        <f>'6A'!G26/$B26</f>
        <v>0</v>
      </c>
      <c r="H26" s="29">
        <f>'6A'!H26/$B26</f>
        <v>4.1963911036508602E-4</v>
      </c>
      <c r="I26" s="29">
        <f>'6A'!I26/$B26</f>
        <v>1.5107007973143098E-2</v>
      </c>
      <c r="J26" s="29">
        <f>'6A'!J26/$B26</f>
        <v>4.1963911036508602E-4</v>
      </c>
      <c r="K26" s="29">
        <f>'6A'!K26/$B26</f>
        <v>4.2383550146873686E-2</v>
      </c>
      <c r="L26" s="29">
        <f>'6A'!L26/$B26</f>
        <v>4.1963911036508602E-4</v>
      </c>
      <c r="M26" s="29">
        <f>'6A'!M26/$B26</f>
        <v>5.4553084347461183E-3</v>
      </c>
      <c r="N26" s="29">
        <f>'6A'!N26/$B26</f>
        <v>8.8124213176668069E-3</v>
      </c>
      <c r="O26" s="29">
        <f>'6A'!O26/$B26</f>
        <v>0</v>
      </c>
      <c r="P26" s="29">
        <f>'6A'!P26/$B26</f>
        <v>2.0981955518254302E-3</v>
      </c>
    </row>
    <row r="27" spans="1:16" ht="12.75" customHeight="1" x14ac:dyDescent="0.2">
      <c r="A27" s="51" t="s">
        <v>25</v>
      </c>
      <c r="B27" s="48">
        <f>'6A'!B27</f>
        <v>5570</v>
      </c>
      <c r="C27" s="190">
        <f>'6A'!C27/$B27</f>
        <v>0.5192100538599641</v>
      </c>
      <c r="D27" s="44">
        <f>'6A'!D27/$B27</f>
        <v>0.3104129263913824</v>
      </c>
      <c r="E27" s="29">
        <f>'6A'!E27/$B27</f>
        <v>2.4955116696588869E-2</v>
      </c>
      <c r="F27" s="29">
        <f>'6A'!F27/$B27</f>
        <v>0</v>
      </c>
      <c r="G27" s="29">
        <f>'6A'!G27/$B27</f>
        <v>3.3393177737881509E-2</v>
      </c>
      <c r="H27" s="29">
        <f>'6A'!H27/$B27</f>
        <v>0</v>
      </c>
      <c r="I27" s="29">
        <f>'6A'!I27/$B27</f>
        <v>5.5655296229802512E-3</v>
      </c>
      <c r="J27" s="29">
        <f>'6A'!J27/$B27</f>
        <v>0.13500897666068223</v>
      </c>
      <c r="K27" s="29">
        <f>'6A'!K27/$B27</f>
        <v>3.3213644524236981E-2</v>
      </c>
      <c r="L27" s="29">
        <f>'6A'!L27/$B27</f>
        <v>0.10933572710951527</v>
      </c>
      <c r="M27" s="29">
        <f>'6A'!M27/$B27</f>
        <v>2.1543985637342909E-2</v>
      </c>
      <c r="N27" s="29">
        <f>'6A'!N27/$B27</f>
        <v>1.7235188509874325E-2</v>
      </c>
      <c r="O27" s="29">
        <f>'6A'!O27/$B27</f>
        <v>0</v>
      </c>
      <c r="P27" s="29">
        <f>'6A'!P27/$B27</f>
        <v>3.2315978456014362E-3</v>
      </c>
    </row>
    <row r="28" spans="1:16" ht="12.75" customHeight="1" x14ac:dyDescent="0.2">
      <c r="A28" s="51" t="s">
        <v>26</v>
      </c>
      <c r="B28" s="48">
        <f>'6A'!B28</f>
        <v>2535</v>
      </c>
      <c r="C28" s="190">
        <f>'6A'!C28/$B28</f>
        <v>0.11715976331360947</v>
      </c>
      <c r="D28" s="44">
        <f>'6A'!D28/$B28</f>
        <v>4.9704142011834318E-2</v>
      </c>
      <c r="E28" s="29">
        <f>'6A'!E28/$B28</f>
        <v>7.8895463510848124E-4</v>
      </c>
      <c r="F28" s="29">
        <f>'6A'!F28/$B28</f>
        <v>3.9447731755424062E-4</v>
      </c>
      <c r="G28" s="29">
        <f>'6A'!G28/$B28</f>
        <v>2.3668639053254438E-3</v>
      </c>
      <c r="H28" s="29">
        <f>'6A'!H28/$B28</f>
        <v>3.9447731755424062E-4</v>
      </c>
      <c r="I28" s="29">
        <f>'6A'!I28/$B28</f>
        <v>2.8796844181459565E-2</v>
      </c>
      <c r="J28" s="29">
        <f>'6A'!J28/$B28</f>
        <v>1.4201183431952662E-2</v>
      </c>
      <c r="K28" s="29">
        <f>'6A'!K28/$B28</f>
        <v>2.4457593688362918E-2</v>
      </c>
      <c r="L28" s="29">
        <f>'6A'!L28/$B28</f>
        <v>7.8895463510848124E-4</v>
      </c>
      <c r="M28" s="29">
        <f>'6A'!M28/$B28</f>
        <v>1.1834319526627219E-3</v>
      </c>
      <c r="N28" s="29">
        <f>'6A'!N28/$B28</f>
        <v>7.100591715976331E-3</v>
      </c>
      <c r="O28" s="29">
        <f>'6A'!O28/$B28</f>
        <v>0</v>
      </c>
      <c r="P28" s="29">
        <f>'6A'!P28/$B28</f>
        <v>0</v>
      </c>
    </row>
    <row r="29" spans="1:16" ht="7.5" customHeight="1" x14ac:dyDescent="0.2">
      <c r="A29" s="53"/>
      <c r="B29" s="67" t="s">
        <v>2</v>
      </c>
      <c r="C29" s="191" t="s">
        <v>2</v>
      </c>
      <c r="D29" s="83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</row>
    <row r="30" spans="1:16" ht="12.75" customHeight="1" x14ac:dyDescent="0.2">
      <c r="A30" s="51" t="s">
        <v>27</v>
      </c>
      <c r="B30" s="48">
        <f>'6A'!B30</f>
        <v>22936</v>
      </c>
      <c r="C30" s="190">
        <f>'6A'!C30/$B30</f>
        <v>0.78448726892221832</v>
      </c>
      <c r="D30" s="44">
        <f>'6A'!D30/$B30</f>
        <v>0.7316009766306244</v>
      </c>
      <c r="E30" s="29">
        <f>'6A'!E30/$B30</f>
        <v>0</v>
      </c>
      <c r="F30" s="29">
        <f>'6A'!F30/$B30</f>
        <v>0</v>
      </c>
      <c r="G30" s="29">
        <f>'6A'!G30/$B30</f>
        <v>1.5041855598186257E-2</v>
      </c>
      <c r="H30" s="29">
        <f>'6A'!H30/$B30</f>
        <v>1.7439832577607255E-4</v>
      </c>
      <c r="I30" s="29">
        <f>'6A'!I30/$B30</f>
        <v>6.3306592256714339E-2</v>
      </c>
      <c r="J30" s="29">
        <f>'6A'!J30/$B30</f>
        <v>2.0055807464248341E-3</v>
      </c>
      <c r="K30" s="29">
        <f>'6A'!K30/$B30</f>
        <v>1.8442622950819672E-2</v>
      </c>
      <c r="L30" s="29">
        <f>'6A'!L30/$B30</f>
        <v>7.7171259155912105E-3</v>
      </c>
      <c r="M30" s="29">
        <f>'6A'!M30/$B30</f>
        <v>7.8479246599232645E-3</v>
      </c>
      <c r="N30" s="29">
        <f>'6A'!N30/$B30</f>
        <v>6.1039414021625397E-4</v>
      </c>
      <c r="O30" s="29">
        <f>'6A'!O30/$B30</f>
        <v>8.7199162888036274E-5</v>
      </c>
      <c r="P30" s="29">
        <f>'6A'!P30/$B30</f>
        <v>0</v>
      </c>
    </row>
    <row r="31" spans="1:16" ht="12.75" customHeight="1" x14ac:dyDescent="0.2">
      <c r="A31" s="51" t="s">
        <v>28</v>
      </c>
      <c r="B31" s="48">
        <f>'6A'!B31</f>
        <v>9638</v>
      </c>
      <c r="C31" s="190">
        <f>'6A'!C31/$B31</f>
        <v>0.3464411703672961</v>
      </c>
      <c r="D31" s="44">
        <f>'6A'!D31/$B31</f>
        <v>0.15573770491803279</v>
      </c>
      <c r="E31" s="29">
        <f>'6A'!E31/$B31</f>
        <v>1.1413156256484748E-3</v>
      </c>
      <c r="F31" s="29">
        <f>'6A'!F31/$B31</f>
        <v>6.2253579580825893E-4</v>
      </c>
      <c r="G31" s="29">
        <f>'6A'!G31/$B31</f>
        <v>0.13758041087362524</v>
      </c>
      <c r="H31" s="29">
        <f>'6A'!H31/$B31</f>
        <v>4.1502386387217268E-4</v>
      </c>
      <c r="I31" s="29">
        <f>'6A'!I31/$B31</f>
        <v>6.7752645777132178E-2</v>
      </c>
      <c r="J31" s="29">
        <f>'6A'!J31/$B31</f>
        <v>1.2035692052293007E-2</v>
      </c>
      <c r="K31" s="29">
        <f>'6A'!K31/$B31</f>
        <v>3.4343224735422284E-2</v>
      </c>
      <c r="L31" s="29">
        <f>'6A'!L31/$B31</f>
        <v>0.103340942104171</v>
      </c>
      <c r="M31" s="29">
        <f>'6A'!M31/$B31</f>
        <v>1.1413156256484748E-3</v>
      </c>
      <c r="N31" s="29">
        <f>'6A'!N31/$B31</f>
        <v>3.3201909109773814E-3</v>
      </c>
      <c r="O31" s="29">
        <f>'6A'!O31/$B31</f>
        <v>0</v>
      </c>
      <c r="P31" s="29">
        <f>'6A'!P31/$B31</f>
        <v>0</v>
      </c>
    </row>
    <row r="32" spans="1:16" ht="12.75" customHeight="1" x14ac:dyDescent="0.2">
      <c r="A32" s="51" t="s">
        <v>29</v>
      </c>
      <c r="B32" s="48">
        <f>'6A'!B32</f>
        <v>39712</v>
      </c>
      <c r="C32" s="190">
        <f>'6A'!C32/$B32</f>
        <v>0.68369762288477032</v>
      </c>
      <c r="D32" s="44">
        <f>'6A'!D32/$B32</f>
        <v>0.6449435938759065</v>
      </c>
      <c r="E32" s="29">
        <f>'6A'!E32/$B32</f>
        <v>0</v>
      </c>
      <c r="F32" s="29">
        <f>'6A'!F32/$B32</f>
        <v>0</v>
      </c>
      <c r="G32" s="29">
        <f>'6A'!G32/$B32</f>
        <v>6.798952457695407E-4</v>
      </c>
      <c r="H32" s="29">
        <f>'6A'!H32/$B32</f>
        <v>0</v>
      </c>
      <c r="I32" s="29">
        <f>'6A'!I32/$B32</f>
        <v>1.6393029814665592E-2</v>
      </c>
      <c r="J32" s="29">
        <f>'6A'!J32/$B32</f>
        <v>2.039685737308622E-3</v>
      </c>
      <c r="K32" s="29">
        <f>'6A'!K32/$B32</f>
        <v>1.9465149073327963E-2</v>
      </c>
      <c r="L32" s="29">
        <f>'6A'!L32/$B32</f>
        <v>3.2735697018533442E-4</v>
      </c>
      <c r="M32" s="29">
        <f>'6A'!M32/$B32</f>
        <v>1.1079774375503627E-3</v>
      </c>
      <c r="N32" s="29">
        <f>'6A'!N32/$B32</f>
        <v>4.3060032232070909E-3</v>
      </c>
      <c r="O32" s="29">
        <f>'6A'!O32/$B32</f>
        <v>0</v>
      </c>
      <c r="P32" s="29">
        <f>'6A'!P32/$B32</f>
        <v>7.3025785656728444E-4</v>
      </c>
    </row>
    <row r="33" spans="1:16" ht="12.75" customHeight="1" x14ac:dyDescent="0.2">
      <c r="A33" s="51" t="s">
        <v>30</v>
      </c>
      <c r="B33" s="48">
        <f>'6A'!B33</f>
        <v>4557</v>
      </c>
      <c r="C33" s="190">
        <f>'6A'!C33/$B33</f>
        <v>0.56572306341891598</v>
      </c>
      <c r="D33" s="44">
        <f>'6A'!D33/$B33</f>
        <v>0.36493307000219444</v>
      </c>
      <c r="E33" s="29">
        <f>'6A'!E33/$B33</f>
        <v>1.0094360324775072E-2</v>
      </c>
      <c r="F33" s="29">
        <f>'6A'!F33/$B33</f>
        <v>2.3260917270133859E-2</v>
      </c>
      <c r="G33" s="29">
        <f>'6A'!G33/$B33</f>
        <v>1.8652622339258285E-2</v>
      </c>
      <c r="H33" s="29">
        <f>'6A'!H33/$B33</f>
        <v>4.3888523151195964E-4</v>
      </c>
      <c r="I33" s="29">
        <f>'6A'!I33/$B33</f>
        <v>0.15119596225587009</v>
      </c>
      <c r="J33" s="29">
        <f>'6A'!J33/$B33</f>
        <v>4.9155145929339478E-2</v>
      </c>
      <c r="K33" s="29">
        <f>'6A'!K33/$B33</f>
        <v>5.7493965328066714E-2</v>
      </c>
      <c r="L33" s="29">
        <f>'6A'!L33/$B33</f>
        <v>1.119157340355497E-2</v>
      </c>
      <c r="M33" s="29">
        <f>'6A'!M33/$B33</f>
        <v>1.9749835418038184E-3</v>
      </c>
      <c r="N33" s="29">
        <f>'6A'!N33/$B33</f>
        <v>4.1694096993636163E-3</v>
      </c>
      <c r="O33" s="29">
        <f>'6A'!O33/$B33</f>
        <v>0</v>
      </c>
      <c r="P33" s="29">
        <f>'6A'!P33/$B33</f>
        <v>0.11586570111915734</v>
      </c>
    </row>
    <row r="34" spans="1:16" ht="12.75" customHeight="1" x14ac:dyDescent="0.2">
      <c r="A34" s="51" t="s">
        <v>31</v>
      </c>
      <c r="B34" s="48">
        <f>'6A'!B34</f>
        <v>9665</v>
      </c>
      <c r="C34" s="190">
        <f>'6A'!C34/$B34</f>
        <v>0.59813760993274701</v>
      </c>
      <c r="D34" s="44">
        <f>'6A'!D34/$B34</f>
        <v>0.43973098810139677</v>
      </c>
      <c r="E34" s="29">
        <f>'6A'!E34/$B34</f>
        <v>7.2426280393171236E-4</v>
      </c>
      <c r="F34" s="29">
        <f>'6A'!F34/$B34</f>
        <v>1.0346611484738748E-3</v>
      </c>
      <c r="G34" s="29">
        <f>'6A'!G34/$B34</f>
        <v>5.6906363166063113E-3</v>
      </c>
      <c r="H34" s="29">
        <f>'6A'!H34/$B34</f>
        <v>2.0693222969477495E-4</v>
      </c>
      <c r="I34" s="29">
        <f>'6A'!I34/$B34</f>
        <v>2.6176927056389031E-2</v>
      </c>
      <c r="J34" s="29">
        <f>'6A'!J34/$B34</f>
        <v>1.5519917227108122E-3</v>
      </c>
      <c r="K34" s="29">
        <f>'6A'!K34/$B34</f>
        <v>3.0315571650284531E-2</v>
      </c>
      <c r="L34" s="29">
        <f>'6A'!L34/$B34</f>
        <v>2.7211588204862906E-2</v>
      </c>
      <c r="M34" s="29">
        <f>'6A'!M34/$B34</f>
        <v>0</v>
      </c>
      <c r="N34" s="29">
        <f>'6A'!N34/$B34</f>
        <v>2.172788411795137E-2</v>
      </c>
      <c r="O34" s="29">
        <f>'6A'!O34/$B34</f>
        <v>1.0346611484738747E-4</v>
      </c>
      <c r="P34" s="29">
        <f>'6A'!P34/$B34</f>
        <v>0.19637868598034144</v>
      </c>
    </row>
    <row r="35" spans="1:16" ht="12.75" customHeight="1" x14ac:dyDescent="0.2">
      <c r="A35" s="51" t="s">
        <v>32</v>
      </c>
      <c r="B35" s="48">
        <f>'6A'!B35</f>
        <v>1870</v>
      </c>
      <c r="C35" s="190">
        <f>'6A'!C35/$B35</f>
        <v>0.46684491978609627</v>
      </c>
      <c r="D35" s="44">
        <f>'6A'!D35/$B35</f>
        <v>0.21657754010695188</v>
      </c>
      <c r="E35" s="29">
        <f>'6A'!E35/$B35</f>
        <v>0</v>
      </c>
      <c r="F35" s="29">
        <f>'6A'!F35/$B35</f>
        <v>0</v>
      </c>
      <c r="G35" s="29">
        <f>'6A'!G35/$B35</f>
        <v>6.8449197860962568E-2</v>
      </c>
      <c r="H35" s="29">
        <f>'6A'!H35/$B35</f>
        <v>0</v>
      </c>
      <c r="I35" s="29">
        <f>'6A'!I35/$B35</f>
        <v>2.6203208556149733E-2</v>
      </c>
      <c r="J35" s="29">
        <f>'6A'!J35/$B35</f>
        <v>0.1267379679144385</v>
      </c>
      <c r="K35" s="29">
        <f>'6A'!K35/$B35</f>
        <v>7.2727272727272724E-2</v>
      </c>
      <c r="L35" s="29">
        <f>'6A'!L35/$B35</f>
        <v>1.0695187165775401E-3</v>
      </c>
      <c r="M35" s="29">
        <f>'6A'!M35/$B35</f>
        <v>3.7433155080213902E-3</v>
      </c>
      <c r="N35" s="29">
        <f>'6A'!N35/$B35</f>
        <v>5.3475935828877002E-3</v>
      </c>
      <c r="O35" s="29">
        <f>'6A'!O35/$B35</f>
        <v>0</v>
      </c>
      <c r="P35" s="29">
        <f>'6A'!P35/$B35</f>
        <v>0</v>
      </c>
    </row>
    <row r="36" spans="1:16" ht="12.75" customHeight="1" x14ac:dyDescent="0.2">
      <c r="A36" s="51" t="s">
        <v>33</v>
      </c>
      <c r="B36" s="48">
        <f>'6A'!B36</f>
        <v>6779</v>
      </c>
      <c r="C36" s="190">
        <f>'6A'!C36/$B36</f>
        <v>0.27850715444755864</v>
      </c>
      <c r="D36" s="44">
        <f>'6A'!D36/$B36</f>
        <v>0.23617052662634608</v>
      </c>
      <c r="E36" s="29">
        <f>'6A'!E36/$B36</f>
        <v>1.9176869744800117E-3</v>
      </c>
      <c r="F36" s="29">
        <f>'6A'!F36/$B36</f>
        <v>2.3602301224369378E-3</v>
      </c>
      <c r="G36" s="29">
        <f>'6A'!G36/$B36</f>
        <v>1.4898952647883169E-2</v>
      </c>
      <c r="H36" s="29">
        <f>'6A'!H36/$B36</f>
        <v>1.4751438265230861E-4</v>
      </c>
      <c r="I36" s="29">
        <f>'6A'!I36/$B36</f>
        <v>1.5636524561144713E-2</v>
      </c>
      <c r="J36" s="29">
        <f>'6A'!J36/$B36</f>
        <v>4.7204602448738756E-3</v>
      </c>
      <c r="K36" s="29">
        <f>'6A'!K36/$B36</f>
        <v>1.2096179377489306E-2</v>
      </c>
      <c r="L36" s="29">
        <f>'6A'!L36/$B36</f>
        <v>6.6381472193538871E-3</v>
      </c>
      <c r="M36" s="29">
        <f>'6A'!M36/$B36</f>
        <v>0</v>
      </c>
      <c r="N36" s="29">
        <f>'6A'!N36/$B36</f>
        <v>2.950287653046172E-3</v>
      </c>
      <c r="O36" s="29">
        <f>'6A'!O36/$B36</f>
        <v>0</v>
      </c>
      <c r="P36" s="29">
        <f>'6A'!P36/$B36</f>
        <v>3.1863106652898661E-2</v>
      </c>
    </row>
    <row r="37" spans="1:16" ht="12.75" customHeight="1" x14ac:dyDescent="0.2">
      <c r="A37" s="51" t="s">
        <v>34</v>
      </c>
      <c r="B37" s="48">
        <f>'6A'!B37</f>
        <v>2646</v>
      </c>
      <c r="C37" s="190">
        <f>'6A'!C37/$B37</f>
        <v>0.4399092970521542</v>
      </c>
      <c r="D37" s="44">
        <f>'6A'!D37/$B37</f>
        <v>0.24338624338624337</v>
      </c>
      <c r="E37" s="29">
        <f>'6A'!E37/$B37</f>
        <v>6.8027210884353739E-3</v>
      </c>
      <c r="F37" s="29">
        <f>'6A'!F37/$B37</f>
        <v>4.1572184429327285E-3</v>
      </c>
      <c r="G37" s="29">
        <f>'6A'!G37/$B37</f>
        <v>0.15117157974300832</v>
      </c>
      <c r="H37" s="29">
        <f>'6A'!H37/$B37</f>
        <v>0</v>
      </c>
      <c r="I37" s="29">
        <f>'6A'!I37/$B37</f>
        <v>5.5177626606198037E-2</v>
      </c>
      <c r="J37" s="29">
        <f>'6A'!J37/$B37</f>
        <v>3.4013605442176869E-3</v>
      </c>
      <c r="K37" s="29">
        <f>'6A'!K37/$B37</f>
        <v>4.4973544973544971E-2</v>
      </c>
      <c r="L37" s="29">
        <f>'6A'!L37/$B37</f>
        <v>0</v>
      </c>
      <c r="M37" s="29">
        <f>'6A'!M37/$B37</f>
        <v>7.1806500377928949E-3</v>
      </c>
      <c r="N37" s="29">
        <f>'6A'!N37/$B37</f>
        <v>3.779289493575208E-3</v>
      </c>
      <c r="O37" s="29">
        <f>'6A'!O37/$B37</f>
        <v>0</v>
      </c>
      <c r="P37" s="29">
        <f>'6A'!P37/$B37</f>
        <v>5.2910052910052907E-3</v>
      </c>
    </row>
    <row r="38" spans="1:16" ht="12.75" customHeight="1" x14ac:dyDescent="0.2">
      <c r="A38" s="51" t="s">
        <v>35</v>
      </c>
      <c r="B38" s="48">
        <f>'6A'!B38</f>
        <v>2209</v>
      </c>
      <c r="C38" s="190">
        <f>'6A'!C38/$B38</f>
        <v>0.61837935717519243</v>
      </c>
      <c r="D38" s="44">
        <f>'6A'!D38/$B38</f>
        <v>0.4418288818469896</v>
      </c>
      <c r="E38" s="29">
        <f>'6A'!E38/$B38</f>
        <v>9.0538705296514259E-4</v>
      </c>
      <c r="F38" s="29">
        <f>'6A'!F38/$B38</f>
        <v>4.526935264825713E-4</v>
      </c>
      <c r="G38" s="29">
        <f>'6A'!G38/$B38</f>
        <v>5.4323223177908553E-2</v>
      </c>
      <c r="H38" s="29">
        <f>'6A'!H38/$B38</f>
        <v>4.526935264825713E-4</v>
      </c>
      <c r="I38" s="29">
        <f>'6A'!I38/$B38</f>
        <v>1.4938886373924853E-2</v>
      </c>
      <c r="J38" s="29">
        <f>'6A'!J38/$B38</f>
        <v>1.2675418741511997E-2</v>
      </c>
      <c r="K38" s="29">
        <f>'6A'!K38/$B38</f>
        <v>3.0330466274332276E-2</v>
      </c>
      <c r="L38" s="29">
        <f>'6A'!L38/$B38</f>
        <v>1.5391579900407425E-2</v>
      </c>
      <c r="M38" s="29">
        <f>'6A'!M38/$B38</f>
        <v>5.1154368492530557E-2</v>
      </c>
      <c r="N38" s="29">
        <f>'6A'!N38/$B38</f>
        <v>3.1688546853779992E-3</v>
      </c>
      <c r="O38" s="29">
        <f>'6A'!O38/$B38</f>
        <v>0</v>
      </c>
      <c r="P38" s="29">
        <f>'6A'!P38/$B38</f>
        <v>9.6876414667270261E-2</v>
      </c>
    </row>
    <row r="39" spans="1:16" ht="12.75" customHeight="1" x14ac:dyDescent="0.2">
      <c r="A39" s="51" t="s">
        <v>36</v>
      </c>
      <c r="B39" s="48">
        <f>'6A'!B39</f>
        <v>6172</v>
      </c>
      <c r="C39" s="190">
        <f>'6A'!C39/$B39</f>
        <v>0.45511989630589761</v>
      </c>
      <c r="D39" s="44">
        <f>'6A'!D39/$B39</f>
        <v>0.42352559948152951</v>
      </c>
      <c r="E39" s="29">
        <f>'6A'!E39/$B39</f>
        <v>0</v>
      </c>
      <c r="F39" s="29">
        <f>'6A'!F39/$B39</f>
        <v>0</v>
      </c>
      <c r="G39" s="29">
        <f>'6A'!G39/$B39</f>
        <v>7.4530136098509394E-3</v>
      </c>
      <c r="H39" s="29">
        <f>'6A'!H39/$B39</f>
        <v>6.4808813998703824E-4</v>
      </c>
      <c r="I39" s="29">
        <f>'6A'!I39/$B39</f>
        <v>6.1568373298768629E-3</v>
      </c>
      <c r="J39" s="29">
        <f>'6A'!J39/$B39</f>
        <v>7.9390797148412191E-3</v>
      </c>
      <c r="K39" s="29">
        <f>'6A'!K39/$B39</f>
        <v>7.4530136098509394E-3</v>
      </c>
      <c r="L39" s="29">
        <f>'6A'!L39/$B39</f>
        <v>3.4024627349319506E-3</v>
      </c>
      <c r="M39" s="29">
        <f>'6A'!M39/$B39</f>
        <v>4.698639014906027E-3</v>
      </c>
      <c r="N39" s="29">
        <f>'6A'!N39/$B39</f>
        <v>2.7543745949449123E-3</v>
      </c>
      <c r="O39" s="29">
        <f>'6A'!O39/$B39</f>
        <v>0</v>
      </c>
      <c r="P39" s="29">
        <f>'6A'!P39/$B39</f>
        <v>0</v>
      </c>
    </row>
    <row r="40" spans="1:16" ht="7.5" customHeight="1" x14ac:dyDescent="0.2">
      <c r="A40" s="53"/>
      <c r="B40" s="67" t="s">
        <v>2</v>
      </c>
      <c r="C40" s="191" t="s">
        <v>2</v>
      </c>
      <c r="D40" s="83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ht="12.75" customHeight="1" x14ac:dyDescent="0.2">
      <c r="A41" s="51" t="s">
        <v>37</v>
      </c>
      <c r="B41" s="48">
        <f>'6A'!B41</f>
        <v>3462</v>
      </c>
      <c r="C41" s="190">
        <f>'6A'!C41/$B41</f>
        <v>0.69035239745811672</v>
      </c>
      <c r="D41" s="44">
        <f>'6A'!D41/$B41</f>
        <v>0.62507221259387635</v>
      </c>
      <c r="E41" s="29">
        <f>'6A'!E41/$B41</f>
        <v>0</v>
      </c>
      <c r="F41" s="29">
        <f>'6A'!F41/$B41</f>
        <v>0</v>
      </c>
      <c r="G41" s="29">
        <f>'6A'!G41/$B41</f>
        <v>8.3766608896591564E-3</v>
      </c>
      <c r="H41" s="29">
        <f>'6A'!H41/$B41</f>
        <v>2.5996533795493936E-3</v>
      </c>
      <c r="I41" s="29">
        <f>'6A'!I41/$B41</f>
        <v>3.0618139803581745E-2</v>
      </c>
      <c r="J41" s="29">
        <f>'6A'!J41/$B41</f>
        <v>4.9104563835932986E-2</v>
      </c>
      <c r="K41" s="29">
        <f>'6A'!K41/$B41</f>
        <v>1.5309069901790873E-2</v>
      </c>
      <c r="L41" s="29">
        <f>'6A'!L41/$B41</f>
        <v>1.7331022530329289E-2</v>
      </c>
      <c r="M41" s="29">
        <f>'6A'!M41/$B41</f>
        <v>0</v>
      </c>
      <c r="N41" s="29">
        <f>'6A'!N41/$B41</f>
        <v>4.6216060080878103E-3</v>
      </c>
      <c r="O41" s="29">
        <f>'6A'!O41/$B41</f>
        <v>0</v>
      </c>
      <c r="P41" s="29">
        <f>'6A'!P41/$B41</f>
        <v>0</v>
      </c>
    </row>
    <row r="42" spans="1:16" ht="12.75" customHeight="1" x14ac:dyDescent="0.2">
      <c r="A42" s="51" t="s">
        <v>38</v>
      </c>
      <c r="B42" s="48">
        <f>'6A'!B42</f>
        <v>6805</v>
      </c>
      <c r="C42" s="190">
        <f>'6A'!C42/$B42</f>
        <v>0.34842027920646584</v>
      </c>
      <c r="D42" s="44">
        <f>'6A'!D42/$B42</f>
        <v>0.14592211609110947</v>
      </c>
      <c r="E42" s="29">
        <f>'6A'!E42/$B42</f>
        <v>0</v>
      </c>
      <c r="F42" s="29">
        <f>'6A'!F42/$B42</f>
        <v>0</v>
      </c>
      <c r="G42" s="29">
        <f>'6A'!G42/$B42</f>
        <v>0.11388684790595151</v>
      </c>
      <c r="H42" s="29">
        <f>'6A'!H42/$B42</f>
        <v>2.9390154298310065E-4</v>
      </c>
      <c r="I42" s="29">
        <f>'6A'!I42/$B42</f>
        <v>9.9926524614254233E-3</v>
      </c>
      <c r="J42" s="29">
        <f>'6A'!J42/$B42</f>
        <v>1.763409257898604E-3</v>
      </c>
      <c r="K42" s="29">
        <f>'6A'!K42/$B42</f>
        <v>5.4812637766348274E-2</v>
      </c>
      <c r="L42" s="29">
        <f>'6A'!L42/$B42</f>
        <v>5.6135194709772226E-2</v>
      </c>
      <c r="M42" s="29">
        <f>'6A'!M42/$B42</f>
        <v>1.1903012490815577E-2</v>
      </c>
      <c r="N42" s="29">
        <f>'6A'!N42/$B42</f>
        <v>1.0286554004408524E-3</v>
      </c>
      <c r="O42" s="29">
        <f>'6A'!O42/$B42</f>
        <v>0</v>
      </c>
      <c r="P42" s="29">
        <f>'6A'!P42/$B42</f>
        <v>4.2615723732549599E-2</v>
      </c>
    </row>
    <row r="43" spans="1:16" ht="12.75" customHeight="1" x14ac:dyDescent="0.2">
      <c r="A43" s="51" t="s">
        <v>39</v>
      </c>
      <c r="B43" s="48">
        <f>'6A'!B43</f>
        <v>6248</v>
      </c>
      <c r="C43" s="190">
        <f>'6A'!C43/$B43</f>
        <v>0.42493597951344431</v>
      </c>
      <c r="D43" s="44">
        <f>'6A'!D43/$B43</f>
        <v>0.25096030729833546</v>
      </c>
      <c r="E43" s="29">
        <f>'6A'!E43/$B43</f>
        <v>4.2253521126760563E-2</v>
      </c>
      <c r="F43" s="29">
        <f>'6A'!F43/$B43</f>
        <v>0</v>
      </c>
      <c r="G43" s="29">
        <f>'6A'!G43/$B43</f>
        <v>4.5614596670934697E-2</v>
      </c>
      <c r="H43" s="29">
        <f>'6A'!H43/$B43</f>
        <v>0</v>
      </c>
      <c r="I43" s="29">
        <f>'6A'!I43/$B43</f>
        <v>0.10899487836107555</v>
      </c>
      <c r="J43" s="29">
        <f>'6A'!J43/$B43</f>
        <v>2.464788732394366E-2</v>
      </c>
      <c r="K43" s="29">
        <f>'6A'!K43/$B43</f>
        <v>4.1453265044814343E-2</v>
      </c>
      <c r="L43" s="29">
        <f>'6A'!L43/$B43</f>
        <v>1.7445582586427658E-2</v>
      </c>
      <c r="M43" s="29">
        <f>'6A'!M43/$B43</f>
        <v>3.0409731113956468E-3</v>
      </c>
      <c r="N43" s="29">
        <f>'6A'!N43/$B43</f>
        <v>4.1613316261203586E-3</v>
      </c>
      <c r="O43" s="29">
        <f>'6A'!O43/$B43</f>
        <v>0</v>
      </c>
      <c r="P43" s="29">
        <f>'6A'!P43/$B43</f>
        <v>0</v>
      </c>
    </row>
    <row r="44" spans="1:16" ht="12.75" customHeight="1" x14ac:dyDescent="0.2">
      <c r="A44" s="51" t="s">
        <v>40</v>
      </c>
      <c r="B44" s="48">
        <f>'6A'!B44</f>
        <v>91998</v>
      </c>
      <c r="C44" s="190">
        <f>'6A'!C44/$B44</f>
        <v>0.38510619796082524</v>
      </c>
      <c r="D44" s="44">
        <f>'6A'!D44/$B44</f>
        <v>0.33682253962042652</v>
      </c>
      <c r="E44" s="29">
        <f>'6A'!E44/$B44</f>
        <v>9.2284614882932239E-3</v>
      </c>
      <c r="F44" s="29">
        <f>'6A'!F44/$B44</f>
        <v>1.413074197265158E-4</v>
      </c>
      <c r="G44" s="29">
        <f>'6A'!G44/$B44</f>
        <v>1.942433531163721E-2</v>
      </c>
      <c r="H44" s="29">
        <f>'6A'!H44/$B44</f>
        <v>0</v>
      </c>
      <c r="I44" s="29">
        <f>'6A'!I44/$B44</f>
        <v>9.8263005717515606E-3</v>
      </c>
      <c r="J44" s="29">
        <f>'6A'!J44/$B44</f>
        <v>8.9132372442879198E-4</v>
      </c>
      <c r="K44" s="29">
        <f>'6A'!K44/$B44</f>
        <v>2.0576534272484185E-2</v>
      </c>
      <c r="L44" s="29">
        <f>'6A'!L44/$B44</f>
        <v>4.9566294919454771E-3</v>
      </c>
      <c r="M44" s="29">
        <f>'6A'!M44/$B44</f>
        <v>2.130481097415161E-3</v>
      </c>
      <c r="N44" s="29">
        <f>'6A'!N44/$B44</f>
        <v>1.5217722124394008E-4</v>
      </c>
      <c r="O44" s="29">
        <f>'6A'!O44/$B44</f>
        <v>0</v>
      </c>
      <c r="P44" s="29">
        <f>'6A'!P44/$B44</f>
        <v>0</v>
      </c>
    </row>
    <row r="45" spans="1:16" ht="12.75" customHeight="1" x14ac:dyDescent="0.2">
      <c r="A45" s="51" t="s">
        <v>41</v>
      </c>
      <c r="B45" s="48">
        <f>'6A'!B45</f>
        <v>2816</v>
      </c>
      <c r="C45" s="190">
        <f>'6A'!C45/$B45</f>
        <v>0.35688920454545453</v>
      </c>
      <c r="D45" s="44">
        <f>'6A'!D45/$B45</f>
        <v>0.14524147727272727</v>
      </c>
      <c r="E45" s="29">
        <f>'6A'!E45/$B45</f>
        <v>0</v>
      </c>
      <c r="F45" s="29">
        <f>'6A'!F45/$B45</f>
        <v>2.4857954545454545E-3</v>
      </c>
      <c r="G45" s="29">
        <f>'6A'!G45/$B45</f>
        <v>6.5340909090909088E-2</v>
      </c>
      <c r="H45" s="29">
        <f>'6A'!H45/$B45</f>
        <v>3.90625E-3</v>
      </c>
      <c r="I45" s="29">
        <f>'6A'!I45/$B45</f>
        <v>0.17116477272727273</v>
      </c>
      <c r="J45" s="29">
        <f>'6A'!J45/$B45</f>
        <v>3.1960227272727275E-3</v>
      </c>
      <c r="K45" s="29">
        <f>'6A'!K45/$B45</f>
        <v>4.1548295454545456E-2</v>
      </c>
      <c r="L45" s="29">
        <f>'6A'!L45/$B45</f>
        <v>2.130681818181818E-3</v>
      </c>
      <c r="M45" s="29">
        <f>'6A'!M45/$B45</f>
        <v>0</v>
      </c>
      <c r="N45" s="29">
        <f>'6A'!N45/$B45</f>
        <v>5.3267045454545451E-3</v>
      </c>
      <c r="O45" s="29">
        <f>'6A'!O45/$B45</f>
        <v>0</v>
      </c>
      <c r="P45" s="29">
        <f>'6A'!P45/$B45</f>
        <v>0</v>
      </c>
    </row>
    <row r="46" spans="1:16" ht="12.75" customHeight="1" x14ac:dyDescent="0.2">
      <c r="A46" s="51" t="s">
        <v>42</v>
      </c>
      <c r="B46" s="48">
        <f>'6A'!B46</f>
        <v>518</v>
      </c>
      <c r="C46" s="190">
        <f>'6A'!C46/$B46</f>
        <v>0.5424710424710425</v>
      </c>
      <c r="D46" s="44">
        <f>'6A'!D46/$B46</f>
        <v>0.35714285714285715</v>
      </c>
      <c r="E46" s="29">
        <f>'6A'!E46/$B46</f>
        <v>1.9305019305019305E-3</v>
      </c>
      <c r="F46" s="29">
        <f>'6A'!F46/$B46</f>
        <v>0</v>
      </c>
      <c r="G46" s="29">
        <f>'6A'!G46/$B46</f>
        <v>0.16216216216216217</v>
      </c>
      <c r="H46" s="29">
        <f>'6A'!H46/$B46</f>
        <v>0</v>
      </c>
      <c r="I46" s="29">
        <f>'6A'!I46/$B46</f>
        <v>8.4942084942084939E-2</v>
      </c>
      <c r="J46" s="29">
        <f>'6A'!J46/$B46</f>
        <v>0</v>
      </c>
      <c r="K46" s="29">
        <f>'6A'!K46/$B46</f>
        <v>5.5984555984555984E-2</v>
      </c>
      <c r="L46" s="29">
        <f>'6A'!L46/$B46</f>
        <v>0</v>
      </c>
      <c r="M46" s="29">
        <f>'6A'!M46/$B46</f>
        <v>3.2818532818532815E-2</v>
      </c>
      <c r="N46" s="29">
        <f>'6A'!N46/$B46</f>
        <v>5.7915057915057912E-3</v>
      </c>
      <c r="O46" s="29">
        <f>'6A'!O46/$B46</f>
        <v>0</v>
      </c>
      <c r="P46" s="29">
        <f>'6A'!P46/$B46</f>
        <v>3.8610038610038611E-3</v>
      </c>
    </row>
    <row r="47" spans="1:16" ht="12.75" customHeight="1" x14ac:dyDescent="0.2">
      <c r="A47" s="51" t="s">
        <v>43</v>
      </c>
      <c r="B47" s="48">
        <f>'6A'!B47</f>
        <v>9166</v>
      </c>
      <c r="C47" s="190">
        <f>'6A'!C47/$B47</f>
        <v>0.57375081824132668</v>
      </c>
      <c r="D47" s="44">
        <f>'6A'!D47/$B47</f>
        <v>0.28954833078769365</v>
      </c>
      <c r="E47" s="29">
        <f>'6A'!E47/$B47</f>
        <v>1.0909884355225835E-4</v>
      </c>
      <c r="F47" s="29">
        <f>'6A'!F47/$B47</f>
        <v>6.4368317695832422E-3</v>
      </c>
      <c r="G47" s="29">
        <f>'6A'!G47/$B47</f>
        <v>0.15666593934104298</v>
      </c>
      <c r="H47" s="29">
        <f>'6A'!H47/$B47</f>
        <v>2.181976871045167E-4</v>
      </c>
      <c r="I47" s="29">
        <f>'6A'!I47/$B47</f>
        <v>1.4182849661793584E-2</v>
      </c>
      <c r="J47" s="29">
        <f>'6A'!J47/$B47</f>
        <v>3.9275583678813003E-3</v>
      </c>
      <c r="K47" s="29">
        <f>'6A'!K47/$B47</f>
        <v>4.8003491162993669E-2</v>
      </c>
      <c r="L47" s="29">
        <f>'6A'!L47/$B47</f>
        <v>4.2112153611171724E-2</v>
      </c>
      <c r="M47" s="29">
        <f>'6A'!M47/$B47</f>
        <v>3.4911629936722672E-3</v>
      </c>
      <c r="N47" s="29">
        <f>'6A'!N47/$B47</f>
        <v>1.4510146192450359E-2</v>
      </c>
      <c r="O47" s="29">
        <f>'6A'!O47/$B47</f>
        <v>0</v>
      </c>
      <c r="P47" s="29">
        <f>'6A'!P47/$B47</f>
        <v>0.14739253763910101</v>
      </c>
    </row>
    <row r="48" spans="1:16" ht="12.75" customHeight="1" x14ac:dyDescent="0.2">
      <c r="A48" s="51" t="s">
        <v>44</v>
      </c>
      <c r="B48" s="48">
        <f>'6A'!B48</f>
        <v>1818</v>
      </c>
      <c r="C48" s="190">
        <f>'6A'!C48/$B48</f>
        <v>0.52915291529152919</v>
      </c>
      <c r="D48" s="44">
        <f>'6A'!D48/$B48</f>
        <v>0.13916391639163916</v>
      </c>
      <c r="E48" s="29">
        <f>'6A'!E48/$B48</f>
        <v>0</v>
      </c>
      <c r="F48" s="29">
        <f>'6A'!F48/$B48</f>
        <v>0</v>
      </c>
      <c r="G48" s="29">
        <f>'6A'!G48/$B48</f>
        <v>6.1056105610561059E-2</v>
      </c>
      <c r="H48" s="29">
        <f>'6A'!H48/$B48</f>
        <v>0</v>
      </c>
      <c r="I48" s="29">
        <f>'6A'!I48/$B48</f>
        <v>0.12376237623762376</v>
      </c>
      <c r="J48" s="29">
        <f>'6A'!J48/$B48</f>
        <v>4.9504950495049507E-2</v>
      </c>
      <c r="K48" s="29">
        <f>'6A'!K48/$B48</f>
        <v>0.1617161716171617</v>
      </c>
      <c r="L48" s="29">
        <f>'6A'!L48/$B48</f>
        <v>0</v>
      </c>
      <c r="M48" s="29">
        <f>'6A'!M48/$B48</f>
        <v>6.5456545654565462E-2</v>
      </c>
      <c r="N48" s="29">
        <f>'6A'!N48/$B48</f>
        <v>7.1507150715071511E-3</v>
      </c>
      <c r="O48" s="29">
        <f>'6A'!O48/$B48</f>
        <v>0</v>
      </c>
      <c r="P48" s="29">
        <f>'6A'!P48/$B48</f>
        <v>0</v>
      </c>
    </row>
    <row r="49" spans="1:16" ht="12.75" customHeight="1" x14ac:dyDescent="0.2">
      <c r="A49" s="51" t="s">
        <v>45</v>
      </c>
      <c r="B49" s="48">
        <f>'6A'!B49</f>
        <v>45063</v>
      </c>
      <c r="C49" s="190">
        <f>'6A'!C49/$B49</f>
        <v>0.69214211215409538</v>
      </c>
      <c r="D49" s="44">
        <f>'6A'!D49/$B49</f>
        <v>0.55145019195348732</v>
      </c>
      <c r="E49" s="29">
        <f>'6A'!E49/$B49</f>
        <v>8.2107272041364308E-4</v>
      </c>
      <c r="F49" s="29">
        <f>'6A'!F49/$B49</f>
        <v>1.619954286221512E-3</v>
      </c>
      <c r="G49" s="29">
        <f>'6A'!G49/$B49</f>
        <v>1.0873665756829328E-2</v>
      </c>
      <c r="H49" s="29">
        <f>'6A'!H49/$B49</f>
        <v>6.6573463817322414E-5</v>
      </c>
      <c r="I49" s="29">
        <f>'6A'!I49/$B49</f>
        <v>3.6704169717950423E-2</v>
      </c>
      <c r="J49" s="29">
        <f>'6A'!J49/$B49</f>
        <v>7.7669041120209485E-4</v>
      </c>
      <c r="K49" s="29">
        <f>'6A'!K49/$B49</f>
        <v>3.2177174178372502E-3</v>
      </c>
      <c r="L49" s="29">
        <f>'6A'!L49/$B49</f>
        <v>6.6573463817322419E-4</v>
      </c>
      <c r="M49" s="29">
        <f>'6A'!M49/$B49</f>
        <v>2.551982779664026E-3</v>
      </c>
      <c r="N49" s="29">
        <f>'6A'!N49/$B49</f>
        <v>2.5297916250582517E-3</v>
      </c>
      <c r="O49" s="29">
        <f>'6A'!O49/$B49</f>
        <v>0</v>
      </c>
      <c r="P49" s="29">
        <f>'6A'!P49/$B49</f>
        <v>0.1074273794465526</v>
      </c>
    </row>
    <row r="50" spans="1:16" ht="12.75" customHeight="1" x14ac:dyDescent="0.2">
      <c r="A50" s="51" t="s">
        <v>46</v>
      </c>
      <c r="B50" s="48">
        <f>'6A'!B50</f>
        <v>30507</v>
      </c>
      <c r="C50" s="190">
        <f>'6A'!C50/$B50</f>
        <v>0.36876782377814926</v>
      </c>
      <c r="D50" s="44">
        <f>'6A'!D50/$B50</f>
        <v>0.25659684662536469</v>
      </c>
      <c r="E50" s="29">
        <f>'6A'!E50/$B50</f>
        <v>3.2779362113613271E-5</v>
      </c>
      <c r="F50" s="29">
        <f>'6A'!F50/$B50</f>
        <v>1.6717474677942767E-3</v>
      </c>
      <c r="G50" s="29">
        <f>'6A'!G50/$B50</f>
        <v>0</v>
      </c>
      <c r="H50" s="29">
        <f>'6A'!H50/$B50</f>
        <v>0</v>
      </c>
      <c r="I50" s="29">
        <f>'6A'!I50/$B50</f>
        <v>5.9428983511980858E-2</v>
      </c>
      <c r="J50" s="29">
        <f>'6A'!J50/$B50</f>
        <v>5.0152424033828302E-2</v>
      </c>
      <c r="K50" s="29">
        <f>'6A'!K50/$B50</f>
        <v>3.7368472809519125E-2</v>
      </c>
      <c r="L50" s="29">
        <f>'6A'!L50/$B50</f>
        <v>1.0620513324810699E-2</v>
      </c>
      <c r="M50" s="29">
        <f>'6A'!M50/$B50</f>
        <v>1.6717474677942767E-3</v>
      </c>
      <c r="N50" s="29">
        <f>'6A'!N50/$B50</f>
        <v>2.6551283312026747E-3</v>
      </c>
      <c r="O50" s="29">
        <f>'6A'!O50/$B50</f>
        <v>0</v>
      </c>
      <c r="P50" s="29">
        <f>'6A'!P50/$B50</f>
        <v>1.2915068672763628E-2</v>
      </c>
    </row>
    <row r="51" spans="1:16" ht="7.5" customHeight="1" x14ac:dyDescent="0.2">
      <c r="A51" s="53"/>
      <c r="B51" s="67" t="s">
        <v>2</v>
      </c>
      <c r="C51" s="191" t="s">
        <v>2</v>
      </c>
      <c r="D51" s="83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</row>
    <row r="52" spans="1:16" ht="12.75" customHeight="1" x14ac:dyDescent="0.2">
      <c r="A52" s="51" t="s">
        <v>47</v>
      </c>
      <c r="B52" s="48">
        <f>'6A'!B52</f>
        <v>5508</v>
      </c>
      <c r="C52" s="190">
        <f>'6A'!C52/$B52</f>
        <v>0.13108206245461149</v>
      </c>
      <c r="D52" s="44">
        <f>'6A'!D52/$B52</f>
        <v>5.9912854030501088E-3</v>
      </c>
      <c r="E52" s="29">
        <f>'6A'!E52/$B52</f>
        <v>4.1757443718228029E-3</v>
      </c>
      <c r="F52" s="29">
        <f>'6A'!F52/$B52</f>
        <v>1.270878721859114E-3</v>
      </c>
      <c r="G52" s="29">
        <f>'6A'!G52/$B52</f>
        <v>4.9927378358750905E-2</v>
      </c>
      <c r="H52" s="29">
        <f>'6A'!H52/$B52</f>
        <v>5.4466230936819177E-4</v>
      </c>
      <c r="I52" s="29">
        <f>'6A'!I52/$B52</f>
        <v>1.4887436456063908E-2</v>
      </c>
      <c r="J52" s="29">
        <f>'6A'!J52/$B52</f>
        <v>2.0152505446623094E-2</v>
      </c>
      <c r="K52" s="29">
        <f>'6A'!K52/$B52</f>
        <v>3.4858387799564274E-2</v>
      </c>
      <c r="L52" s="29">
        <f>'6A'!L52/$B52</f>
        <v>4.720406681190995E-3</v>
      </c>
      <c r="M52" s="29">
        <f>'6A'!M52/$B52</f>
        <v>0</v>
      </c>
      <c r="N52" s="29">
        <f>'6A'!N52/$B52</f>
        <v>0</v>
      </c>
      <c r="O52" s="29">
        <f>'6A'!O52/$B52</f>
        <v>0</v>
      </c>
      <c r="P52" s="29">
        <f>'6A'!P52/$B52</f>
        <v>0</v>
      </c>
    </row>
    <row r="53" spans="1:16" ht="12.75" customHeight="1" x14ac:dyDescent="0.2">
      <c r="A53" s="51" t="s">
        <v>48</v>
      </c>
      <c r="B53" s="48">
        <f>'6A'!B53</f>
        <v>3376</v>
      </c>
      <c r="C53" s="190">
        <f>'6A'!C53/$B53</f>
        <v>0.29709715639810425</v>
      </c>
      <c r="D53" s="44">
        <f>'6A'!D53/$B53</f>
        <v>0.12766587677725119</v>
      </c>
      <c r="E53" s="29">
        <f>'6A'!E53/$B53</f>
        <v>0</v>
      </c>
      <c r="F53" s="29">
        <f>'6A'!F53/$B53</f>
        <v>0</v>
      </c>
      <c r="G53" s="29">
        <f>'6A'!G53/$B53</f>
        <v>0</v>
      </c>
      <c r="H53" s="29">
        <f>'6A'!H53/$B53</f>
        <v>0</v>
      </c>
      <c r="I53" s="29">
        <f>'6A'!I53/$B53</f>
        <v>0.10396919431279621</v>
      </c>
      <c r="J53" s="29">
        <f>'6A'!J53/$B53</f>
        <v>8.8862559241706157E-4</v>
      </c>
      <c r="K53" s="29">
        <f>'6A'!K53/$B53</f>
        <v>1.0367298578199052E-2</v>
      </c>
      <c r="L53" s="29">
        <f>'6A'!L53/$B53</f>
        <v>0</v>
      </c>
      <c r="M53" s="29">
        <f>'6A'!M53/$B53</f>
        <v>3.6433649289099528E-2</v>
      </c>
      <c r="N53" s="29">
        <f>'6A'!N53/$B53</f>
        <v>1.1552132701421801E-2</v>
      </c>
      <c r="O53" s="29">
        <f>'6A'!O53/$B53</f>
        <v>0</v>
      </c>
      <c r="P53" s="29">
        <f>'6A'!P53/$B53</f>
        <v>7.3755924170616119E-2</v>
      </c>
    </row>
    <row r="54" spans="1:16" ht="12.75" customHeight="1" x14ac:dyDescent="0.2">
      <c r="A54" s="51" t="s">
        <v>49</v>
      </c>
      <c r="B54" s="48">
        <f>'6A'!B54</f>
        <v>2160</v>
      </c>
      <c r="C54" s="190">
        <f>'6A'!C54/$B54</f>
        <v>0.52546296296296291</v>
      </c>
      <c r="D54" s="44">
        <f>'6A'!D54/$B54</f>
        <v>0.42499999999999999</v>
      </c>
      <c r="E54" s="29">
        <f>'6A'!E54/$B54</f>
        <v>0</v>
      </c>
      <c r="F54" s="29">
        <f>'6A'!F54/$B54</f>
        <v>1.3888888888888889E-3</v>
      </c>
      <c r="G54" s="29">
        <f>'6A'!G54/$B54</f>
        <v>1.0648148148148148E-2</v>
      </c>
      <c r="H54" s="29">
        <f>'6A'!H54/$B54</f>
        <v>0</v>
      </c>
      <c r="I54" s="29">
        <f>'6A'!I54/$B54</f>
        <v>6.1574074074074073E-2</v>
      </c>
      <c r="J54" s="29">
        <f>'6A'!J54/$B54</f>
        <v>6.4814814814814813E-3</v>
      </c>
      <c r="K54" s="29">
        <f>'6A'!K54/$B54</f>
        <v>3.7962962962962962E-2</v>
      </c>
      <c r="L54" s="29">
        <f>'6A'!L54/$B54</f>
        <v>0</v>
      </c>
      <c r="M54" s="29">
        <f>'6A'!M54/$B54</f>
        <v>3.7037037037037038E-3</v>
      </c>
      <c r="N54" s="29">
        <f>'6A'!N54/$B54</f>
        <v>1.8518518518518517E-2</v>
      </c>
      <c r="O54" s="29">
        <f>'6A'!O54/$B54</f>
        <v>0</v>
      </c>
      <c r="P54" s="29">
        <f>'6A'!P54/$B54</f>
        <v>1.1111111111111112E-2</v>
      </c>
    </row>
    <row r="55" spans="1:16" ht="12.75" customHeight="1" x14ac:dyDescent="0.2">
      <c r="A55" s="51" t="s">
        <v>50</v>
      </c>
      <c r="B55" s="48">
        <f>'6A'!B55</f>
        <v>504</v>
      </c>
      <c r="C55" s="190">
        <f>'6A'!C55/$B55</f>
        <v>0.59523809523809523</v>
      </c>
      <c r="D55" s="44">
        <f>'6A'!D55/$B55</f>
        <v>0.14682539682539683</v>
      </c>
      <c r="E55" s="29">
        <f>'6A'!E55/$B55</f>
        <v>0</v>
      </c>
      <c r="F55" s="29">
        <f>'6A'!F55/$B55</f>
        <v>2.5793650793650792E-2</v>
      </c>
      <c r="G55" s="29">
        <f>'6A'!G55/$B55</f>
        <v>0</v>
      </c>
      <c r="H55" s="29">
        <f>'6A'!H55/$B55</f>
        <v>0</v>
      </c>
      <c r="I55" s="29">
        <f>'6A'!I55/$B55</f>
        <v>9.1269841269841265E-2</v>
      </c>
      <c r="J55" s="29">
        <f>'6A'!J55/$B55</f>
        <v>0.36904761904761907</v>
      </c>
      <c r="K55" s="29">
        <f>'6A'!K55/$B55</f>
        <v>3.5714285714285712E-2</v>
      </c>
      <c r="L55" s="29">
        <f>'6A'!L55/$B55</f>
        <v>1.984126984126984E-3</v>
      </c>
      <c r="M55" s="29">
        <f>'6A'!M55/$B55</f>
        <v>5.3571428571428568E-2</v>
      </c>
      <c r="N55" s="29">
        <f>'6A'!N55/$B55</f>
        <v>9.9206349206349201E-3</v>
      </c>
      <c r="O55" s="29">
        <f>'6A'!O55/$B55</f>
        <v>7.9365079365079361E-3</v>
      </c>
      <c r="P55" s="29">
        <f>'6A'!P55/$B55</f>
        <v>0</v>
      </c>
    </row>
    <row r="56" spans="1:16" ht="12.75" customHeight="1" x14ac:dyDescent="0.2">
      <c r="A56" s="51" t="s">
        <v>51</v>
      </c>
      <c r="B56" s="48">
        <f>'6A'!B56</f>
        <v>9520</v>
      </c>
      <c r="C56" s="190">
        <f>'6A'!C56/$B56</f>
        <v>0.35304621848739498</v>
      </c>
      <c r="D56" s="44">
        <f>'6A'!D56/$B56</f>
        <v>0.2866596638655462</v>
      </c>
      <c r="E56" s="29">
        <f>'6A'!E56/$B56</f>
        <v>0</v>
      </c>
      <c r="F56" s="29">
        <f>'6A'!F56/$B56</f>
        <v>0</v>
      </c>
      <c r="G56" s="29">
        <f>'6A'!G56/$B56</f>
        <v>9.1386554621848744E-3</v>
      </c>
      <c r="H56" s="29">
        <f>'6A'!H56/$B56</f>
        <v>0</v>
      </c>
      <c r="I56" s="29">
        <f>'6A'!I56/$B56</f>
        <v>2.1218487394957984E-2</v>
      </c>
      <c r="J56" s="29">
        <f>'6A'!J56/$B56</f>
        <v>6.3025210084033615E-3</v>
      </c>
      <c r="K56" s="29">
        <f>'6A'!K56/$B56</f>
        <v>1.8592436974789916E-2</v>
      </c>
      <c r="L56" s="29">
        <f>'6A'!L56/$B56</f>
        <v>3.9705882352941174E-2</v>
      </c>
      <c r="M56" s="29">
        <f>'6A'!M56/$B56</f>
        <v>1.0504201680672268E-3</v>
      </c>
      <c r="N56" s="29">
        <f>'6A'!N56/$B56</f>
        <v>1.0609243697478992E-2</v>
      </c>
      <c r="O56" s="29">
        <f>'6A'!O56/$B56</f>
        <v>0</v>
      </c>
      <c r="P56" s="29">
        <f>'6A'!P56/$B56</f>
        <v>2.9726890756302519E-2</v>
      </c>
    </row>
    <row r="57" spans="1:16" ht="12.75" customHeight="1" x14ac:dyDescent="0.2">
      <c r="A57" s="51" t="s">
        <v>52</v>
      </c>
      <c r="B57" s="48">
        <f>'6A'!B57</f>
        <v>8072</v>
      </c>
      <c r="C57" s="190">
        <f>'6A'!C57/$B57</f>
        <v>0.25235381565906839</v>
      </c>
      <c r="D57" s="44">
        <f>'6A'!D57/$B57</f>
        <v>0.20837462834489592</v>
      </c>
      <c r="E57" s="29">
        <f>'6A'!E57/$B57</f>
        <v>4.013875123885035E-2</v>
      </c>
      <c r="F57" s="29">
        <f>'6A'!F57/$B57</f>
        <v>9.2913776015857291E-3</v>
      </c>
      <c r="G57" s="29">
        <f>'6A'!G57/$B57</f>
        <v>0</v>
      </c>
      <c r="H57" s="29">
        <f>'6A'!H57/$B57</f>
        <v>0</v>
      </c>
      <c r="I57" s="29">
        <f>'6A'!I57/$B57</f>
        <v>0</v>
      </c>
      <c r="J57" s="29">
        <f>'6A'!J57/$B57</f>
        <v>0</v>
      </c>
      <c r="K57" s="29">
        <f>'6A'!K57/$B57</f>
        <v>0</v>
      </c>
      <c r="L57" s="29">
        <f>'6A'!L57/$B57</f>
        <v>0</v>
      </c>
      <c r="M57" s="29">
        <f>'6A'!M57/$B57</f>
        <v>0</v>
      </c>
      <c r="N57" s="29">
        <f>'6A'!N57/$B57</f>
        <v>0</v>
      </c>
      <c r="O57" s="29">
        <f>'6A'!O57/$B57</f>
        <v>0</v>
      </c>
      <c r="P57" s="29">
        <f>'6A'!P57/$B57</f>
        <v>0</v>
      </c>
    </row>
    <row r="58" spans="1:16" ht="12.75" customHeight="1" x14ac:dyDescent="0.2">
      <c r="A58" s="51" t="s">
        <v>53</v>
      </c>
      <c r="B58" s="48">
        <f>'6A'!B58</f>
        <v>1806</v>
      </c>
      <c r="C58" s="190">
        <f>'6A'!C58/$B58</f>
        <v>0.3859357696566999</v>
      </c>
      <c r="D58" s="44">
        <f>'6A'!D58/$B58</f>
        <v>0.29789590254706533</v>
      </c>
      <c r="E58" s="29">
        <f>'6A'!E58/$B58</f>
        <v>0</v>
      </c>
      <c r="F58" s="29">
        <f>'6A'!F58/$B58</f>
        <v>5.5370985603543741E-4</v>
      </c>
      <c r="G58" s="29">
        <f>'6A'!G58/$B58</f>
        <v>7.7519379844961239E-3</v>
      </c>
      <c r="H58" s="29">
        <f>'6A'!H58/$B58</f>
        <v>1.1074197120708748E-3</v>
      </c>
      <c r="I58" s="29">
        <f>'6A'!I58/$B58</f>
        <v>5.5370985603543747E-3</v>
      </c>
      <c r="J58" s="29">
        <f>'6A'!J58/$B58</f>
        <v>0</v>
      </c>
      <c r="K58" s="29">
        <f>'6A'!K58/$B58</f>
        <v>9.4130675526024367E-3</v>
      </c>
      <c r="L58" s="29">
        <f>'6A'!L58/$B58</f>
        <v>1.4950166112956811E-2</v>
      </c>
      <c r="M58" s="29">
        <f>'6A'!M58/$B58</f>
        <v>1.1074197120708748E-3</v>
      </c>
      <c r="N58" s="29">
        <f>'6A'!N58/$B58</f>
        <v>1.1074197120708748E-3</v>
      </c>
      <c r="O58" s="29">
        <f>'6A'!O58/$B58</f>
        <v>0</v>
      </c>
      <c r="P58" s="29">
        <f>'6A'!P58/$B58</f>
        <v>8.1949058693244745E-2</v>
      </c>
    </row>
    <row r="59" spans="1:16" ht="12.75" customHeight="1" x14ac:dyDescent="0.2">
      <c r="A59" s="51" t="s">
        <v>54</v>
      </c>
      <c r="B59" s="48">
        <f>'6A'!B59</f>
        <v>1942</v>
      </c>
      <c r="C59" s="190">
        <f>'6A'!C59/$B59</f>
        <v>0.49227600411946448</v>
      </c>
      <c r="D59" s="44">
        <f>'6A'!D59/$B59</f>
        <v>0.40628218331616889</v>
      </c>
      <c r="E59" s="29">
        <f>'6A'!E59/$B59</f>
        <v>0</v>
      </c>
      <c r="F59" s="29">
        <f>'6A'!F59/$B59</f>
        <v>0</v>
      </c>
      <c r="G59" s="29">
        <f>'6A'!G59/$B59</f>
        <v>1.0298661174047374E-2</v>
      </c>
      <c r="H59" s="29">
        <f>'6A'!H59/$B59</f>
        <v>0</v>
      </c>
      <c r="I59" s="29">
        <f>'6A'!I59/$B59</f>
        <v>4.6343975283213185E-2</v>
      </c>
      <c r="J59" s="29">
        <f>'6A'!J59/$B59</f>
        <v>3.5015447991761074E-2</v>
      </c>
      <c r="K59" s="29">
        <f>'6A'!K59/$B59</f>
        <v>8.2389289392378988E-3</v>
      </c>
      <c r="L59" s="29">
        <f>'6A'!L59/$B59</f>
        <v>2.0597322348094747E-3</v>
      </c>
      <c r="M59" s="29">
        <f>'6A'!M59/$B59</f>
        <v>2.5746652935118436E-3</v>
      </c>
      <c r="N59" s="29">
        <f>'6A'!N59/$B59</f>
        <v>9.2687950566426366E-3</v>
      </c>
      <c r="O59" s="29">
        <f>'6A'!O59/$B59</f>
        <v>0</v>
      </c>
      <c r="P59" s="29">
        <f>'6A'!P59/$B59</f>
        <v>0</v>
      </c>
    </row>
    <row r="60" spans="1:16" ht="12.75" customHeight="1" x14ac:dyDescent="0.2">
      <c r="A60" s="51" t="s">
        <v>55</v>
      </c>
      <c r="B60" s="48">
        <f>'6A'!B60</f>
        <v>155</v>
      </c>
      <c r="C60" s="190">
        <f>'6A'!C60/$B60</f>
        <v>9.0322580645161285E-2</v>
      </c>
      <c r="D60" s="44">
        <f>'6A'!D60/$B60</f>
        <v>0</v>
      </c>
      <c r="E60" s="29">
        <f>'6A'!E60/$B60</f>
        <v>0</v>
      </c>
      <c r="F60" s="29">
        <f>'6A'!F60/$B60</f>
        <v>0</v>
      </c>
      <c r="G60" s="29">
        <f>'6A'!G60/$B60</f>
        <v>5.8064516129032261E-2</v>
      </c>
      <c r="H60" s="29">
        <f>'6A'!H60/$B60</f>
        <v>0</v>
      </c>
      <c r="I60" s="29">
        <f>'6A'!I60/$B60</f>
        <v>6.4516129032258064E-3</v>
      </c>
      <c r="J60" s="29">
        <f>'6A'!J60/$B60</f>
        <v>0</v>
      </c>
      <c r="K60" s="29">
        <f>'6A'!K60/$B60</f>
        <v>1.935483870967742E-2</v>
      </c>
      <c r="L60" s="29">
        <f>'6A'!L60/$B60</f>
        <v>2.5806451612903226E-2</v>
      </c>
      <c r="M60" s="29">
        <f>'6A'!M60/$B60</f>
        <v>6.4516129032258064E-3</v>
      </c>
      <c r="N60" s="29">
        <f>'6A'!N60/$B60</f>
        <v>0</v>
      </c>
      <c r="O60" s="29">
        <f>'6A'!O60/$B60</f>
        <v>0</v>
      </c>
      <c r="P60" s="29">
        <f>'6A'!P60/$B60</f>
        <v>1.2903225806451613E-2</v>
      </c>
    </row>
    <row r="61" spans="1:16" ht="12.75" customHeight="1" x14ac:dyDescent="0.2">
      <c r="A61" s="51" t="s">
        <v>56</v>
      </c>
      <c r="B61" s="48">
        <f>'6A'!B61</f>
        <v>8739</v>
      </c>
      <c r="C61" s="190">
        <f>'6A'!C61/$B61</f>
        <v>0.36205515505206548</v>
      </c>
      <c r="D61" s="44">
        <f>'6A'!D61/$B61</f>
        <v>0.26879505664263648</v>
      </c>
      <c r="E61" s="29">
        <f>'6A'!E61/$B61</f>
        <v>0</v>
      </c>
      <c r="F61" s="29">
        <f>'6A'!F61/$B61</f>
        <v>0</v>
      </c>
      <c r="G61" s="29">
        <f>'6A'!G61/$B61</f>
        <v>4.577182744021055E-4</v>
      </c>
      <c r="H61" s="29">
        <f>'6A'!H61/$B61</f>
        <v>0</v>
      </c>
      <c r="I61" s="29">
        <f>'6A'!I61/$B61</f>
        <v>7.4035930884540566E-2</v>
      </c>
      <c r="J61" s="29">
        <f>'6A'!J61/$B61</f>
        <v>2.3801350268909487E-2</v>
      </c>
      <c r="K61" s="29">
        <f>'6A'!K61/$B61</f>
        <v>2.7005378189724226E-2</v>
      </c>
      <c r="L61" s="29">
        <f>'6A'!L61/$B61</f>
        <v>6.865774116031583E-4</v>
      </c>
      <c r="M61" s="29">
        <f>'6A'!M61/$B61</f>
        <v>1.487584391806843E-3</v>
      </c>
      <c r="N61" s="29">
        <f>'6A'!N61/$B61</f>
        <v>2.2885913720105274E-3</v>
      </c>
      <c r="O61" s="29">
        <f>'6A'!O61/$B61</f>
        <v>0</v>
      </c>
      <c r="P61" s="29">
        <f>'6A'!P61/$B61</f>
        <v>0</v>
      </c>
    </row>
    <row r="62" spans="1:16" ht="7.5" customHeight="1" x14ac:dyDescent="0.2">
      <c r="A62" s="53"/>
      <c r="B62" s="67" t="s">
        <v>2</v>
      </c>
      <c r="C62" s="191" t="s">
        <v>2</v>
      </c>
      <c r="D62" s="83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</row>
    <row r="63" spans="1:16" ht="12.75" customHeight="1" x14ac:dyDescent="0.2">
      <c r="A63" s="51" t="s">
        <v>57</v>
      </c>
      <c r="B63" s="48">
        <f>'6A'!B63</f>
        <v>32300</v>
      </c>
      <c r="C63" s="190">
        <f>'6A'!C63/$B63</f>
        <v>0.51721362229102164</v>
      </c>
      <c r="D63" s="44">
        <f>'6A'!D63/$B63</f>
        <v>0.38266253869969041</v>
      </c>
      <c r="E63" s="29">
        <f>'6A'!E63/$B63</f>
        <v>3.414860681114551E-2</v>
      </c>
      <c r="F63" s="29">
        <f>'6A'!F63/$B63</f>
        <v>0</v>
      </c>
      <c r="G63" s="29">
        <f>'6A'!G63/$B63</f>
        <v>2.693498452012384E-3</v>
      </c>
      <c r="H63" s="29">
        <f>'6A'!H63/$B63</f>
        <v>1.238390092879257E-4</v>
      </c>
      <c r="I63" s="29">
        <f>'6A'!I63/$B63</f>
        <v>1.9504643962848296E-2</v>
      </c>
      <c r="J63" s="29">
        <f>'6A'!J63/$B63</f>
        <v>7.3065015479876162E-3</v>
      </c>
      <c r="K63" s="29">
        <f>'6A'!K63/$B63</f>
        <v>1.4272445820433436E-2</v>
      </c>
      <c r="L63" s="29">
        <f>'6A'!L63/$B63</f>
        <v>2.8978328173374614E-2</v>
      </c>
      <c r="M63" s="29">
        <f>'6A'!M63/$B63</f>
        <v>1.9504643962848297E-3</v>
      </c>
      <c r="N63" s="29">
        <f>'6A'!N63/$B63</f>
        <v>5.1083591331269346E-3</v>
      </c>
      <c r="O63" s="29">
        <f>'6A'!O63/$B63</f>
        <v>0</v>
      </c>
      <c r="P63" s="29">
        <f>'6A'!P63/$B63</f>
        <v>8.7616099071207432E-2</v>
      </c>
    </row>
    <row r="64" spans="1:16" ht="12.75" customHeight="1" x14ac:dyDescent="0.2">
      <c r="A64" s="51" t="s">
        <v>58</v>
      </c>
      <c r="B64" s="48">
        <f>'6A'!B64</f>
        <v>1705</v>
      </c>
      <c r="C64" s="190">
        <f>'6A'!C64/$B64</f>
        <v>0.53313782991202341</v>
      </c>
      <c r="D64" s="44">
        <f>'6A'!D64/$B64</f>
        <v>0.19530791788856305</v>
      </c>
      <c r="E64" s="29">
        <f>'6A'!E64/$B64</f>
        <v>4.1055718475073314E-3</v>
      </c>
      <c r="F64" s="29">
        <f>'6A'!F64/$B64</f>
        <v>2.9325513196480938E-3</v>
      </c>
      <c r="G64" s="29">
        <f>'6A'!G64/$B64</f>
        <v>2.2873900293255131E-2</v>
      </c>
      <c r="H64" s="29">
        <f>'6A'!H64/$B64</f>
        <v>0</v>
      </c>
      <c r="I64" s="29">
        <f>'6A'!I64/$B64</f>
        <v>0.10909090909090909</v>
      </c>
      <c r="J64" s="29">
        <f>'6A'!J64/$B64</f>
        <v>6.6275659824046915E-2</v>
      </c>
      <c r="K64" s="29">
        <f>'6A'!K64/$B64</f>
        <v>0.14193548387096774</v>
      </c>
      <c r="L64" s="29">
        <f>'6A'!L64/$B64</f>
        <v>0</v>
      </c>
      <c r="M64" s="29">
        <f>'6A'!M64/$B64</f>
        <v>4.1055718475073314E-3</v>
      </c>
      <c r="N64" s="29">
        <f>'6A'!N64/$B64</f>
        <v>1.935483870967742E-2</v>
      </c>
      <c r="O64" s="29">
        <f>'6A'!O64/$B64</f>
        <v>0</v>
      </c>
      <c r="P64" s="29">
        <f>'6A'!P64/$B64</f>
        <v>3.460410557184751E-2</v>
      </c>
    </row>
    <row r="65" spans="1:16" ht="12.75" customHeight="1" x14ac:dyDescent="0.2">
      <c r="A65" s="51" t="s">
        <v>59</v>
      </c>
      <c r="B65" s="48">
        <f>'6A'!B65</f>
        <v>4987</v>
      </c>
      <c r="C65" s="190">
        <f>'6A'!C65/$B65</f>
        <v>0.72227792259875678</v>
      </c>
      <c r="D65" s="44">
        <f>'6A'!D65/$B65</f>
        <v>0.16964106677361138</v>
      </c>
      <c r="E65" s="29">
        <f>'6A'!E65/$B65</f>
        <v>1.20312813314618E-3</v>
      </c>
      <c r="F65" s="29">
        <f>'6A'!F65/$B65</f>
        <v>4.0104271104872668E-4</v>
      </c>
      <c r="G65" s="29">
        <f>'6A'!G65/$B65</f>
        <v>0.29516743533186285</v>
      </c>
      <c r="H65" s="29">
        <f>'6A'!H65/$B65</f>
        <v>0</v>
      </c>
      <c r="I65" s="29">
        <f>'6A'!I65/$B65</f>
        <v>8.3817926609183885E-2</v>
      </c>
      <c r="J65" s="29">
        <f>'6A'!J65/$B65</f>
        <v>0</v>
      </c>
      <c r="K65" s="29">
        <f>'6A'!K65/$B65</f>
        <v>2.6268297573691597E-2</v>
      </c>
      <c r="L65" s="29">
        <f>'6A'!L65/$B65</f>
        <v>4.8125125325847199E-3</v>
      </c>
      <c r="M65" s="29">
        <f>'6A'!M65/$B65</f>
        <v>1.0226589131742531E-2</v>
      </c>
      <c r="N65" s="29">
        <f>'6A'!N65/$B65</f>
        <v>2.2458391818728694E-2</v>
      </c>
      <c r="O65" s="29">
        <f>'6A'!O65/$B65</f>
        <v>0</v>
      </c>
      <c r="P65" s="29">
        <f>'6A'!P65/$B65</f>
        <v>0.31983156206135954</v>
      </c>
    </row>
    <row r="66" spans="1:16" ht="12.75" customHeight="1" x14ac:dyDescent="0.2">
      <c r="A66" s="52" t="s">
        <v>60</v>
      </c>
      <c r="B66" s="70">
        <f>'6A'!B66</f>
        <v>297</v>
      </c>
      <c r="C66" s="192">
        <f>'6A'!C66/$B66</f>
        <v>0.85185185185185186</v>
      </c>
      <c r="D66" s="45">
        <f>'6A'!D66/$B66</f>
        <v>0.2356902356902357</v>
      </c>
      <c r="E66" s="30">
        <f>'6A'!E66/$B66</f>
        <v>0</v>
      </c>
      <c r="F66" s="30">
        <f>'6A'!F66/$B66</f>
        <v>0</v>
      </c>
      <c r="G66" s="30">
        <f>'6A'!G66/$B66</f>
        <v>0.60942760942760943</v>
      </c>
      <c r="H66" s="30">
        <f>'6A'!H66/$B66</f>
        <v>0</v>
      </c>
      <c r="I66" s="30">
        <f>'6A'!I66/$B66</f>
        <v>6.0606060606060608E-2</v>
      </c>
      <c r="J66" s="30">
        <f>'6A'!J66/$B66</f>
        <v>0</v>
      </c>
      <c r="K66" s="30">
        <f>'6A'!K66/$B66</f>
        <v>6.3973063973063973E-2</v>
      </c>
      <c r="L66" s="30">
        <f>'6A'!L66/$B66</f>
        <v>0</v>
      </c>
      <c r="M66" s="30">
        <f>'6A'!M66/$B66</f>
        <v>0</v>
      </c>
      <c r="N66" s="30">
        <f>'6A'!N66/$B66</f>
        <v>0</v>
      </c>
      <c r="O66" s="30">
        <f>'6A'!O66/$B66</f>
        <v>0</v>
      </c>
      <c r="P66" s="30">
        <f>'6A'!P66/$B66</f>
        <v>0</v>
      </c>
    </row>
    <row r="67" spans="1:16" ht="12.75" customHeight="1" x14ac:dyDescent="0.2">
      <c r="A67" s="194" t="s">
        <v>127</v>
      </c>
      <c r="B67" s="194"/>
      <c r="C67" s="194"/>
      <c r="D67" s="194"/>
    </row>
    <row r="68" spans="1:16" ht="15" customHeight="1" x14ac:dyDescent="0.2">
      <c r="A68" s="209"/>
      <c r="B68" s="194"/>
      <c r="C68" s="194"/>
      <c r="D68" s="194"/>
    </row>
    <row r="69" spans="1:16" x14ac:dyDescent="0.2">
      <c r="A69" s="194"/>
      <c r="B69" s="194"/>
      <c r="C69" s="194"/>
      <c r="D69" s="194"/>
    </row>
    <row r="70" spans="1:16" x14ac:dyDescent="0.2">
      <c r="A70" s="194"/>
      <c r="B70" s="194"/>
      <c r="C70" s="194"/>
      <c r="D70" s="194"/>
    </row>
  </sheetData>
  <mergeCells count="4">
    <mergeCell ref="A4:P4"/>
    <mergeCell ref="A3:P3"/>
    <mergeCell ref="A1:P1"/>
    <mergeCell ref="A2:P2"/>
  </mergeCells>
  <phoneticPr fontId="0" type="noConversion"/>
  <printOptions horizontalCentered="1" verticalCentered="1"/>
  <pageMargins left="0.25" right="0.25" top="0.25" bottom="0.25" header="0.5" footer="0.5"/>
  <pageSetup scale="6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zoomScaleSheetLayoutView="100" workbookViewId="0">
      <selection sqref="A1:O1"/>
    </sheetView>
  </sheetViews>
  <sheetFormatPr defaultColWidth="9.140625" defaultRowHeight="12.75" x14ac:dyDescent="0.2"/>
  <cols>
    <col min="1" max="1" width="14.85546875" style="2" customWidth="1"/>
    <col min="2" max="2" width="13.140625" style="2" bestFit="1" customWidth="1"/>
    <col min="3" max="4" width="12.28515625" style="2" bestFit="1" customWidth="1"/>
    <col min="5" max="5" width="11.28515625" style="2" bestFit="1" customWidth="1"/>
    <col min="6" max="6" width="10.85546875" style="2" bestFit="1" customWidth="1"/>
    <col min="7" max="7" width="10.28515625" style="2" bestFit="1" customWidth="1"/>
    <col min="8" max="8" width="11.28515625" style="2" bestFit="1" customWidth="1"/>
    <col min="9" max="9" width="10.7109375" style="2" bestFit="1" customWidth="1"/>
    <col min="10" max="10" width="9.7109375" style="2" bestFit="1" customWidth="1"/>
    <col min="11" max="11" width="12.28515625" style="2" bestFit="1" customWidth="1"/>
    <col min="12" max="12" width="11.5703125" style="2" bestFit="1" customWidth="1"/>
    <col min="13" max="13" width="10.5703125" style="2" customWidth="1"/>
    <col min="14" max="14" width="8.7109375" style="2" bestFit="1" customWidth="1"/>
    <col min="15" max="15" width="11.7109375" style="2" customWidth="1"/>
    <col min="16" max="16384" width="9.140625" style="2"/>
  </cols>
  <sheetData>
    <row r="1" spans="1:15" s="195" customFormat="1" x14ac:dyDescent="0.2">
      <c r="A1" s="300" t="s">
        <v>219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</row>
    <row r="2" spans="1:15" s="195" customFormat="1" x14ac:dyDescent="0.2">
      <c r="A2" s="300" t="s">
        <v>220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</row>
    <row r="3" spans="1:15" x14ac:dyDescent="0.2">
      <c r="A3" s="278" t="s">
        <v>271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</row>
    <row r="4" spans="1:15" ht="12.75" customHeight="1" x14ac:dyDescent="0.2">
      <c r="A4" s="290" t="str">
        <f>'1B'!$A$4</f>
        <v>ACF/OFA: 05/15/2019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</row>
    <row r="5" spans="1:15" s="3" customFormat="1" ht="45" customHeight="1" x14ac:dyDescent="0.2">
      <c r="A5" s="94" t="s">
        <v>0</v>
      </c>
      <c r="B5" s="25" t="s">
        <v>147</v>
      </c>
      <c r="C5" s="25" t="s">
        <v>159</v>
      </c>
      <c r="D5" s="155" t="s">
        <v>145</v>
      </c>
      <c r="E5" s="25" t="s">
        <v>148</v>
      </c>
      <c r="F5" s="25" t="s">
        <v>149</v>
      </c>
      <c r="G5" s="25" t="s">
        <v>150</v>
      </c>
      <c r="H5" s="25" t="s">
        <v>151</v>
      </c>
      <c r="I5" s="25" t="s">
        <v>152</v>
      </c>
      <c r="J5" s="25" t="s">
        <v>153</v>
      </c>
      <c r="K5" s="25" t="s">
        <v>154</v>
      </c>
      <c r="L5" s="25" t="s">
        <v>160</v>
      </c>
      <c r="M5" s="25" t="s">
        <v>156</v>
      </c>
      <c r="N5" s="25" t="s">
        <v>94</v>
      </c>
      <c r="O5" s="157" t="s">
        <v>128</v>
      </c>
    </row>
    <row r="6" spans="1:15" ht="12.75" customHeight="1" x14ac:dyDescent="0.2">
      <c r="A6" s="39" t="s">
        <v>3</v>
      </c>
      <c r="B6" s="48">
        <f t="shared" ref="B6:O6" si="0">SUM(B8:B66)</f>
        <v>9576698</v>
      </c>
      <c r="C6" s="48">
        <f t="shared" si="0"/>
        <v>114675</v>
      </c>
      <c r="D6" s="48">
        <f t="shared" si="0"/>
        <v>94161</v>
      </c>
      <c r="E6" s="48">
        <f t="shared" si="0"/>
        <v>201062</v>
      </c>
      <c r="F6" s="48">
        <f t="shared" si="0"/>
        <v>1943</v>
      </c>
      <c r="G6" s="48">
        <f t="shared" si="0"/>
        <v>763333</v>
      </c>
      <c r="H6" s="48">
        <f t="shared" si="0"/>
        <v>133659</v>
      </c>
      <c r="I6" s="48">
        <f t="shared" si="0"/>
        <v>507179</v>
      </c>
      <c r="J6" s="48">
        <f t="shared" si="0"/>
        <v>128169</v>
      </c>
      <c r="K6" s="48">
        <f t="shared" si="0"/>
        <v>66590</v>
      </c>
      <c r="L6" s="48">
        <f t="shared" si="0"/>
        <v>31700</v>
      </c>
      <c r="M6" s="48">
        <f t="shared" si="0"/>
        <v>137</v>
      </c>
      <c r="N6" s="48">
        <f t="shared" si="0"/>
        <v>210455</v>
      </c>
      <c r="O6" s="92">
        <f t="shared" si="0"/>
        <v>11829755</v>
      </c>
    </row>
    <row r="7" spans="1:15" ht="7.5" customHeight="1" x14ac:dyDescent="0.2">
      <c r="A7" s="53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55"/>
    </row>
    <row r="8" spans="1:15" ht="12.75" customHeight="1" x14ac:dyDescent="0.2">
      <c r="A8" s="51" t="s">
        <v>8</v>
      </c>
      <c r="B8" s="48">
        <v>45560</v>
      </c>
      <c r="C8" s="48">
        <v>339</v>
      </c>
      <c r="D8" s="48">
        <v>4672</v>
      </c>
      <c r="E8" s="48">
        <v>3228</v>
      </c>
      <c r="F8" s="48">
        <v>2</v>
      </c>
      <c r="G8" s="48">
        <v>835</v>
      </c>
      <c r="H8" s="68">
        <v>0</v>
      </c>
      <c r="I8" s="48">
        <v>1789</v>
      </c>
      <c r="J8" s="68">
        <v>1339</v>
      </c>
      <c r="K8" s="68">
        <v>3</v>
      </c>
      <c r="L8" s="48">
        <v>512</v>
      </c>
      <c r="M8" s="68">
        <v>0</v>
      </c>
      <c r="N8" s="48">
        <v>402</v>
      </c>
      <c r="O8" s="68">
        <v>58682</v>
      </c>
    </row>
    <row r="9" spans="1:15" ht="12.75" customHeight="1" x14ac:dyDescent="0.2">
      <c r="A9" s="51" t="s">
        <v>9</v>
      </c>
      <c r="B9" s="48">
        <v>23921</v>
      </c>
      <c r="C9" s="68">
        <v>0</v>
      </c>
      <c r="D9" s="48">
        <v>15</v>
      </c>
      <c r="E9" s="68">
        <v>124</v>
      </c>
      <c r="F9" s="48">
        <v>124</v>
      </c>
      <c r="G9" s="48">
        <v>4664</v>
      </c>
      <c r="H9" s="48">
        <v>3698</v>
      </c>
      <c r="I9" s="48">
        <v>1195</v>
      </c>
      <c r="J9" s="48">
        <v>55</v>
      </c>
      <c r="K9" s="48">
        <v>263</v>
      </c>
      <c r="L9" s="48">
        <v>45</v>
      </c>
      <c r="M9" s="68">
        <v>0</v>
      </c>
      <c r="N9" s="68">
        <v>0</v>
      </c>
      <c r="O9" s="68">
        <v>34105</v>
      </c>
    </row>
    <row r="10" spans="1:15" ht="12.75" customHeight="1" x14ac:dyDescent="0.2">
      <c r="A10" s="51" t="s">
        <v>10</v>
      </c>
      <c r="B10" s="48">
        <v>15213</v>
      </c>
      <c r="C10" s="68">
        <v>0</v>
      </c>
      <c r="D10" s="68">
        <v>0</v>
      </c>
      <c r="E10" s="68">
        <v>975</v>
      </c>
      <c r="F10" s="68">
        <v>14</v>
      </c>
      <c r="G10" s="48">
        <v>1942</v>
      </c>
      <c r="H10" s="48">
        <v>655</v>
      </c>
      <c r="I10" s="48">
        <v>1237</v>
      </c>
      <c r="J10" s="48">
        <v>75</v>
      </c>
      <c r="K10" s="48">
        <v>187</v>
      </c>
      <c r="L10" s="48">
        <v>214</v>
      </c>
      <c r="M10" s="68">
        <v>0</v>
      </c>
      <c r="N10" s="68">
        <v>1</v>
      </c>
      <c r="O10" s="68">
        <v>20514</v>
      </c>
    </row>
    <row r="11" spans="1:15" ht="12.75" customHeight="1" x14ac:dyDescent="0.2">
      <c r="A11" s="51" t="s">
        <v>11</v>
      </c>
      <c r="B11" s="48">
        <v>12535</v>
      </c>
      <c r="C11" s="68">
        <v>1</v>
      </c>
      <c r="D11" s="68">
        <v>110</v>
      </c>
      <c r="E11" s="68">
        <v>993</v>
      </c>
      <c r="F11" s="48">
        <v>91</v>
      </c>
      <c r="G11" s="48">
        <v>704</v>
      </c>
      <c r="H11" s="48">
        <v>509</v>
      </c>
      <c r="I11" s="48">
        <v>1063</v>
      </c>
      <c r="J11" s="68">
        <v>0</v>
      </c>
      <c r="K11" s="68">
        <v>0</v>
      </c>
      <c r="L11" s="68">
        <v>91</v>
      </c>
      <c r="M11" s="68">
        <v>0</v>
      </c>
      <c r="N11" s="68">
        <v>0</v>
      </c>
      <c r="O11" s="68">
        <v>16097</v>
      </c>
    </row>
    <row r="12" spans="1:15" ht="12.75" customHeight="1" x14ac:dyDescent="0.2">
      <c r="A12" s="51" t="s">
        <v>12</v>
      </c>
      <c r="B12" s="48">
        <v>4560834</v>
      </c>
      <c r="C12" s="48">
        <v>41145</v>
      </c>
      <c r="D12" s="48">
        <v>78939</v>
      </c>
      <c r="E12" s="48">
        <v>24768</v>
      </c>
      <c r="F12" s="68">
        <v>0</v>
      </c>
      <c r="G12" s="48">
        <v>540672</v>
      </c>
      <c r="H12" s="48">
        <v>56454</v>
      </c>
      <c r="I12" s="48">
        <v>243877</v>
      </c>
      <c r="J12" s="48">
        <v>75637</v>
      </c>
      <c r="K12" s="48">
        <v>48743</v>
      </c>
      <c r="L12" s="48">
        <v>3029</v>
      </c>
      <c r="M12" s="68">
        <v>0</v>
      </c>
      <c r="N12" s="48">
        <v>80818</v>
      </c>
      <c r="O12" s="68">
        <v>5754915</v>
      </c>
    </row>
    <row r="13" spans="1:15" ht="12.75" customHeight="1" x14ac:dyDescent="0.2">
      <c r="A13" s="51" t="s">
        <v>13</v>
      </c>
      <c r="B13" s="48">
        <v>54895</v>
      </c>
      <c r="C13" s="48">
        <v>1755</v>
      </c>
      <c r="D13" s="68">
        <v>0</v>
      </c>
      <c r="E13" s="48">
        <v>1706</v>
      </c>
      <c r="F13" s="68">
        <v>313</v>
      </c>
      <c r="G13" s="48">
        <v>24115</v>
      </c>
      <c r="H13" s="48">
        <v>2343</v>
      </c>
      <c r="I13" s="48">
        <v>17451</v>
      </c>
      <c r="J13" s="48">
        <v>410</v>
      </c>
      <c r="K13" s="48">
        <v>768</v>
      </c>
      <c r="L13" s="48">
        <v>1758</v>
      </c>
      <c r="M13" s="68">
        <v>0</v>
      </c>
      <c r="N13" s="48">
        <v>5051</v>
      </c>
      <c r="O13" s="68">
        <v>110566</v>
      </c>
    </row>
    <row r="14" spans="1:15" ht="12.75" customHeight="1" x14ac:dyDescent="0.2">
      <c r="A14" s="51" t="s">
        <v>14</v>
      </c>
      <c r="B14" s="48">
        <v>25884</v>
      </c>
      <c r="C14" s="48">
        <v>416</v>
      </c>
      <c r="D14" s="68">
        <v>100</v>
      </c>
      <c r="E14" s="68">
        <v>0</v>
      </c>
      <c r="F14" s="68">
        <v>0</v>
      </c>
      <c r="G14" s="68">
        <v>21946</v>
      </c>
      <c r="H14" s="68">
        <v>254</v>
      </c>
      <c r="I14" s="48">
        <v>1540</v>
      </c>
      <c r="J14" s="68">
        <v>0</v>
      </c>
      <c r="K14" s="48">
        <v>542</v>
      </c>
      <c r="L14" s="68">
        <v>0</v>
      </c>
      <c r="M14" s="68">
        <v>0</v>
      </c>
      <c r="N14" s="68">
        <v>0</v>
      </c>
      <c r="O14" s="68">
        <v>50682</v>
      </c>
    </row>
    <row r="15" spans="1:15" ht="12.75" customHeight="1" x14ac:dyDescent="0.2">
      <c r="A15" s="51" t="s">
        <v>15</v>
      </c>
      <c r="B15" s="48">
        <v>6686</v>
      </c>
      <c r="C15" s="48">
        <v>28</v>
      </c>
      <c r="D15" s="68">
        <v>11</v>
      </c>
      <c r="E15" s="48">
        <v>163</v>
      </c>
      <c r="F15" s="68">
        <v>0</v>
      </c>
      <c r="G15" s="48">
        <v>304</v>
      </c>
      <c r="H15" s="68">
        <v>0</v>
      </c>
      <c r="I15" s="48">
        <v>280</v>
      </c>
      <c r="J15" s="68">
        <v>0</v>
      </c>
      <c r="K15" s="68">
        <v>0</v>
      </c>
      <c r="L15" s="68">
        <v>3</v>
      </c>
      <c r="M15" s="68">
        <v>0</v>
      </c>
      <c r="N15" s="68">
        <v>0</v>
      </c>
      <c r="O15" s="68">
        <v>7474</v>
      </c>
    </row>
    <row r="16" spans="1:15" ht="12.75" customHeight="1" x14ac:dyDescent="0.2">
      <c r="A16" s="51" t="s">
        <v>80</v>
      </c>
      <c r="B16" s="48">
        <v>30337</v>
      </c>
      <c r="C16" s="48">
        <v>7</v>
      </c>
      <c r="D16" s="48">
        <v>282</v>
      </c>
      <c r="E16" s="48">
        <v>807</v>
      </c>
      <c r="F16" s="48">
        <v>18</v>
      </c>
      <c r="G16" s="48">
        <v>6020</v>
      </c>
      <c r="H16" s="48">
        <v>2</v>
      </c>
      <c r="I16" s="48">
        <v>2378</v>
      </c>
      <c r="J16" s="48">
        <v>36</v>
      </c>
      <c r="K16" s="48">
        <v>4</v>
      </c>
      <c r="L16" s="48">
        <v>634</v>
      </c>
      <c r="M16" s="68">
        <v>0</v>
      </c>
      <c r="N16" s="68">
        <v>0</v>
      </c>
      <c r="O16" s="68">
        <v>40525</v>
      </c>
    </row>
    <row r="17" spans="1:15" ht="12.75" customHeight="1" x14ac:dyDescent="0.2">
      <c r="A17" s="51" t="s">
        <v>16</v>
      </c>
      <c r="B17" s="48">
        <v>24726</v>
      </c>
      <c r="C17" s="68">
        <v>80</v>
      </c>
      <c r="D17" s="68">
        <v>50</v>
      </c>
      <c r="E17" s="48">
        <v>2207</v>
      </c>
      <c r="F17" s="68">
        <v>0</v>
      </c>
      <c r="G17" s="48">
        <v>8716</v>
      </c>
      <c r="H17" s="68">
        <v>3656</v>
      </c>
      <c r="I17" s="48">
        <v>11896</v>
      </c>
      <c r="J17" s="48">
        <v>3469</v>
      </c>
      <c r="K17" s="68">
        <v>0</v>
      </c>
      <c r="L17" s="48">
        <v>96</v>
      </c>
      <c r="M17" s="68">
        <v>0</v>
      </c>
      <c r="N17" s="48">
        <v>5455</v>
      </c>
      <c r="O17" s="68">
        <v>60350</v>
      </c>
    </row>
    <row r="18" spans="1:15" ht="7.5" customHeight="1" x14ac:dyDescent="0.2">
      <c r="A18" s="53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93"/>
    </row>
    <row r="19" spans="1:15" ht="12.75" customHeight="1" x14ac:dyDescent="0.2">
      <c r="A19" s="51" t="s">
        <v>17</v>
      </c>
      <c r="B19" s="48">
        <v>1601</v>
      </c>
      <c r="C19" s="68">
        <v>14</v>
      </c>
      <c r="D19" s="68">
        <v>43</v>
      </c>
      <c r="E19" s="68">
        <v>1547</v>
      </c>
      <c r="F19" s="48">
        <v>7</v>
      </c>
      <c r="G19" s="48">
        <v>771</v>
      </c>
      <c r="H19" s="48">
        <v>70</v>
      </c>
      <c r="I19" s="48">
        <v>306</v>
      </c>
      <c r="J19" s="48">
        <v>361</v>
      </c>
      <c r="K19" s="68">
        <v>0</v>
      </c>
      <c r="L19" s="48">
        <v>162</v>
      </c>
      <c r="M19" s="68">
        <v>0</v>
      </c>
      <c r="N19" s="48">
        <v>608</v>
      </c>
      <c r="O19" s="92">
        <v>5489</v>
      </c>
    </row>
    <row r="20" spans="1:15" ht="12.75" customHeight="1" x14ac:dyDescent="0.2">
      <c r="A20" s="51" t="s">
        <v>18</v>
      </c>
      <c r="B20" s="48">
        <v>397</v>
      </c>
      <c r="C20" s="68">
        <v>0</v>
      </c>
      <c r="D20" s="68">
        <v>31</v>
      </c>
      <c r="E20" s="48">
        <v>1156</v>
      </c>
      <c r="F20" s="68">
        <v>0</v>
      </c>
      <c r="G20" s="48">
        <v>15</v>
      </c>
      <c r="H20" s="68">
        <v>5</v>
      </c>
      <c r="I20" s="48">
        <v>9</v>
      </c>
      <c r="J20" s="68">
        <v>0</v>
      </c>
      <c r="K20" s="68">
        <v>2</v>
      </c>
      <c r="L20" s="68">
        <v>6</v>
      </c>
      <c r="M20" s="68">
        <v>0</v>
      </c>
      <c r="N20" s="68">
        <v>0</v>
      </c>
      <c r="O20" s="68">
        <v>1620</v>
      </c>
    </row>
    <row r="21" spans="1:15" ht="12.75" customHeight="1" x14ac:dyDescent="0.2">
      <c r="A21" s="51" t="s">
        <v>19</v>
      </c>
      <c r="B21" s="48">
        <v>31269</v>
      </c>
      <c r="C21" s="48">
        <v>402</v>
      </c>
      <c r="D21" s="48">
        <v>491</v>
      </c>
      <c r="E21" s="48">
        <v>1810</v>
      </c>
      <c r="F21" s="68">
        <v>6</v>
      </c>
      <c r="G21" s="48">
        <v>1176</v>
      </c>
      <c r="H21" s="68">
        <v>48</v>
      </c>
      <c r="I21" s="48">
        <v>1007</v>
      </c>
      <c r="J21" s="48">
        <v>401</v>
      </c>
      <c r="K21" s="48">
        <v>29</v>
      </c>
      <c r="L21" s="48">
        <v>7</v>
      </c>
      <c r="M21" s="68">
        <v>0</v>
      </c>
      <c r="N21" s="48">
        <v>946</v>
      </c>
      <c r="O21" s="68">
        <v>37591</v>
      </c>
    </row>
    <row r="22" spans="1:15" ht="12.75" customHeight="1" x14ac:dyDescent="0.2">
      <c r="A22" s="51" t="s">
        <v>20</v>
      </c>
      <c r="B22" s="48">
        <v>381</v>
      </c>
      <c r="C22" s="68">
        <v>1</v>
      </c>
      <c r="D22" s="68">
        <v>0</v>
      </c>
      <c r="E22" s="68">
        <v>83</v>
      </c>
      <c r="F22" s="68">
        <v>4</v>
      </c>
      <c r="G22" s="48">
        <v>326</v>
      </c>
      <c r="H22" s="68">
        <v>2</v>
      </c>
      <c r="I22" s="48">
        <v>166</v>
      </c>
      <c r="J22" s="68">
        <v>8</v>
      </c>
      <c r="K22" s="68">
        <v>1</v>
      </c>
      <c r="L22" s="68">
        <v>13</v>
      </c>
      <c r="M22" s="68">
        <v>0</v>
      </c>
      <c r="N22" s="48">
        <v>909</v>
      </c>
      <c r="O22" s="68">
        <v>1895</v>
      </c>
    </row>
    <row r="23" spans="1:15" ht="12.75" customHeight="1" x14ac:dyDescent="0.2">
      <c r="A23" s="51" t="s">
        <v>21</v>
      </c>
      <c r="B23" s="48">
        <v>51275</v>
      </c>
      <c r="C23" s="68">
        <v>8</v>
      </c>
      <c r="D23" s="68">
        <v>0</v>
      </c>
      <c r="E23" s="68">
        <v>609</v>
      </c>
      <c r="F23" s="68">
        <v>0</v>
      </c>
      <c r="G23" s="48">
        <v>487</v>
      </c>
      <c r="H23" s="68">
        <v>255</v>
      </c>
      <c r="I23" s="48">
        <v>295</v>
      </c>
      <c r="J23" s="48">
        <v>261</v>
      </c>
      <c r="K23" s="48">
        <v>5</v>
      </c>
      <c r="L23" s="48">
        <v>2</v>
      </c>
      <c r="M23" s="68">
        <v>0</v>
      </c>
      <c r="N23" s="68">
        <v>52</v>
      </c>
      <c r="O23" s="68">
        <v>53249</v>
      </c>
    </row>
    <row r="24" spans="1:15" ht="12.75" customHeight="1" x14ac:dyDescent="0.2">
      <c r="A24" s="51" t="s">
        <v>22</v>
      </c>
      <c r="B24" s="48">
        <v>13178</v>
      </c>
      <c r="C24" s="48">
        <v>7</v>
      </c>
      <c r="D24" s="68">
        <v>0</v>
      </c>
      <c r="E24" s="48">
        <v>79</v>
      </c>
      <c r="F24" s="68">
        <v>0</v>
      </c>
      <c r="G24" s="48">
        <v>162</v>
      </c>
      <c r="H24" s="68">
        <v>0</v>
      </c>
      <c r="I24" s="48">
        <v>85</v>
      </c>
      <c r="J24" s="68">
        <v>6</v>
      </c>
      <c r="K24" s="48">
        <v>13</v>
      </c>
      <c r="L24" s="48">
        <v>415</v>
      </c>
      <c r="M24" s="68">
        <v>0</v>
      </c>
      <c r="N24" s="68">
        <v>0</v>
      </c>
      <c r="O24" s="68">
        <v>13945</v>
      </c>
    </row>
    <row r="25" spans="1:15" ht="12.75" customHeight="1" x14ac:dyDescent="0.2">
      <c r="A25" s="51" t="s">
        <v>23</v>
      </c>
      <c r="B25" s="48">
        <v>48251</v>
      </c>
      <c r="C25" s="48">
        <v>80</v>
      </c>
      <c r="D25" s="48">
        <v>184</v>
      </c>
      <c r="E25" s="48">
        <v>33</v>
      </c>
      <c r="F25" s="68">
        <v>0</v>
      </c>
      <c r="G25" s="48">
        <v>1479</v>
      </c>
      <c r="H25" s="68">
        <v>412</v>
      </c>
      <c r="I25" s="48">
        <v>3801</v>
      </c>
      <c r="J25" s="48">
        <v>1452</v>
      </c>
      <c r="K25" s="48">
        <v>578</v>
      </c>
      <c r="L25" s="48">
        <v>278</v>
      </c>
      <c r="M25" s="68">
        <v>0</v>
      </c>
      <c r="N25" s="48">
        <v>6616</v>
      </c>
      <c r="O25" s="68">
        <v>63163</v>
      </c>
    </row>
    <row r="26" spans="1:15" ht="12.75" customHeight="1" x14ac:dyDescent="0.2">
      <c r="A26" s="51" t="s">
        <v>24</v>
      </c>
      <c r="B26" s="48">
        <v>25753</v>
      </c>
      <c r="C26" s="68">
        <v>1108</v>
      </c>
      <c r="D26" s="68">
        <v>243</v>
      </c>
      <c r="E26" s="68">
        <v>0</v>
      </c>
      <c r="F26" s="48">
        <v>14</v>
      </c>
      <c r="G26" s="48">
        <v>477</v>
      </c>
      <c r="H26" s="48">
        <v>11</v>
      </c>
      <c r="I26" s="48">
        <v>1857</v>
      </c>
      <c r="J26" s="48">
        <v>24</v>
      </c>
      <c r="K26" s="48">
        <v>107</v>
      </c>
      <c r="L26" s="48">
        <v>133</v>
      </c>
      <c r="M26" s="68">
        <v>0</v>
      </c>
      <c r="N26" s="48">
        <v>79</v>
      </c>
      <c r="O26" s="68">
        <v>29806</v>
      </c>
    </row>
    <row r="27" spans="1:15" ht="12.75" customHeight="1" x14ac:dyDescent="0.2">
      <c r="A27" s="51" t="s">
        <v>25</v>
      </c>
      <c r="B27" s="48">
        <v>45623</v>
      </c>
      <c r="C27" s="48">
        <v>3447</v>
      </c>
      <c r="D27" s="68">
        <v>0</v>
      </c>
      <c r="E27" s="48">
        <v>3104</v>
      </c>
      <c r="F27" s="68">
        <v>0</v>
      </c>
      <c r="G27" s="48">
        <v>615</v>
      </c>
      <c r="H27" s="68">
        <v>13683</v>
      </c>
      <c r="I27" s="48">
        <v>5204</v>
      </c>
      <c r="J27" s="48">
        <v>2291</v>
      </c>
      <c r="K27" s="48">
        <v>815</v>
      </c>
      <c r="L27" s="48">
        <v>2872</v>
      </c>
      <c r="M27" s="68">
        <v>0</v>
      </c>
      <c r="N27" s="48">
        <v>182</v>
      </c>
      <c r="O27" s="68">
        <v>77837</v>
      </c>
    </row>
    <row r="28" spans="1:15" ht="12.75" customHeight="1" x14ac:dyDescent="0.2">
      <c r="A28" s="51" t="s">
        <v>26</v>
      </c>
      <c r="B28" s="48">
        <v>2802</v>
      </c>
      <c r="C28" s="68">
        <v>30</v>
      </c>
      <c r="D28" s="48">
        <v>7</v>
      </c>
      <c r="E28" s="48">
        <v>81</v>
      </c>
      <c r="F28" s="48">
        <v>14</v>
      </c>
      <c r="G28" s="48">
        <v>628</v>
      </c>
      <c r="H28" s="48">
        <v>502</v>
      </c>
      <c r="I28" s="48">
        <v>1202</v>
      </c>
      <c r="J28" s="48">
        <v>38</v>
      </c>
      <c r="K28" s="48">
        <v>45</v>
      </c>
      <c r="L28" s="48">
        <v>172</v>
      </c>
      <c r="M28" s="68">
        <v>0</v>
      </c>
      <c r="N28" s="68">
        <v>0</v>
      </c>
      <c r="O28" s="92">
        <v>5520</v>
      </c>
    </row>
    <row r="29" spans="1:15" ht="7.5" customHeight="1" x14ac:dyDescent="0.2">
      <c r="A29" s="53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93"/>
    </row>
    <row r="30" spans="1:15" ht="12.75" customHeight="1" x14ac:dyDescent="0.2">
      <c r="A30" s="51" t="s">
        <v>27</v>
      </c>
      <c r="B30" s="48">
        <v>620592</v>
      </c>
      <c r="C30" s="68">
        <v>0</v>
      </c>
      <c r="D30" s="68">
        <v>1</v>
      </c>
      <c r="E30" s="48">
        <v>3805</v>
      </c>
      <c r="F30" s="68">
        <v>43</v>
      </c>
      <c r="G30" s="48">
        <v>9619</v>
      </c>
      <c r="H30" s="68">
        <v>368</v>
      </c>
      <c r="I30" s="48">
        <v>5895</v>
      </c>
      <c r="J30" s="48">
        <v>536</v>
      </c>
      <c r="K30" s="48">
        <v>1498</v>
      </c>
      <c r="L30" s="48">
        <v>269</v>
      </c>
      <c r="M30" s="68">
        <v>33</v>
      </c>
      <c r="N30" s="68">
        <v>0</v>
      </c>
      <c r="O30" s="92">
        <v>642658</v>
      </c>
    </row>
    <row r="31" spans="1:15" ht="12.75" customHeight="1" x14ac:dyDescent="0.2">
      <c r="A31" s="51" t="s">
        <v>28</v>
      </c>
      <c r="B31" s="48">
        <v>33076</v>
      </c>
      <c r="C31" s="48">
        <v>182</v>
      </c>
      <c r="D31" s="68">
        <v>118</v>
      </c>
      <c r="E31" s="48">
        <v>23088</v>
      </c>
      <c r="F31" s="68">
        <v>169</v>
      </c>
      <c r="G31" s="48">
        <v>8424</v>
      </c>
      <c r="H31" s="48">
        <v>2122</v>
      </c>
      <c r="I31" s="48">
        <v>8948</v>
      </c>
      <c r="J31" s="48">
        <v>10029</v>
      </c>
      <c r="K31" s="68">
        <v>57</v>
      </c>
      <c r="L31" s="48">
        <v>768</v>
      </c>
      <c r="M31" s="68">
        <v>0</v>
      </c>
      <c r="N31" s="68">
        <v>0</v>
      </c>
      <c r="O31" s="68">
        <v>86981</v>
      </c>
    </row>
    <row r="32" spans="1:15" ht="12.75" customHeight="1" x14ac:dyDescent="0.2">
      <c r="A32" s="51" t="s">
        <v>29</v>
      </c>
      <c r="B32" s="48">
        <v>832136</v>
      </c>
      <c r="C32" s="68">
        <v>0</v>
      </c>
      <c r="D32" s="68">
        <v>0</v>
      </c>
      <c r="E32" s="68">
        <v>668</v>
      </c>
      <c r="F32" s="68">
        <v>0</v>
      </c>
      <c r="G32" s="68">
        <v>14335</v>
      </c>
      <c r="H32" s="68">
        <v>1234</v>
      </c>
      <c r="I32" s="48">
        <v>26310</v>
      </c>
      <c r="J32" s="48">
        <v>133</v>
      </c>
      <c r="K32" s="48">
        <v>1498</v>
      </c>
      <c r="L32" s="48">
        <v>4192</v>
      </c>
      <c r="M32" s="68">
        <v>0</v>
      </c>
      <c r="N32" s="68">
        <v>628</v>
      </c>
      <c r="O32" s="68">
        <v>881134</v>
      </c>
    </row>
    <row r="33" spans="1:15" ht="12.75" customHeight="1" x14ac:dyDescent="0.2">
      <c r="A33" s="51" t="s">
        <v>30</v>
      </c>
      <c r="B33" s="48">
        <v>40181</v>
      </c>
      <c r="C33" s="48">
        <v>967</v>
      </c>
      <c r="D33" s="48">
        <v>2487</v>
      </c>
      <c r="E33" s="48">
        <v>798</v>
      </c>
      <c r="F33" s="68">
        <v>83</v>
      </c>
      <c r="G33" s="48">
        <v>7413</v>
      </c>
      <c r="H33" s="68">
        <v>2288</v>
      </c>
      <c r="I33" s="48">
        <v>5042</v>
      </c>
      <c r="J33" s="48">
        <v>344</v>
      </c>
      <c r="K33" s="48">
        <v>48</v>
      </c>
      <c r="L33" s="48">
        <v>164</v>
      </c>
      <c r="M33" s="68">
        <v>0</v>
      </c>
      <c r="N33" s="48">
        <v>3639</v>
      </c>
      <c r="O33" s="68">
        <v>63454</v>
      </c>
    </row>
    <row r="34" spans="1:15" ht="12.75" customHeight="1" x14ac:dyDescent="0.2">
      <c r="A34" s="51" t="s">
        <v>31</v>
      </c>
      <c r="B34" s="48">
        <v>95195</v>
      </c>
      <c r="C34" s="48">
        <v>131</v>
      </c>
      <c r="D34" s="48">
        <v>164</v>
      </c>
      <c r="E34" s="48">
        <v>867</v>
      </c>
      <c r="F34" s="48">
        <v>37</v>
      </c>
      <c r="G34" s="48">
        <v>3579</v>
      </c>
      <c r="H34" s="48">
        <v>372</v>
      </c>
      <c r="I34" s="48">
        <v>5760</v>
      </c>
      <c r="J34" s="48">
        <v>3491</v>
      </c>
      <c r="K34" s="68">
        <v>0</v>
      </c>
      <c r="L34" s="48">
        <v>2433</v>
      </c>
      <c r="M34" s="68">
        <v>25</v>
      </c>
      <c r="N34" s="48">
        <v>12962</v>
      </c>
      <c r="O34" s="92">
        <v>125016</v>
      </c>
    </row>
    <row r="35" spans="1:15" ht="12.75" customHeight="1" x14ac:dyDescent="0.2">
      <c r="A35" s="51" t="s">
        <v>32</v>
      </c>
      <c r="B35" s="48">
        <v>11727</v>
      </c>
      <c r="C35" s="68">
        <v>0</v>
      </c>
      <c r="D35" s="68">
        <v>0</v>
      </c>
      <c r="E35" s="68">
        <v>2868</v>
      </c>
      <c r="F35" s="68">
        <v>0</v>
      </c>
      <c r="G35" s="48">
        <v>715</v>
      </c>
      <c r="H35" s="48">
        <v>5392</v>
      </c>
      <c r="I35" s="48">
        <v>3605</v>
      </c>
      <c r="J35" s="68">
        <v>3</v>
      </c>
      <c r="K35" s="48">
        <v>98</v>
      </c>
      <c r="L35" s="48">
        <v>318</v>
      </c>
      <c r="M35" s="68">
        <v>0</v>
      </c>
      <c r="N35" s="68">
        <v>0</v>
      </c>
      <c r="O35" s="68">
        <v>24726</v>
      </c>
    </row>
    <row r="36" spans="1:15" ht="12.75" customHeight="1" x14ac:dyDescent="0.2">
      <c r="A36" s="51" t="s">
        <v>33</v>
      </c>
      <c r="B36" s="48">
        <v>46105</v>
      </c>
      <c r="C36" s="48">
        <v>187</v>
      </c>
      <c r="D36" s="48">
        <v>304</v>
      </c>
      <c r="E36" s="48">
        <v>1396</v>
      </c>
      <c r="F36" s="48">
        <v>19</v>
      </c>
      <c r="G36" s="48">
        <v>1820</v>
      </c>
      <c r="H36" s="48">
        <v>397</v>
      </c>
      <c r="I36" s="48">
        <v>1880</v>
      </c>
      <c r="J36" s="48">
        <v>466</v>
      </c>
      <c r="K36" s="68">
        <v>0</v>
      </c>
      <c r="L36" s="48">
        <v>317</v>
      </c>
      <c r="M36" s="68">
        <v>0</v>
      </c>
      <c r="N36" s="48">
        <v>243</v>
      </c>
      <c r="O36" s="68">
        <v>53134</v>
      </c>
    </row>
    <row r="37" spans="1:15" ht="12.75" customHeight="1" x14ac:dyDescent="0.2">
      <c r="A37" s="51" t="s">
        <v>34</v>
      </c>
      <c r="B37" s="48">
        <v>15905</v>
      </c>
      <c r="C37" s="68">
        <v>398</v>
      </c>
      <c r="D37" s="68">
        <v>224</v>
      </c>
      <c r="E37" s="68">
        <v>7713</v>
      </c>
      <c r="F37" s="68">
        <v>3</v>
      </c>
      <c r="G37" s="48">
        <v>898</v>
      </c>
      <c r="H37" s="68">
        <v>60</v>
      </c>
      <c r="I37" s="48">
        <v>3011</v>
      </c>
      <c r="J37" s="68">
        <v>0</v>
      </c>
      <c r="K37" s="48">
        <v>74</v>
      </c>
      <c r="L37" s="68">
        <v>109</v>
      </c>
      <c r="M37" s="68">
        <v>0</v>
      </c>
      <c r="N37" s="48">
        <v>327</v>
      </c>
      <c r="O37" s="68">
        <v>28723</v>
      </c>
    </row>
    <row r="38" spans="1:15" ht="12.75" customHeight="1" x14ac:dyDescent="0.2">
      <c r="A38" s="51" t="s">
        <v>35</v>
      </c>
      <c r="B38" s="48">
        <v>25069</v>
      </c>
      <c r="C38" s="68">
        <v>34</v>
      </c>
      <c r="D38" s="68">
        <v>18</v>
      </c>
      <c r="E38" s="48">
        <v>1311</v>
      </c>
      <c r="F38" s="48">
        <v>4</v>
      </c>
      <c r="G38" s="48">
        <v>239</v>
      </c>
      <c r="H38" s="48">
        <v>267</v>
      </c>
      <c r="I38" s="48">
        <v>1668</v>
      </c>
      <c r="J38" s="48">
        <v>361</v>
      </c>
      <c r="K38" s="48">
        <v>1791</v>
      </c>
      <c r="L38" s="48">
        <v>120</v>
      </c>
      <c r="M38" s="68">
        <v>0</v>
      </c>
      <c r="N38" s="48">
        <v>1473</v>
      </c>
      <c r="O38" s="68">
        <v>32354</v>
      </c>
    </row>
    <row r="39" spans="1:15" ht="12.75" customHeight="1" x14ac:dyDescent="0.2">
      <c r="A39" s="51" t="s">
        <v>36</v>
      </c>
      <c r="B39" s="48">
        <v>78375</v>
      </c>
      <c r="C39" s="68">
        <v>0</v>
      </c>
      <c r="D39" s="68">
        <v>0</v>
      </c>
      <c r="E39" s="68">
        <v>507</v>
      </c>
      <c r="F39" s="68">
        <v>121</v>
      </c>
      <c r="G39" s="48">
        <v>476</v>
      </c>
      <c r="H39" s="68">
        <v>415</v>
      </c>
      <c r="I39" s="48">
        <v>1252</v>
      </c>
      <c r="J39" s="48">
        <v>272</v>
      </c>
      <c r="K39" s="48">
        <v>327</v>
      </c>
      <c r="L39" s="48">
        <v>60</v>
      </c>
      <c r="M39" s="68">
        <v>0</v>
      </c>
      <c r="N39" s="68">
        <v>0</v>
      </c>
      <c r="O39" s="68">
        <v>81805</v>
      </c>
    </row>
    <row r="40" spans="1:15" ht="7.5" customHeight="1" x14ac:dyDescent="0.2">
      <c r="A40" s="53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93"/>
    </row>
    <row r="41" spans="1:15" ht="12.75" customHeight="1" x14ac:dyDescent="0.2">
      <c r="A41" s="51" t="s">
        <v>37</v>
      </c>
      <c r="B41" s="48">
        <v>61108</v>
      </c>
      <c r="C41" s="68">
        <v>0</v>
      </c>
      <c r="D41" s="68">
        <v>0</v>
      </c>
      <c r="E41" s="68">
        <v>296</v>
      </c>
      <c r="F41" s="68">
        <v>218</v>
      </c>
      <c r="G41" s="48">
        <v>1025</v>
      </c>
      <c r="H41" s="48">
        <v>1479</v>
      </c>
      <c r="I41" s="48">
        <v>1152</v>
      </c>
      <c r="J41" s="48">
        <v>404</v>
      </c>
      <c r="K41" s="68">
        <v>0</v>
      </c>
      <c r="L41" s="48">
        <v>100</v>
      </c>
      <c r="M41" s="68">
        <v>0</v>
      </c>
      <c r="N41" s="68">
        <v>0</v>
      </c>
      <c r="O41" s="68">
        <v>65783</v>
      </c>
    </row>
    <row r="42" spans="1:15" ht="12.75" customHeight="1" x14ac:dyDescent="0.2">
      <c r="A42" s="51" t="s">
        <v>38</v>
      </c>
      <c r="B42" s="48">
        <v>27936</v>
      </c>
      <c r="C42" s="68">
        <v>12</v>
      </c>
      <c r="D42" s="68">
        <v>0</v>
      </c>
      <c r="E42" s="48">
        <v>11918</v>
      </c>
      <c r="F42" s="48">
        <v>59</v>
      </c>
      <c r="G42" s="48">
        <v>1556</v>
      </c>
      <c r="H42" s="48">
        <v>235</v>
      </c>
      <c r="I42" s="48">
        <v>9133</v>
      </c>
      <c r="J42" s="48">
        <v>3206</v>
      </c>
      <c r="K42" s="48">
        <v>638</v>
      </c>
      <c r="L42" s="48">
        <v>192</v>
      </c>
      <c r="M42" s="68">
        <v>0</v>
      </c>
      <c r="N42" s="48">
        <v>2825</v>
      </c>
      <c r="O42" s="68">
        <v>57708</v>
      </c>
    </row>
    <row r="43" spans="1:15" ht="12.75" customHeight="1" x14ac:dyDescent="0.2">
      <c r="A43" s="51" t="s">
        <v>39</v>
      </c>
      <c r="B43" s="48">
        <v>40821</v>
      </c>
      <c r="C43" s="68">
        <v>4907</v>
      </c>
      <c r="D43" s="68">
        <v>0</v>
      </c>
      <c r="E43" s="48">
        <v>4193</v>
      </c>
      <c r="F43" s="68">
        <v>0</v>
      </c>
      <c r="G43" s="48">
        <v>7994</v>
      </c>
      <c r="H43" s="48">
        <v>2581</v>
      </c>
      <c r="I43" s="48">
        <v>6146</v>
      </c>
      <c r="J43" s="48">
        <v>702</v>
      </c>
      <c r="K43" s="48">
        <v>184</v>
      </c>
      <c r="L43" s="48">
        <v>297</v>
      </c>
      <c r="M43" s="68">
        <v>0</v>
      </c>
      <c r="N43" s="68">
        <v>0</v>
      </c>
      <c r="O43" s="68">
        <v>67825</v>
      </c>
    </row>
    <row r="44" spans="1:15" ht="12.75" customHeight="1" x14ac:dyDescent="0.2">
      <c r="A44" s="51" t="s">
        <v>40</v>
      </c>
      <c r="B44" s="48">
        <v>743567</v>
      </c>
      <c r="C44" s="48">
        <v>29272</v>
      </c>
      <c r="D44" s="68">
        <v>243</v>
      </c>
      <c r="E44" s="48">
        <v>29918</v>
      </c>
      <c r="F44" s="68">
        <v>0</v>
      </c>
      <c r="G44" s="48">
        <v>8582</v>
      </c>
      <c r="H44" s="68">
        <v>251</v>
      </c>
      <c r="I44" s="48">
        <v>44952</v>
      </c>
      <c r="J44" s="48">
        <v>2233</v>
      </c>
      <c r="K44" s="48">
        <v>1253</v>
      </c>
      <c r="L44" s="68">
        <v>14</v>
      </c>
      <c r="M44" s="68">
        <v>0</v>
      </c>
      <c r="N44" s="68">
        <v>0</v>
      </c>
      <c r="O44" s="68">
        <v>860284</v>
      </c>
    </row>
    <row r="45" spans="1:15" ht="12.75" customHeight="1" x14ac:dyDescent="0.2">
      <c r="A45" s="51" t="s">
        <v>41</v>
      </c>
      <c r="B45" s="48">
        <v>9110</v>
      </c>
      <c r="C45" s="68">
        <v>0</v>
      </c>
      <c r="D45" s="48">
        <v>80</v>
      </c>
      <c r="E45" s="68">
        <v>2344</v>
      </c>
      <c r="F45" s="68">
        <v>284</v>
      </c>
      <c r="G45" s="48">
        <v>6851</v>
      </c>
      <c r="H45" s="48">
        <v>146</v>
      </c>
      <c r="I45" s="48">
        <v>2261</v>
      </c>
      <c r="J45" s="48">
        <v>22</v>
      </c>
      <c r="K45" s="68">
        <v>1</v>
      </c>
      <c r="L45" s="68">
        <v>132</v>
      </c>
      <c r="M45" s="68">
        <v>0</v>
      </c>
      <c r="N45" s="68">
        <v>0</v>
      </c>
      <c r="O45" s="68">
        <v>21231</v>
      </c>
    </row>
    <row r="46" spans="1:15" ht="12.75" customHeight="1" x14ac:dyDescent="0.2">
      <c r="A46" s="51" t="s">
        <v>42</v>
      </c>
      <c r="B46" s="48">
        <v>4323</v>
      </c>
      <c r="C46" s="68">
        <v>7</v>
      </c>
      <c r="D46" s="48">
        <v>1</v>
      </c>
      <c r="E46" s="68">
        <v>1221</v>
      </c>
      <c r="F46" s="68">
        <v>1</v>
      </c>
      <c r="G46" s="48">
        <v>213</v>
      </c>
      <c r="H46" s="48">
        <v>1</v>
      </c>
      <c r="I46" s="48">
        <v>579</v>
      </c>
      <c r="J46" s="48">
        <v>1</v>
      </c>
      <c r="K46" s="48">
        <v>161</v>
      </c>
      <c r="L46" s="48">
        <v>62</v>
      </c>
      <c r="M46" s="68">
        <v>0</v>
      </c>
      <c r="N46" s="48">
        <v>24</v>
      </c>
      <c r="O46" s="92">
        <v>6594</v>
      </c>
    </row>
    <row r="47" spans="1:15" ht="12.75" customHeight="1" x14ac:dyDescent="0.2">
      <c r="A47" s="51" t="s">
        <v>43</v>
      </c>
      <c r="B47" s="48">
        <v>69254</v>
      </c>
      <c r="C47" s="68">
        <v>37</v>
      </c>
      <c r="D47" s="48">
        <v>834</v>
      </c>
      <c r="E47" s="68">
        <v>23655</v>
      </c>
      <c r="F47" s="68">
        <v>62</v>
      </c>
      <c r="G47" s="48">
        <v>2033</v>
      </c>
      <c r="H47" s="48">
        <v>885</v>
      </c>
      <c r="I47" s="48">
        <v>12422</v>
      </c>
      <c r="J47" s="48">
        <v>3256</v>
      </c>
      <c r="K47" s="48">
        <v>634</v>
      </c>
      <c r="L47" s="48">
        <v>1390</v>
      </c>
      <c r="M47" s="68">
        <v>0</v>
      </c>
      <c r="N47" s="48">
        <v>15458</v>
      </c>
      <c r="O47" s="68">
        <v>129920</v>
      </c>
    </row>
    <row r="48" spans="1:15" ht="12.75" customHeight="1" x14ac:dyDescent="0.2">
      <c r="A48" s="51" t="s">
        <v>44</v>
      </c>
      <c r="B48" s="48">
        <v>7667</v>
      </c>
      <c r="C48" s="68">
        <v>0</v>
      </c>
      <c r="D48" s="68">
        <v>6</v>
      </c>
      <c r="E48" s="48">
        <v>1775</v>
      </c>
      <c r="F48" s="68">
        <v>1</v>
      </c>
      <c r="G48" s="48">
        <v>3863</v>
      </c>
      <c r="H48" s="48">
        <v>1424</v>
      </c>
      <c r="I48" s="48">
        <v>6659</v>
      </c>
      <c r="J48" s="68">
        <v>0</v>
      </c>
      <c r="K48" s="48">
        <v>1961</v>
      </c>
      <c r="L48" s="68">
        <v>267</v>
      </c>
      <c r="M48" s="68">
        <v>0</v>
      </c>
      <c r="N48" s="68">
        <v>0</v>
      </c>
      <c r="O48" s="68">
        <v>23622</v>
      </c>
    </row>
    <row r="49" spans="1:15" ht="12.75" customHeight="1" x14ac:dyDescent="0.2">
      <c r="A49" s="51" t="s">
        <v>45</v>
      </c>
      <c r="B49" s="48">
        <v>874348</v>
      </c>
      <c r="C49" s="68">
        <v>932</v>
      </c>
      <c r="D49" s="68">
        <v>1891</v>
      </c>
      <c r="E49" s="48">
        <v>4217</v>
      </c>
      <c r="F49" s="68">
        <v>41</v>
      </c>
      <c r="G49" s="48">
        <v>10100</v>
      </c>
      <c r="H49" s="68">
        <v>275</v>
      </c>
      <c r="I49" s="48">
        <v>3454</v>
      </c>
      <c r="J49" s="68">
        <v>278</v>
      </c>
      <c r="K49" s="68">
        <v>905</v>
      </c>
      <c r="L49" s="48">
        <v>1087</v>
      </c>
      <c r="M49" s="68">
        <v>0</v>
      </c>
      <c r="N49" s="48">
        <v>11670</v>
      </c>
      <c r="O49" s="68">
        <v>909197</v>
      </c>
    </row>
    <row r="50" spans="1:15" ht="12.75" customHeight="1" x14ac:dyDescent="0.2">
      <c r="A50" s="51" t="s">
        <v>46</v>
      </c>
      <c r="B50" s="48">
        <v>190442</v>
      </c>
      <c r="C50" s="68">
        <v>7</v>
      </c>
      <c r="D50" s="48">
        <v>421</v>
      </c>
      <c r="E50" s="68">
        <v>0</v>
      </c>
      <c r="F50" s="68">
        <v>0</v>
      </c>
      <c r="G50" s="68">
        <v>12515</v>
      </c>
      <c r="H50" s="68">
        <v>14594</v>
      </c>
      <c r="I50" s="48">
        <v>22201</v>
      </c>
      <c r="J50" s="48">
        <v>1593</v>
      </c>
      <c r="K50" s="48">
        <v>106</v>
      </c>
      <c r="L50" s="48">
        <v>1025</v>
      </c>
      <c r="M50" s="68">
        <v>0</v>
      </c>
      <c r="N50" s="48">
        <v>573</v>
      </c>
      <c r="O50" s="68">
        <v>243477</v>
      </c>
    </row>
    <row r="51" spans="1:15" ht="7.5" customHeight="1" x14ac:dyDescent="0.2">
      <c r="A51" s="53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93"/>
    </row>
    <row r="52" spans="1:15" ht="12.75" customHeight="1" x14ac:dyDescent="0.2">
      <c r="A52" s="51" t="s">
        <v>47</v>
      </c>
      <c r="B52" s="48">
        <v>737</v>
      </c>
      <c r="C52" s="48">
        <v>508</v>
      </c>
      <c r="D52" s="68">
        <v>177</v>
      </c>
      <c r="E52" s="48">
        <v>5528</v>
      </c>
      <c r="F52" s="48">
        <v>57</v>
      </c>
      <c r="G52" s="48">
        <v>2001</v>
      </c>
      <c r="H52" s="48">
        <v>2207</v>
      </c>
      <c r="I52" s="48">
        <v>4257</v>
      </c>
      <c r="J52" s="48">
        <v>226</v>
      </c>
      <c r="K52" s="68">
        <v>0</v>
      </c>
      <c r="L52" s="68">
        <v>0</v>
      </c>
      <c r="M52" s="68">
        <v>0</v>
      </c>
      <c r="N52" s="68">
        <v>0</v>
      </c>
      <c r="O52" s="68">
        <v>15698</v>
      </c>
    </row>
    <row r="53" spans="1:15" ht="12.75" customHeight="1" x14ac:dyDescent="0.2">
      <c r="A53" s="51" t="s">
        <v>48</v>
      </c>
      <c r="B53" s="48">
        <v>9903</v>
      </c>
      <c r="C53" s="68">
        <v>0</v>
      </c>
      <c r="D53" s="68">
        <v>0</v>
      </c>
      <c r="E53" s="68">
        <v>4</v>
      </c>
      <c r="F53" s="68">
        <v>0</v>
      </c>
      <c r="G53" s="48">
        <v>2638</v>
      </c>
      <c r="H53" s="68">
        <v>35</v>
      </c>
      <c r="I53" s="48">
        <v>541</v>
      </c>
      <c r="J53" s="68">
        <v>0</v>
      </c>
      <c r="K53" s="48">
        <v>1502</v>
      </c>
      <c r="L53" s="68">
        <v>469</v>
      </c>
      <c r="M53" s="68">
        <v>0</v>
      </c>
      <c r="N53" s="48">
        <v>2914</v>
      </c>
      <c r="O53" s="68">
        <v>18006</v>
      </c>
    </row>
    <row r="54" spans="1:15" ht="12.75" customHeight="1" x14ac:dyDescent="0.2">
      <c r="A54" s="51" t="s">
        <v>49</v>
      </c>
      <c r="B54" s="48">
        <v>21326</v>
      </c>
      <c r="C54" s="68">
        <v>0</v>
      </c>
      <c r="D54" s="68">
        <v>83</v>
      </c>
      <c r="E54" s="68">
        <v>278</v>
      </c>
      <c r="F54" s="68">
        <v>0</v>
      </c>
      <c r="G54" s="48">
        <v>1142</v>
      </c>
      <c r="H54" s="48">
        <v>169</v>
      </c>
      <c r="I54" s="48">
        <v>1869</v>
      </c>
      <c r="J54" s="68">
        <v>0</v>
      </c>
      <c r="K54" s="68">
        <v>77</v>
      </c>
      <c r="L54" s="68">
        <v>791</v>
      </c>
      <c r="M54" s="68">
        <v>0</v>
      </c>
      <c r="N54" s="48">
        <v>221</v>
      </c>
      <c r="O54" s="68">
        <v>25956</v>
      </c>
    </row>
    <row r="55" spans="1:15" ht="12.75" customHeight="1" x14ac:dyDescent="0.2">
      <c r="A55" s="51" t="s">
        <v>50</v>
      </c>
      <c r="B55" s="48">
        <v>1643</v>
      </c>
      <c r="C55" s="68">
        <v>0</v>
      </c>
      <c r="D55" s="48">
        <v>256</v>
      </c>
      <c r="E55" s="68">
        <v>0</v>
      </c>
      <c r="F55" s="68">
        <v>0</v>
      </c>
      <c r="G55" s="68">
        <v>257</v>
      </c>
      <c r="H55" s="48">
        <v>3430</v>
      </c>
      <c r="I55" s="48">
        <v>371</v>
      </c>
      <c r="J55" s="68">
        <v>6</v>
      </c>
      <c r="K55" s="48">
        <v>182</v>
      </c>
      <c r="L55" s="48">
        <v>125</v>
      </c>
      <c r="M55" s="48">
        <v>79</v>
      </c>
      <c r="N55" s="68">
        <v>0</v>
      </c>
      <c r="O55" s="92">
        <v>6350</v>
      </c>
    </row>
    <row r="56" spans="1:15" ht="12.75" customHeight="1" x14ac:dyDescent="0.2">
      <c r="A56" s="51" t="s">
        <v>51</v>
      </c>
      <c r="B56" s="48">
        <v>74731</v>
      </c>
      <c r="C56" s="68">
        <v>9</v>
      </c>
      <c r="D56" s="68">
        <v>0</v>
      </c>
      <c r="E56" s="68">
        <v>1601</v>
      </c>
      <c r="F56" s="68">
        <v>0</v>
      </c>
      <c r="G56" s="48">
        <v>2539</v>
      </c>
      <c r="H56" s="68">
        <v>770</v>
      </c>
      <c r="I56" s="48">
        <v>3879</v>
      </c>
      <c r="J56" s="48">
        <v>1631</v>
      </c>
      <c r="K56" s="68">
        <v>30</v>
      </c>
      <c r="L56" s="48">
        <v>2955</v>
      </c>
      <c r="M56" s="68">
        <v>0</v>
      </c>
      <c r="N56" s="48">
        <v>1937</v>
      </c>
      <c r="O56" s="68">
        <v>90081</v>
      </c>
    </row>
    <row r="57" spans="1:15" ht="12.75" customHeight="1" x14ac:dyDescent="0.2">
      <c r="A57" s="51" t="s">
        <v>52</v>
      </c>
      <c r="B57" s="48">
        <v>45037</v>
      </c>
      <c r="C57" s="48">
        <v>6130</v>
      </c>
      <c r="D57" s="48">
        <v>1473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0</v>
      </c>
      <c r="M57" s="68">
        <v>0</v>
      </c>
      <c r="N57" s="68">
        <v>0</v>
      </c>
      <c r="O57" s="68">
        <v>52640</v>
      </c>
    </row>
    <row r="58" spans="1:15" ht="12.75" customHeight="1" x14ac:dyDescent="0.2">
      <c r="A58" s="51" t="s">
        <v>53</v>
      </c>
      <c r="B58" s="48">
        <v>6182</v>
      </c>
      <c r="C58" s="68">
        <v>0</v>
      </c>
      <c r="D58" s="48">
        <v>18</v>
      </c>
      <c r="E58" s="68">
        <v>178</v>
      </c>
      <c r="F58" s="48">
        <v>55</v>
      </c>
      <c r="G58" s="48">
        <v>157</v>
      </c>
      <c r="H58" s="68">
        <v>0</v>
      </c>
      <c r="I58" s="48">
        <v>392</v>
      </c>
      <c r="J58" s="68">
        <v>220</v>
      </c>
      <c r="K58" s="68">
        <v>6</v>
      </c>
      <c r="L58" s="48">
        <v>14</v>
      </c>
      <c r="M58" s="68">
        <v>0</v>
      </c>
      <c r="N58" s="48">
        <v>1121</v>
      </c>
      <c r="O58" s="68">
        <v>8344</v>
      </c>
    </row>
    <row r="59" spans="1:15" ht="12.75" customHeight="1" x14ac:dyDescent="0.2">
      <c r="A59" s="51" t="s">
        <v>54</v>
      </c>
      <c r="B59" s="48">
        <v>23000</v>
      </c>
      <c r="C59" s="68">
        <v>0</v>
      </c>
      <c r="D59" s="68">
        <v>0</v>
      </c>
      <c r="E59" s="68">
        <v>298</v>
      </c>
      <c r="F59" s="68">
        <v>0</v>
      </c>
      <c r="G59" s="48">
        <v>584</v>
      </c>
      <c r="H59" s="48">
        <v>858</v>
      </c>
      <c r="I59" s="48">
        <v>274</v>
      </c>
      <c r="J59" s="48">
        <v>25</v>
      </c>
      <c r="K59" s="48">
        <v>22</v>
      </c>
      <c r="L59" s="48">
        <v>192</v>
      </c>
      <c r="M59" s="68">
        <v>0</v>
      </c>
      <c r="N59" s="68">
        <v>0</v>
      </c>
      <c r="O59" s="68">
        <v>25253</v>
      </c>
    </row>
    <row r="60" spans="1:15" ht="12.75" customHeight="1" x14ac:dyDescent="0.2">
      <c r="A60" s="51" t="s">
        <v>55</v>
      </c>
      <c r="B60" s="48">
        <v>9</v>
      </c>
      <c r="C60" s="68">
        <v>1</v>
      </c>
      <c r="D60" s="68">
        <v>0</v>
      </c>
      <c r="E60" s="48">
        <v>147</v>
      </c>
      <c r="F60" s="68">
        <v>0</v>
      </c>
      <c r="G60" s="48">
        <v>4</v>
      </c>
      <c r="H60" s="68">
        <v>0</v>
      </c>
      <c r="I60" s="48">
        <v>48</v>
      </c>
      <c r="J60" s="68">
        <v>35</v>
      </c>
      <c r="K60" s="68">
        <v>17</v>
      </c>
      <c r="L60" s="68">
        <v>0</v>
      </c>
      <c r="M60" s="68">
        <v>0</v>
      </c>
      <c r="N60" s="48">
        <v>15</v>
      </c>
      <c r="O60" s="68">
        <v>277</v>
      </c>
    </row>
    <row r="61" spans="1:15" ht="12.75" customHeight="1" x14ac:dyDescent="0.2">
      <c r="A61" s="51" t="s">
        <v>56</v>
      </c>
      <c r="B61" s="48">
        <v>75606</v>
      </c>
      <c r="C61" s="68">
        <v>0</v>
      </c>
      <c r="D61" s="68">
        <v>0</v>
      </c>
      <c r="E61" s="68">
        <v>25</v>
      </c>
      <c r="F61" s="68">
        <v>0</v>
      </c>
      <c r="G61" s="48">
        <v>15629</v>
      </c>
      <c r="H61" s="48">
        <v>5019</v>
      </c>
      <c r="I61" s="48">
        <v>6099</v>
      </c>
      <c r="J61" s="48">
        <v>92</v>
      </c>
      <c r="K61" s="48">
        <v>156</v>
      </c>
      <c r="L61" s="48">
        <v>197</v>
      </c>
      <c r="M61" s="68">
        <v>0</v>
      </c>
      <c r="N61" s="68">
        <v>0</v>
      </c>
      <c r="O61" s="68">
        <v>102822</v>
      </c>
    </row>
    <row r="62" spans="1:15" ht="7.5" customHeight="1" x14ac:dyDescent="0.2">
      <c r="A62" s="53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93"/>
    </row>
    <row r="63" spans="1:15" ht="12.75" customHeight="1" x14ac:dyDescent="0.2">
      <c r="A63" s="51" t="s">
        <v>57</v>
      </c>
      <c r="B63" s="48">
        <v>443849</v>
      </c>
      <c r="C63" s="48">
        <v>21797</v>
      </c>
      <c r="D63" s="68">
        <v>0</v>
      </c>
      <c r="E63" s="48">
        <v>1391</v>
      </c>
      <c r="F63" s="48">
        <v>79</v>
      </c>
      <c r="G63" s="48">
        <v>12328</v>
      </c>
      <c r="H63" s="48">
        <v>2160</v>
      </c>
      <c r="I63" s="48">
        <v>11786</v>
      </c>
      <c r="J63" s="48">
        <v>12573</v>
      </c>
      <c r="K63" s="48">
        <v>848</v>
      </c>
      <c r="L63" s="48">
        <v>1680</v>
      </c>
      <c r="M63" s="68">
        <v>0</v>
      </c>
      <c r="N63" s="48">
        <v>31491</v>
      </c>
      <c r="O63" s="68">
        <v>539983</v>
      </c>
    </row>
    <row r="64" spans="1:15" ht="12.75" customHeight="1" x14ac:dyDescent="0.2">
      <c r="A64" s="51" t="s">
        <v>58</v>
      </c>
      <c r="B64" s="48">
        <v>8715</v>
      </c>
      <c r="C64" s="48">
        <v>202</v>
      </c>
      <c r="D64" s="48">
        <v>159</v>
      </c>
      <c r="E64" s="48">
        <v>644</v>
      </c>
      <c r="F64" s="68">
        <v>0</v>
      </c>
      <c r="G64" s="48">
        <v>1932</v>
      </c>
      <c r="H64" s="48">
        <v>1666</v>
      </c>
      <c r="I64" s="48">
        <v>5599</v>
      </c>
      <c r="J64" s="68">
        <v>0</v>
      </c>
      <c r="K64" s="48">
        <v>83</v>
      </c>
      <c r="L64" s="68">
        <v>540</v>
      </c>
      <c r="M64" s="68">
        <v>0</v>
      </c>
      <c r="N64" s="48">
        <v>753</v>
      </c>
      <c r="O64" s="68">
        <v>20293</v>
      </c>
    </row>
    <row r="65" spans="1:15" ht="12.75" customHeight="1" x14ac:dyDescent="0.2">
      <c r="A65" s="51" t="s">
        <v>59</v>
      </c>
      <c r="B65" s="48">
        <v>16486</v>
      </c>
      <c r="C65" s="68">
        <v>80</v>
      </c>
      <c r="D65" s="48">
        <v>25</v>
      </c>
      <c r="E65" s="48">
        <v>21009</v>
      </c>
      <c r="F65" s="68">
        <v>0</v>
      </c>
      <c r="G65" s="48">
        <v>5595</v>
      </c>
      <c r="H65" s="68">
        <v>0</v>
      </c>
      <c r="I65" s="48">
        <v>2695</v>
      </c>
      <c r="J65" s="68">
        <v>168</v>
      </c>
      <c r="K65" s="48">
        <v>328</v>
      </c>
      <c r="L65" s="48">
        <v>979</v>
      </c>
      <c r="M65" s="68">
        <v>0</v>
      </c>
      <c r="N65" s="48">
        <v>21062</v>
      </c>
      <c r="O65" s="68">
        <v>68427</v>
      </c>
    </row>
    <row r="66" spans="1:15" ht="12.75" customHeight="1" x14ac:dyDescent="0.2">
      <c r="A66" s="52" t="s">
        <v>60</v>
      </c>
      <c r="B66" s="70">
        <v>1416</v>
      </c>
      <c r="C66" s="71">
        <v>7</v>
      </c>
      <c r="D66" s="71">
        <v>0</v>
      </c>
      <c r="E66" s="70">
        <v>3928</v>
      </c>
      <c r="F66" s="71">
        <v>0</v>
      </c>
      <c r="G66" s="70">
        <v>223</v>
      </c>
      <c r="H66" s="71">
        <v>0</v>
      </c>
      <c r="I66" s="70">
        <v>401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5974</v>
      </c>
    </row>
  </sheetData>
  <mergeCells count="4">
    <mergeCell ref="A4:O4"/>
    <mergeCell ref="A1:O1"/>
    <mergeCell ref="A2:O2"/>
    <mergeCell ref="A3:O3"/>
  </mergeCells>
  <phoneticPr fontId="0" type="noConversion"/>
  <hyperlinks>
    <hyperlink ref="B8" r:id="rId1" location="THRS1VFY!B1" display="A:\THRS1VFY.W02 - THRS1VFY!B1"/>
  </hyperlinks>
  <printOptions horizontalCentered="1" verticalCentered="1"/>
  <pageMargins left="0.25" right="0.25" top="0.25" bottom="0.25" header="0.5" footer="0.5"/>
  <pageSetup scale="66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zoomScaleNormal="100" workbookViewId="0">
      <selection sqref="A1:Q1"/>
    </sheetView>
  </sheetViews>
  <sheetFormatPr defaultColWidth="9.140625" defaultRowHeight="12.75" x14ac:dyDescent="0.2"/>
  <cols>
    <col min="1" max="1" width="17.7109375" style="2" customWidth="1"/>
    <col min="2" max="2" width="10.28515625" style="2" customWidth="1"/>
    <col min="3" max="3" width="16.42578125" style="2" customWidth="1"/>
    <col min="4" max="4" width="13.140625" style="2" bestFit="1" customWidth="1"/>
    <col min="5" max="6" width="12.28515625" style="2" bestFit="1" customWidth="1"/>
    <col min="7" max="7" width="11.28515625" style="2" bestFit="1" customWidth="1"/>
    <col min="8" max="8" width="10.42578125" style="2" bestFit="1" customWidth="1"/>
    <col min="9" max="9" width="7.42578125" style="2" bestFit="1" customWidth="1"/>
    <col min="10" max="10" width="11.28515625" style="2" bestFit="1" customWidth="1"/>
    <col min="11" max="11" width="11.140625" style="2" customWidth="1"/>
    <col min="12" max="12" width="9.7109375" style="2" bestFit="1" customWidth="1"/>
    <col min="13" max="13" width="12.140625" style="2" customWidth="1"/>
    <col min="14" max="14" width="12.85546875" style="2" customWidth="1"/>
    <col min="15" max="15" width="10.5703125" style="2" bestFit="1" customWidth="1"/>
    <col min="16" max="16" width="6" style="2" bestFit="1" customWidth="1"/>
    <col min="17" max="17" width="11" style="2" customWidth="1"/>
    <col min="18" max="16384" width="9.140625" style="2"/>
  </cols>
  <sheetData>
    <row r="1" spans="1:18" s="195" customFormat="1" x14ac:dyDescent="0.2">
      <c r="A1" s="300" t="s">
        <v>221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</row>
    <row r="2" spans="1:18" s="195" customFormat="1" x14ac:dyDescent="0.2">
      <c r="A2" s="300" t="s">
        <v>222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</row>
    <row r="3" spans="1:18" x14ac:dyDescent="0.2">
      <c r="A3" s="300" t="s">
        <v>271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</row>
    <row r="4" spans="1:18" ht="12" customHeight="1" x14ac:dyDescent="0.2">
      <c r="A4" s="331" t="str">
        <f>'1B'!$A$4</f>
        <v>ACF/OFA: 05/15/2019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</row>
    <row r="5" spans="1:18" s="3" customFormat="1" ht="12.75" customHeight="1" x14ac:dyDescent="0.2">
      <c r="A5" s="281" t="s">
        <v>0</v>
      </c>
      <c r="B5" s="318" t="s">
        <v>166</v>
      </c>
      <c r="C5" s="328" t="s">
        <v>167</v>
      </c>
      <c r="D5" s="294" t="s">
        <v>147</v>
      </c>
      <c r="E5" s="328" t="s">
        <v>159</v>
      </c>
      <c r="F5" s="294" t="s">
        <v>145</v>
      </c>
      <c r="G5" s="294" t="s">
        <v>148</v>
      </c>
      <c r="H5" s="294" t="s">
        <v>168</v>
      </c>
      <c r="I5" s="294" t="s">
        <v>150</v>
      </c>
      <c r="J5" s="294" t="s">
        <v>151</v>
      </c>
      <c r="K5" s="294" t="s">
        <v>152</v>
      </c>
      <c r="L5" s="294" t="s">
        <v>153</v>
      </c>
      <c r="M5" s="294" t="s">
        <v>154</v>
      </c>
      <c r="N5" s="294" t="s">
        <v>160</v>
      </c>
      <c r="O5" s="294" t="s">
        <v>156</v>
      </c>
      <c r="P5" s="281" t="s">
        <v>94</v>
      </c>
      <c r="Q5" s="294" t="s">
        <v>169</v>
      </c>
      <c r="R5" s="8"/>
    </row>
    <row r="6" spans="1:18" s="3" customFormat="1" ht="12.75" customHeight="1" x14ac:dyDescent="0.2">
      <c r="A6" s="307"/>
      <c r="B6" s="319"/>
      <c r="C6" s="329"/>
      <c r="D6" s="308"/>
      <c r="E6" s="329"/>
      <c r="F6" s="307"/>
      <c r="G6" s="308"/>
      <c r="H6" s="308"/>
      <c r="I6" s="308"/>
      <c r="J6" s="308"/>
      <c r="K6" s="308"/>
      <c r="L6" s="308"/>
      <c r="M6" s="307"/>
      <c r="N6" s="308"/>
      <c r="O6" s="308"/>
      <c r="P6" s="307"/>
      <c r="Q6" s="308"/>
      <c r="R6" s="89"/>
    </row>
    <row r="7" spans="1:18" s="3" customFormat="1" ht="15.75" customHeight="1" x14ac:dyDescent="0.2">
      <c r="A7" s="282"/>
      <c r="B7" s="320"/>
      <c r="C7" s="330"/>
      <c r="D7" s="310"/>
      <c r="E7" s="330"/>
      <c r="F7" s="282"/>
      <c r="G7" s="310"/>
      <c r="H7" s="310"/>
      <c r="I7" s="310"/>
      <c r="J7" s="310"/>
      <c r="K7" s="310"/>
      <c r="L7" s="310"/>
      <c r="M7" s="282"/>
      <c r="N7" s="310"/>
      <c r="O7" s="310"/>
      <c r="P7" s="282"/>
      <c r="Q7" s="310"/>
      <c r="R7" s="89"/>
    </row>
    <row r="8" spans="1:18" ht="12.75" customHeight="1" x14ac:dyDescent="0.2">
      <c r="A8" s="39" t="s">
        <v>3</v>
      </c>
      <c r="B8" s="48">
        <f>SUM(B10:B68)</f>
        <v>783676</v>
      </c>
      <c r="C8" s="48">
        <f>SUM(C10:C68)</f>
        <v>411266</v>
      </c>
      <c r="D8" s="96">
        <v>29.9</v>
      </c>
      <c r="E8" s="96">
        <v>22.9</v>
      </c>
      <c r="F8" s="96">
        <v>20.3</v>
      </c>
      <c r="G8" s="96">
        <v>15.3</v>
      </c>
      <c r="H8" s="96">
        <v>23.9</v>
      </c>
      <c r="I8" s="96">
        <v>14.9</v>
      </c>
      <c r="J8" s="96">
        <v>14.4</v>
      </c>
      <c r="K8" s="96">
        <v>21.6</v>
      </c>
      <c r="L8" s="96">
        <v>11.8</v>
      </c>
      <c r="M8" s="96">
        <v>13.1</v>
      </c>
      <c r="N8" s="96">
        <v>12.6</v>
      </c>
      <c r="O8" s="96">
        <v>17.600000000000001</v>
      </c>
      <c r="P8" s="96">
        <v>7.5</v>
      </c>
      <c r="Q8" s="96">
        <v>28.8</v>
      </c>
      <c r="R8" s="5"/>
    </row>
    <row r="9" spans="1:18" ht="7.5" customHeight="1" x14ac:dyDescent="0.2">
      <c r="A9" s="53"/>
      <c r="B9" s="97"/>
      <c r="C9" s="97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9"/>
      <c r="Q9" s="99"/>
      <c r="R9" s="5"/>
    </row>
    <row r="10" spans="1:18" ht="12.75" customHeight="1" x14ac:dyDescent="0.2">
      <c r="A10" s="51" t="s">
        <v>8</v>
      </c>
      <c r="B10" s="48">
        <v>3563</v>
      </c>
      <c r="C10" s="48">
        <v>1896</v>
      </c>
      <c r="D10" s="100">
        <v>32.4</v>
      </c>
      <c r="E10" s="100">
        <v>31.1</v>
      </c>
      <c r="F10" s="100">
        <v>33</v>
      </c>
      <c r="G10" s="100">
        <v>14.2</v>
      </c>
      <c r="H10" s="100">
        <v>29</v>
      </c>
      <c r="I10" s="100">
        <v>16.399999999999999</v>
      </c>
      <c r="J10" s="100">
        <v>0</v>
      </c>
      <c r="K10" s="100">
        <v>22.9</v>
      </c>
      <c r="L10" s="100">
        <v>9.9</v>
      </c>
      <c r="M10" s="100">
        <v>20</v>
      </c>
      <c r="N10" s="100">
        <v>24.6</v>
      </c>
      <c r="O10" s="100">
        <v>0</v>
      </c>
      <c r="P10" s="100">
        <v>7.2</v>
      </c>
      <c r="Q10" s="100">
        <v>31</v>
      </c>
      <c r="R10" s="5"/>
    </row>
    <row r="11" spans="1:18" ht="12.75" customHeight="1" x14ac:dyDescent="0.2">
      <c r="A11" s="51" t="s">
        <v>9</v>
      </c>
      <c r="B11" s="48">
        <v>2340</v>
      </c>
      <c r="C11" s="48">
        <v>1261</v>
      </c>
      <c r="D11" s="100">
        <v>27.7</v>
      </c>
      <c r="E11" s="100">
        <v>0</v>
      </c>
      <c r="F11" s="100">
        <v>30.5</v>
      </c>
      <c r="G11" s="100">
        <v>19.100000000000001</v>
      </c>
      <c r="H11" s="100">
        <v>30.3</v>
      </c>
      <c r="I11" s="100">
        <v>10.3</v>
      </c>
      <c r="J11" s="100">
        <v>22.6</v>
      </c>
      <c r="K11" s="100">
        <v>24.1</v>
      </c>
      <c r="L11" s="100">
        <v>6.3</v>
      </c>
      <c r="M11" s="100">
        <v>7.6</v>
      </c>
      <c r="N11" s="100">
        <v>8.8000000000000007</v>
      </c>
      <c r="O11" s="100">
        <v>0</v>
      </c>
      <c r="P11" s="100">
        <v>0</v>
      </c>
      <c r="Q11" s="100">
        <v>27</v>
      </c>
      <c r="R11" s="5"/>
    </row>
    <row r="12" spans="1:18" ht="12.75" customHeight="1" x14ac:dyDescent="0.2">
      <c r="A12" s="51" t="s">
        <v>10</v>
      </c>
      <c r="B12" s="48">
        <v>2959</v>
      </c>
      <c r="C12" s="48">
        <v>777</v>
      </c>
      <c r="D12" s="100">
        <v>29.8</v>
      </c>
      <c r="E12" s="100">
        <v>0</v>
      </c>
      <c r="F12" s="100">
        <v>0</v>
      </c>
      <c r="G12" s="100">
        <v>19.2</v>
      </c>
      <c r="H12" s="100">
        <v>24.1</v>
      </c>
      <c r="I12" s="100">
        <v>13.2</v>
      </c>
      <c r="J12" s="100">
        <v>13.6</v>
      </c>
      <c r="K12" s="100">
        <v>17.3</v>
      </c>
      <c r="L12" s="100">
        <v>9.5</v>
      </c>
      <c r="M12" s="100">
        <v>5.8</v>
      </c>
      <c r="N12" s="100">
        <v>8.1</v>
      </c>
      <c r="O12" s="100">
        <v>0</v>
      </c>
      <c r="P12" s="100">
        <v>13</v>
      </c>
      <c r="Q12" s="100">
        <v>26.4</v>
      </c>
      <c r="R12" s="5"/>
    </row>
    <row r="13" spans="1:18" ht="12.75" customHeight="1" x14ac:dyDescent="0.2">
      <c r="A13" s="51" t="s">
        <v>11</v>
      </c>
      <c r="B13" s="48">
        <v>1697</v>
      </c>
      <c r="C13" s="48">
        <v>646</v>
      </c>
      <c r="D13" s="100">
        <v>28.4</v>
      </c>
      <c r="E13" s="100">
        <v>5.5</v>
      </c>
      <c r="F13" s="100">
        <v>21.6</v>
      </c>
      <c r="G13" s="100">
        <v>13.9</v>
      </c>
      <c r="H13" s="100">
        <v>22.3</v>
      </c>
      <c r="I13" s="100">
        <v>9</v>
      </c>
      <c r="J13" s="100">
        <v>13.3</v>
      </c>
      <c r="K13" s="100">
        <v>18.5</v>
      </c>
      <c r="L13" s="100">
        <v>0</v>
      </c>
      <c r="M13" s="100">
        <v>0</v>
      </c>
      <c r="N13" s="100">
        <v>13.4</v>
      </c>
      <c r="O13" s="100">
        <v>0</v>
      </c>
      <c r="P13" s="100">
        <v>0</v>
      </c>
      <c r="Q13" s="100">
        <v>24.9</v>
      </c>
      <c r="R13" s="5"/>
    </row>
    <row r="14" spans="1:18" ht="12.75" customHeight="1" x14ac:dyDescent="0.2">
      <c r="A14" s="51" t="s">
        <v>12</v>
      </c>
      <c r="B14" s="48">
        <v>335279</v>
      </c>
      <c r="C14" s="48">
        <v>190751</v>
      </c>
      <c r="D14" s="100">
        <v>30.2</v>
      </c>
      <c r="E14" s="100">
        <v>21.2</v>
      </c>
      <c r="F14" s="100">
        <v>19.899999999999999</v>
      </c>
      <c r="G14" s="100">
        <v>12.5</v>
      </c>
      <c r="H14" s="100">
        <v>0</v>
      </c>
      <c r="I14" s="100">
        <v>16.399999999999999</v>
      </c>
      <c r="J14" s="100">
        <v>14.9</v>
      </c>
      <c r="K14" s="100">
        <v>19.7</v>
      </c>
      <c r="L14" s="100">
        <v>15.7</v>
      </c>
      <c r="M14" s="100">
        <v>14.9</v>
      </c>
      <c r="N14" s="100">
        <v>5.5</v>
      </c>
      <c r="O14" s="100">
        <v>0</v>
      </c>
      <c r="P14" s="100">
        <v>8.4</v>
      </c>
      <c r="Q14" s="100">
        <v>30.2</v>
      </c>
      <c r="R14" s="5"/>
    </row>
    <row r="15" spans="1:18" ht="12.75" customHeight="1" x14ac:dyDescent="0.2">
      <c r="A15" s="51" t="s">
        <v>13</v>
      </c>
      <c r="B15" s="48">
        <v>9948</v>
      </c>
      <c r="C15" s="48">
        <v>5444</v>
      </c>
      <c r="D15" s="100">
        <v>22.6</v>
      </c>
      <c r="E15" s="100">
        <v>16.600000000000001</v>
      </c>
      <c r="F15" s="100">
        <v>0</v>
      </c>
      <c r="G15" s="100">
        <v>16.3</v>
      </c>
      <c r="H15" s="100">
        <v>27.7</v>
      </c>
      <c r="I15" s="100">
        <v>11.2</v>
      </c>
      <c r="J15" s="100">
        <v>13.3</v>
      </c>
      <c r="K15" s="100">
        <v>22.9</v>
      </c>
      <c r="L15" s="100">
        <v>9</v>
      </c>
      <c r="M15" s="100">
        <v>7.3</v>
      </c>
      <c r="N15" s="100">
        <v>8.8000000000000007</v>
      </c>
      <c r="O15" s="100">
        <v>0</v>
      </c>
      <c r="P15" s="100">
        <v>5</v>
      </c>
      <c r="Q15" s="100">
        <v>20.3</v>
      </c>
      <c r="R15" s="5"/>
    </row>
    <row r="16" spans="1:18" ht="12.75" customHeight="1" x14ac:dyDescent="0.2">
      <c r="A16" s="51" t="s">
        <v>14</v>
      </c>
      <c r="B16" s="48">
        <v>5445</v>
      </c>
      <c r="C16" s="48">
        <v>1820</v>
      </c>
      <c r="D16" s="100">
        <v>23.8</v>
      </c>
      <c r="E16" s="100">
        <v>13.6</v>
      </c>
      <c r="F16" s="100">
        <v>27</v>
      </c>
      <c r="G16" s="100">
        <v>0</v>
      </c>
      <c r="H16" s="100">
        <v>0</v>
      </c>
      <c r="I16" s="100">
        <v>21.4</v>
      </c>
      <c r="J16" s="100">
        <v>21.3</v>
      </c>
      <c r="K16" s="100">
        <v>18</v>
      </c>
      <c r="L16" s="100">
        <v>0</v>
      </c>
      <c r="M16" s="100">
        <v>8.4</v>
      </c>
      <c r="N16" s="100">
        <v>0</v>
      </c>
      <c r="O16" s="100">
        <v>0</v>
      </c>
      <c r="P16" s="100">
        <v>0</v>
      </c>
      <c r="Q16" s="100">
        <v>27.9</v>
      </c>
      <c r="R16" s="5"/>
    </row>
    <row r="17" spans="1:18" ht="12.75" customHeight="1" x14ac:dyDescent="0.2">
      <c r="A17" s="51" t="s">
        <v>15</v>
      </c>
      <c r="B17" s="48">
        <v>1009</v>
      </c>
      <c r="C17" s="48">
        <v>303</v>
      </c>
      <c r="D17" s="100">
        <v>24.4</v>
      </c>
      <c r="E17" s="100">
        <v>30.5</v>
      </c>
      <c r="F17" s="100">
        <v>26</v>
      </c>
      <c r="G17" s="100">
        <v>10.8</v>
      </c>
      <c r="H17" s="100">
        <v>0</v>
      </c>
      <c r="I17" s="100">
        <v>14.1</v>
      </c>
      <c r="J17" s="100">
        <v>0</v>
      </c>
      <c r="K17" s="100">
        <v>23.3</v>
      </c>
      <c r="L17" s="100">
        <v>0</v>
      </c>
      <c r="M17" s="100">
        <v>0</v>
      </c>
      <c r="N17" s="100">
        <v>15.5</v>
      </c>
      <c r="O17" s="100">
        <v>0</v>
      </c>
      <c r="P17" s="100">
        <v>0</v>
      </c>
      <c r="Q17" s="100">
        <v>24.7</v>
      </c>
      <c r="R17" s="5"/>
    </row>
    <row r="18" spans="1:18" ht="12.75" customHeight="1" x14ac:dyDescent="0.2">
      <c r="A18" s="51" t="s">
        <v>80</v>
      </c>
      <c r="B18" s="48">
        <v>3177</v>
      </c>
      <c r="C18" s="48">
        <v>1594</v>
      </c>
      <c r="D18" s="100">
        <v>24.7</v>
      </c>
      <c r="E18" s="100">
        <v>11</v>
      </c>
      <c r="F18" s="100">
        <v>23.6</v>
      </c>
      <c r="G18" s="100">
        <v>20.100000000000001</v>
      </c>
      <c r="H18" s="100">
        <v>5</v>
      </c>
      <c r="I18" s="100">
        <v>18.899999999999999</v>
      </c>
      <c r="J18" s="100">
        <v>2.8</v>
      </c>
      <c r="K18" s="100">
        <v>21.7</v>
      </c>
      <c r="L18" s="100">
        <v>8.9</v>
      </c>
      <c r="M18" s="100">
        <v>6.1</v>
      </c>
      <c r="N18" s="100">
        <v>15.3</v>
      </c>
      <c r="O18" s="100">
        <v>0</v>
      </c>
      <c r="P18" s="100">
        <v>0</v>
      </c>
      <c r="Q18" s="100">
        <v>25.4</v>
      </c>
      <c r="R18" s="5"/>
    </row>
    <row r="19" spans="1:18" ht="12.75" customHeight="1" x14ac:dyDescent="0.2">
      <c r="A19" s="51" t="s">
        <v>16</v>
      </c>
      <c r="B19" s="48">
        <v>6112</v>
      </c>
      <c r="C19" s="48">
        <v>2212</v>
      </c>
      <c r="D19" s="100">
        <v>22.4</v>
      </c>
      <c r="E19" s="100">
        <v>7.7</v>
      </c>
      <c r="F19" s="100">
        <v>26.2</v>
      </c>
      <c r="G19" s="100">
        <v>23.9</v>
      </c>
      <c r="H19" s="100">
        <v>0</v>
      </c>
      <c r="I19" s="100">
        <v>20.2</v>
      </c>
      <c r="J19" s="100">
        <v>14.4</v>
      </c>
      <c r="K19" s="100">
        <v>33.4</v>
      </c>
      <c r="L19" s="100">
        <v>14.4</v>
      </c>
      <c r="M19" s="100">
        <v>0</v>
      </c>
      <c r="N19" s="100">
        <v>9.1</v>
      </c>
      <c r="O19" s="100">
        <v>0</v>
      </c>
      <c r="P19" s="100">
        <v>12</v>
      </c>
      <c r="Q19" s="100">
        <v>27.3</v>
      </c>
      <c r="R19" s="5"/>
    </row>
    <row r="20" spans="1:18" ht="7.5" customHeight="1" x14ac:dyDescent="0.2">
      <c r="A20" s="53"/>
      <c r="B20" s="67"/>
      <c r="C20" s="67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5"/>
    </row>
    <row r="21" spans="1:18" ht="12.75" customHeight="1" x14ac:dyDescent="0.2">
      <c r="A21" s="51" t="s">
        <v>17</v>
      </c>
      <c r="B21" s="48">
        <v>2139</v>
      </c>
      <c r="C21" s="48">
        <v>207</v>
      </c>
      <c r="D21" s="100">
        <v>26.2</v>
      </c>
      <c r="E21" s="100">
        <v>28.2</v>
      </c>
      <c r="F21" s="100">
        <v>28.6</v>
      </c>
      <c r="G21" s="100">
        <v>17.7</v>
      </c>
      <c r="H21" s="100">
        <v>11.1</v>
      </c>
      <c r="I21" s="100">
        <v>19.8</v>
      </c>
      <c r="J21" s="100">
        <v>17.7</v>
      </c>
      <c r="K21" s="100">
        <v>24.4</v>
      </c>
      <c r="L21" s="100">
        <v>13.7</v>
      </c>
      <c r="M21" s="100">
        <v>0</v>
      </c>
      <c r="N21" s="100">
        <v>29</v>
      </c>
      <c r="O21" s="100">
        <v>0</v>
      </c>
      <c r="P21" s="100">
        <v>13.8</v>
      </c>
      <c r="Q21" s="100">
        <v>26.5</v>
      </c>
      <c r="R21" s="5"/>
    </row>
    <row r="22" spans="1:18" ht="12.75" customHeight="1" x14ac:dyDescent="0.2">
      <c r="A22" s="51" t="s">
        <v>18</v>
      </c>
      <c r="B22" s="48">
        <v>158</v>
      </c>
      <c r="C22" s="48">
        <v>52</v>
      </c>
      <c r="D22" s="100">
        <v>31.1</v>
      </c>
      <c r="E22" s="100">
        <v>0</v>
      </c>
      <c r="F22" s="100">
        <v>30.8</v>
      </c>
      <c r="G22" s="100">
        <v>31.1</v>
      </c>
      <c r="H22" s="100">
        <v>4</v>
      </c>
      <c r="I22" s="100">
        <v>9.1</v>
      </c>
      <c r="J22" s="100">
        <v>9.1999999999999993</v>
      </c>
      <c r="K22" s="100">
        <v>14.7</v>
      </c>
      <c r="L22" s="100">
        <v>0</v>
      </c>
      <c r="M22" s="100">
        <v>12</v>
      </c>
      <c r="N22" s="100">
        <v>2.8</v>
      </c>
      <c r="O22" s="100">
        <v>0</v>
      </c>
      <c r="P22" s="100">
        <v>0</v>
      </c>
      <c r="Q22" s="100">
        <v>31.3</v>
      </c>
      <c r="R22" s="5"/>
    </row>
    <row r="23" spans="1:18" ht="12.75" customHeight="1" x14ac:dyDescent="0.2">
      <c r="A23" s="51" t="s">
        <v>19</v>
      </c>
      <c r="B23" s="48">
        <v>3436</v>
      </c>
      <c r="C23" s="48">
        <v>1620</v>
      </c>
      <c r="D23" s="100">
        <v>26.4</v>
      </c>
      <c r="E23" s="100">
        <v>25.6</v>
      </c>
      <c r="F23" s="100">
        <v>21</v>
      </c>
      <c r="G23" s="100">
        <v>15.2</v>
      </c>
      <c r="H23" s="100">
        <v>13.2</v>
      </c>
      <c r="I23" s="100">
        <v>9.9</v>
      </c>
      <c r="J23" s="100">
        <v>10.6</v>
      </c>
      <c r="K23" s="100">
        <v>18.100000000000001</v>
      </c>
      <c r="L23" s="100">
        <v>10.9</v>
      </c>
      <c r="M23" s="100">
        <v>8.6</v>
      </c>
      <c r="N23" s="100">
        <v>5.5</v>
      </c>
      <c r="O23" s="100">
        <v>0</v>
      </c>
      <c r="P23" s="100">
        <v>2.9</v>
      </c>
      <c r="Q23" s="100">
        <v>23.2</v>
      </c>
      <c r="R23" s="5"/>
    </row>
    <row r="24" spans="1:18" ht="12.75" customHeight="1" x14ac:dyDescent="0.2">
      <c r="A24" s="51" t="s">
        <v>20</v>
      </c>
      <c r="B24" s="48">
        <v>73</v>
      </c>
      <c r="C24" s="48">
        <v>58</v>
      </c>
      <c r="D24" s="100">
        <v>27</v>
      </c>
      <c r="E24" s="100">
        <v>8</v>
      </c>
      <c r="F24" s="100">
        <v>0</v>
      </c>
      <c r="G24" s="100">
        <v>14.9</v>
      </c>
      <c r="H24" s="100">
        <v>9</v>
      </c>
      <c r="I24" s="100">
        <v>19.100000000000001</v>
      </c>
      <c r="J24" s="100">
        <v>9.6999999999999993</v>
      </c>
      <c r="K24" s="100">
        <v>28.1</v>
      </c>
      <c r="L24" s="100">
        <v>6.6</v>
      </c>
      <c r="M24" s="100">
        <v>17</v>
      </c>
      <c r="N24" s="100">
        <v>16.899999999999999</v>
      </c>
      <c r="O24" s="100">
        <v>0</v>
      </c>
      <c r="P24" s="100">
        <v>19.100000000000001</v>
      </c>
      <c r="Q24" s="100">
        <v>32.9</v>
      </c>
      <c r="R24" s="5"/>
    </row>
    <row r="25" spans="1:18" ht="12.75" customHeight="1" x14ac:dyDescent="0.2">
      <c r="A25" s="51" t="s">
        <v>21</v>
      </c>
      <c r="B25" s="48">
        <v>2499</v>
      </c>
      <c r="C25" s="48">
        <v>2045</v>
      </c>
      <c r="D25" s="100">
        <v>26</v>
      </c>
      <c r="E25" s="100">
        <v>20</v>
      </c>
      <c r="F25" s="100">
        <v>0</v>
      </c>
      <c r="G25" s="100">
        <v>12.6</v>
      </c>
      <c r="H25" s="100">
        <v>0</v>
      </c>
      <c r="I25" s="100">
        <v>12.5</v>
      </c>
      <c r="J25" s="100">
        <v>12.7</v>
      </c>
      <c r="K25" s="100">
        <v>17</v>
      </c>
      <c r="L25" s="100">
        <v>50</v>
      </c>
      <c r="M25" s="100">
        <v>1.1000000000000001</v>
      </c>
      <c r="N25" s="100">
        <v>5</v>
      </c>
      <c r="O25" s="100">
        <v>0</v>
      </c>
      <c r="P25" s="100">
        <v>9.8000000000000007</v>
      </c>
      <c r="Q25" s="100">
        <v>26</v>
      </c>
      <c r="R25" s="5"/>
    </row>
    <row r="26" spans="1:18" ht="12.75" customHeight="1" x14ac:dyDescent="0.2">
      <c r="A26" s="51" t="s">
        <v>22</v>
      </c>
      <c r="B26" s="48">
        <v>1602</v>
      </c>
      <c r="C26" s="48">
        <v>540</v>
      </c>
      <c r="D26" s="100">
        <v>26.2</v>
      </c>
      <c r="E26" s="100">
        <v>17</v>
      </c>
      <c r="F26" s="100">
        <v>0</v>
      </c>
      <c r="G26" s="100">
        <v>8.9</v>
      </c>
      <c r="H26" s="100">
        <v>0</v>
      </c>
      <c r="I26" s="100">
        <v>7.2</v>
      </c>
      <c r="J26" s="100">
        <v>0</v>
      </c>
      <c r="K26" s="100">
        <v>15.9</v>
      </c>
      <c r="L26" s="100">
        <v>8.6</v>
      </c>
      <c r="M26" s="100">
        <v>11.5</v>
      </c>
      <c r="N26" s="100">
        <v>25</v>
      </c>
      <c r="O26" s="100">
        <v>0</v>
      </c>
      <c r="P26" s="100">
        <v>0</v>
      </c>
      <c r="Q26" s="100">
        <v>25.8</v>
      </c>
      <c r="R26" s="5"/>
    </row>
    <row r="27" spans="1:18" ht="12.75" customHeight="1" x14ac:dyDescent="0.2">
      <c r="A27" s="51" t="s">
        <v>23</v>
      </c>
      <c r="B27" s="48">
        <v>6096</v>
      </c>
      <c r="C27" s="48">
        <v>3207</v>
      </c>
      <c r="D27" s="100">
        <v>27.6</v>
      </c>
      <c r="E27" s="100">
        <v>22.2</v>
      </c>
      <c r="F27" s="100">
        <v>20.100000000000001</v>
      </c>
      <c r="G27" s="100">
        <v>8.9</v>
      </c>
      <c r="H27" s="100">
        <v>0</v>
      </c>
      <c r="I27" s="100">
        <v>19.8</v>
      </c>
      <c r="J27" s="100">
        <v>10.3</v>
      </c>
      <c r="K27" s="100">
        <v>30.9</v>
      </c>
      <c r="L27" s="100">
        <v>13</v>
      </c>
      <c r="M27" s="100">
        <v>8.1</v>
      </c>
      <c r="N27" s="100">
        <v>17.3</v>
      </c>
      <c r="O27" s="100">
        <v>0</v>
      </c>
      <c r="P27" s="100">
        <v>4.4000000000000004</v>
      </c>
      <c r="Q27" s="100">
        <v>19.7</v>
      </c>
      <c r="R27" s="5"/>
    </row>
    <row r="28" spans="1:18" ht="12.75" customHeight="1" x14ac:dyDescent="0.2">
      <c r="A28" s="51" t="s">
        <v>24</v>
      </c>
      <c r="B28" s="48">
        <v>2383</v>
      </c>
      <c r="C28" s="48">
        <v>1051</v>
      </c>
      <c r="D28" s="100">
        <v>28.9</v>
      </c>
      <c r="E28" s="100">
        <v>25.8</v>
      </c>
      <c r="F28" s="100">
        <v>21.8</v>
      </c>
      <c r="G28" s="100">
        <v>0</v>
      </c>
      <c r="H28" s="100">
        <v>10.4</v>
      </c>
      <c r="I28" s="100">
        <v>13.2</v>
      </c>
      <c r="J28" s="100">
        <v>22</v>
      </c>
      <c r="K28" s="100">
        <v>18.3</v>
      </c>
      <c r="L28" s="100">
        <v>17.2</v>
      </c>
      <c r="M28" s="100">
        <v>8.1999999999999993</v>
      </c>
      <c r="N28" s="100">
        <v>6.3</v>
      </c>
      <c r="O28" s="100">
        <v>0</v>
      </c>
      <c r="P28" s="100">
        <v>15.9</v>
      </c>
      <c r="Q28" s="100">
        <v>28.4</v>
      </c>
      <c r="R28" s="5"/>
    </row>
    <row r="29" spans="1:18" ht="12.75" customHeight="1" x14ac:dyDescent="0.2">
      <c r="A29" s="51" t="s">
        <v>25</v>
      </c>
      <c r="B29" s="48">
        <v>5570</v>
      </c>
      <c r="C29" s="48">
        <v>2892</v>
      </c>
      <c r="D29" s="100">
        <v>26.4</v>
      </c>
      <c r="E29" s="100">
        <v>24.8</v>
      </c>
      <c r="F29" s="100">
        <v>0</v>
      </c>
      <c r="G29" s="100">
        <v>16.7</v>
      </c>
      <c r="H29" s="100">
        <v>0</v>
      </c>
      <c r="I29" s="100">
        <v>20.100000000000001</v>
      </c>
      <c r="J29" s="100">
        <v>18.2</v>
      </c>
      <c r="K29" s="100">
        <v>28.1</v>
      </c>
      <c r="L29" s="100">
        <v>3.8</v>
      </c>
      <c r="M29" s="100">
        <v>6.8</v>
      </c>
      <c r="N29" s="100">
        <v>30</v>
      </c>
      <c r="O29" s="100">
        <v>0</v>
      </c>
      <c r="P29" s="100">
        <v>10</v>
      </c>
      <c r="Q29" s="100">
        <v>26.9</v>
      </c>
      <c r="R29" s="5"/>
    </row>
    <row r="30" spans="1:18" ht="12.75" customHeight="1" x14ac:dyDescent="0.2">
      <c r="A30" s="51" t="s">
        <v>26</v>
      </c>
      <c r="B30" s="48">
        <v>2535</v>
      </c>
      <c r="C30" s="48">
        <v>297</v>
      </c>
      <c r="D30" s="100">
        <v>22.2</v>
      </c>
      <c r="E30" s="100">
        <v>14</v>
      </c>
      <c r="F30" s="100">
        <v>9.3000000000000007</v>
      </c>
      <c r="G30" s="100">
        <v>14.4</v>
      </c>
      <c r="H30" s="100">
        <v>13.5</v>
      </c>
      <c r="I30" s="100">
        <v>8.6999999999999993</v>
      </c>
      <c r="J30" s="100">
        <v>14</v>
      </c>
      <c r="K30" s="100">
        <v>19.3</v>
      </c>
      <c r="L30" s="100">
        <v>16.100000000000001</v>
      </c>
      <c r="M30" s="100">
        <v>15.9</v>
      </c>
      <c r="N30" s="100">
        <v>9.5</v>
      </c>
      <c r="O30" s="100">
        <v>0</v>
      </c>
      <c r="P30" s="100">
        <v>0</v>
      </c>
      <c r="Q30" s="100">
        <v>18.600000000000001</v>
      </c>
      <c r="R30" s="5"/>
    </row>
    <row r="31" spans="1:18" ht="7.5" customHeight="1" x14ac:dyDescent="0.2">
      <c r="A31" s="53"/>
      <c r="B31" s="67"/>
      <c r="C31" s="67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5"/>
    </row>
    <row r="32" spans="1:18" ht="12.75" customHeight="1" x14ac:dyDescent="0.2">
      <c r="A32" s="51" t="s">
        <v>27</v>
      </c>
      <c r="B32" s="48">
        <v>22936</v>
      </c>
      <c r="C32" s="48">
        <v>17993</v>
      </c>
      <c r="D32" s="100">
        <v>37</v>
      </c>
      <c r="E32" s="100">
        <v>0</v>
      </c>
      <c r="F32" s="100">
        <v>5.7</v>
      </c>
      <c r="G32" s="100">
        <v>11</v>
      </c>
      <c r="H32" s="100">
        <v>12.2</v>
      </c>
      <c r="I32" s="100">
        <v>6.6</v>
      </c>
      <c r="J32" s="100">
        <v>8</v>
      </c>
      <c r="K32" s="100">
        <v>13.9</v>
      </c>
      <c r="L32" s="100">
        <v>3</v>
      </c>
      <c r="M32" s="100">
        <v>8.3000000000000007</v>
      </c>
      <c r="N32" s="100">
        <v>18.8</v>
      </c>
      <c r="O32" s="100">
        <v>15</v>
      </c>
      <c r="P32" s="100">
        <v>0</v>
      </c>
      <c r="Q32" s="100">
        <v>35.700000000000003</v>
      </c>
      <c r="R32" s="5"/>
    </row>
    <row r="33" spans="1:18" ht="12.75" customHeight="1" x14ac:dyDescent="0.2">
      <c r="A33" s="51" t="s">
        <v>28</v>
      </c>
      <c r="B33" s="48">
        <v>9638</v>
      </c>
      <c r="C33" s="48">
        <v>3339</v>
      </c>
      <c r="D33" s="100">
        <v>22</v>
      </c>
      <c r="E33" s="100">
        <v>16</v>
      </c>
      <c r="F33" s="100">
        <v>20</v>
      </c>
      <c r="G33" s="100">
        <v>17.399999999999999</v>
      </c>
      <c r="H33" s="100">
        <v>38.9</v>
      </c>
      <c r="I33" s="100">
        <v>12.9</v>
      </c>
      <c r="J33" s="100">
        <v>18.3</v>
      </c>
      <c r="K33" s="100">
        <v>27</v>
      </c>
      <c r="L33" s="100">
        <v>10.1</v>
      </c>
      <c r="M33" s="100">
        <v>5</v>
      </c>
      <c r="N33" s="100">
        <v>24</v>
      </c>
      <c r="O33" s="100">
        <v>0</v>
      </c>
      <c r="P33" s="100">
        <v>0</v>
      </c>
      <c r="Q33" s="100">
        <v>26.1</v>
      </c>
      <c r="R33" s="5"/>
    </row>
    <row r="34" spans="1:18" ht="12.75" customHeight="1" x14ac:dyDescent="0.2">
      <c r="A34" s="51" t="s">
        <v>29</v>
      </c>
      <c r="B34" s="48">
        <v>39712</v>
      </c>
      <c r="C34" s="48">
        <v>27151</v>
      </c>
      <c r="D34" s="100">
        <v>32.5</v>
      </c>
      <c r="E34" s="100">
        <v>0</v>
      </c>
      <c r="F34" s="100">
        <v>0</v>
      </c>
      <c r="G34" s="100">
        <v>25</v>
      </c>
      <c r="H34" s="100">
        <v>0</v>
      </c>
      <c r="I34" s="100">
        <v>22</v>
      </c>
      <c r="J34" s="100">
        <v>15.3</v>
      </c>
      <c r="K34" s="100">
        <v>34.1</v>
      </c>
      <c r="L34" s="100">
        <v>10</v>
      </c>
      <c r="M34" s="100">
        <v>33.799999999999997</v>
      </c>
      <c r="N34" s="100">
        <v>24.5</v>
      </c>
      <c r="O34" s="100">
        <v>0</v>
      </c>
      <c r="P34" s="100">
        <v>21.8</v>
      </c>
      <c r="Q34" s="100">
        <v>32.5</v>
      </c>
      <c r="R34" s="5"/>
    </row>
    <row r="35" spans="1:18" ht="12.75" customHeight="1" x14ac:dyDescent="0.2">
      <c r="A35" s="51" t="s">
        <v>30</v>
      </c>
      <c r="B35" s="48">
        <v>4557</v>
      </c>
      <c r="C35" s="48">
        <v>2578</v>
      </c>
      <c r="D35" s="100">
        <v>24.2</v>
      </c>
      <c r="E35" s="100">
        <v>21.1</v>
      </c>
      <c r="F35" s="100">
        <v>23.5</v>
      </c>
      <c r="G35" s="100">
        <v>9.4</v>
      </c>
      <c r="H35" s="100">
        <v>39</v>
      </c>
      <c r="I35" s="100">
        <v>10.8</v>
      </c>
      <c r="J35" s="100">
        <v>10.199999999999999</v>
      </c>
      <c r="K35" s="100">
        <v>19.3</v>
      </c>
      <c r="L35" s="100">
        <v>6.7</v>
      </c>
      <c r="M35" s="100">
        <v>5.2</v>
      </c>
      <c r="N35" s="100">
        <v>8.6999999999999993</v>
      </c>
      <c r="O35" s="100">
        <v>0</v>
      </c>
      <c r="P35" s="100">
        <v>6.9</v>
      </c>
      <c r="Q35" s="100">
        <v>24.6</v>
      </c>
      <c r="R35" s="5"/>
    </row>
    <row r="36" spans="1:18" ht="12.75" customHeight="1" x14ac:dyDescent="0.2">
      <c r="A36" s="51" t="s">
        <v>31</v>
      </c>
      <c r="B36" s="48">
        <v>9665</v>
      </c>
      <c r="C36" s="48">
        <v>5781</v>
      </c>
      <c r="D36" s="100">
        <v>22.4</v>
      </c>
      <c r="E36" s="100">
        <v>17.600000000000001</v>
      </c>
      <c r="F36" s="100">
        <v>17.3</v>
      </c>
      <c r="G36" s="100">
        <v>15.7</v>
      </c>
      <c r="H36" s="100">
        <v>19.3</v>
      </c>
      <c r="I36" s="100">
        <v>14.2</v>
      </c>
      <c r="J36" s="100">
        <v>25.6</v>
      </c>
      <c r="K36" s="100">
        <v>19.7</v>
      </c>
      <c r="L36" s="100">
        <v>13.3</v>
      </c>
      <c r="M36" s="100">
        <v>0</v>
      </c>
      <c r="N36" s="100">
        <v>11.6</v>
      </c>
      <c r="O36" s="100">
        <v>19.8</v>
      </c>
      <c r="P36" s="100">
        <v>6.8</v>
      </c>
      <c r="Q36" s="100">
        <v>21.6</v>
      </c>
      <c r="R36" s="5"/>
    </row>
    <row r="37" spans="1:18" ht="12.75" customHeight="1" x14ac:dyDescent="0.2">
      <c r="A37" s="51" t="s">
        <v>32</v>
      </c>
      <c r="B37" s="48">
        <v>1870</v>
      </c>
      <c r="C37" s="48">
        <v>873</v>
      </c>
      <c r="D37" s="100">
        <v>29</v>
      </c>
      <c r="E37" s="100">
        <v>0</v>
      </c>
      <c r="F37" s="100">
        <v>0</v>
      </c>
      <c r="G37" s="100">
        <v>22.5</v>
      </c>
      <c r="H37" s="100">
        <v>0</v>
      </c>
      <c r="I37" s="100">
        <v>14.7</v>
      </c>
      <c r="J37" s="100">
        <v>22.7</v>
      </c>
      <c r="K37" s="100">
        <v>26.5</v>
      </c>
      <c r="L37" s="100">
        <v>2</v>
      </c>
      <c r="M37" s="100">
        <v>15.1</v>
      </c>
      <c r="N37" s="100">
        <v>32.299999999999997</v>
      </c>
      <c r="O37" s="100">
        <v>0</v>
      </c>
      <c r="P37" s="100">
        <v>0</v>
      </c>
      <c r="Q37" s="100">
        <v>28.3</v>
      </c>
      <c r="R37" s="5"/>
    </row>
    <row r="38" spans="1:18" ht="12.75" customHeight="1" x14ac:dyDescent="0.2">
      <c r="A38" s="51" t="s">
        <v>33</v>
      </c>
      <c r="B38" s="48">
        <v>6779</v>
      </c>
      <c r="C38" s="48">
        <v>1888</v>
      </c>
      <c r="D38" s="100">
        <v>28.8</v>
      </c>
      <c r="E38" s="100">
        <v>14.9</v>
      </c>
      <c r="F38" s="100">
        <v>18.8</v>
      </c>
      <c r="G38" s="100">
        <v>13.8</v>
      </c>
      <c r="H38" s="100">
        <v>19.100000000000001</v>
      </c>
      <c r="I38" s="100">
        <v>17.100000000000001</v>
      </c>
      <c r="J38" s="100">
        <v>12.4</v>
      </c>
      <c r="K38" s="100">
        <v>22.9</v>
      </c>
      <c r="L38" s="100">
        <v>10.3</v>
      </c>
      <c r="M38" s="100">
        <v>0</v>
      </c>
      <c r="N38" s="100">
        <v>15.5</v>
      </c>
      <c r="O38" s="100">
        <v>0</v>
      </c>
      <c r="P38" s="100">
        <v>1.1000000000000001</v>
      </c>
      <c r="Q38" s="100">
        <v>28.1</v>
      </c>
      <c r="R38" s="5"/>
    </row>
    <row r="39" spans="1:18" ht="12.75" customHeight="1" x14ac:dyDescent="0.2">
      <c r="A39" s="51" t="s">
        <v>34</v>
      </c>
      <c r="B39" s="48">
        <v>2646</v>
      </c>
      <c r="C39" s="48">
        <v>1164</v>
      </c>
      <c r="D39" s="100">
        <v>24.7</v>
      </c>
      <c r="E39" s="100">
        <v>22.6</v>
      </c>
      <c r="F39" s="100">
        <v>20.3</v>
      </c>
      <c r="G39" s="100">
        <v>19.3</v>
      </c>
      <c r="H39" s="100">
        <v>9.5</v>
      </c>
      <c r="I39" s="100">
        <v>6.2</v>
      </c>
      <c r="J39" s="100">
        <v>6.9</v>
      </c>
      <c r="K39" s="100">
        <v>25.4</v>
      </c>
      <c r="L39" s="100">
        <v>0</v>
      </c>
      <c r="M39" s="100">
        <v>3.8</v>
      </c>
      <c r="N39" s="100">
        <v>11.2</v>
      </c>
      <c r="O39" s="100">
        <v>0</v>
      </c>
      <c r="P39" s="100">
        <v>24.1</v>
      </c>
      <c r="Q39" s="100">
        <v>24.7</v>
      </c>
      <c r="R39" s="5"/>
    </row>
    <row r="40" spans="1:18" ht="12.75" customHeight="1" x14ac:dyDescent="0.2">
      <c r="A40" s="51" t="s">
        <v>35</v>
      </c>
      <c r="B40" s="48">
        <v>2209</v>
      </c>
      <c r="C40" s="48">
        <v>1366</v>
      </c>
      <c r="D40" s="100">
        <v>25.7</v>
      </c>
      <c r="E40" s="100">
        <v>21.2</v>
      </c>
      <c r="F40" s="100">
        <v>31</v>
      </c>
      <c r="G40" s="100">
        <v>10.9</v>
      </c>
      <c r="H40" s="100">
        <v>5.4</v>
      </c>
      <c r="I40" s="100">
        <v>7.2</v>
      </c>
      <c r="J40" s="100">
        <v>9.4</v>
      </c>
      <c r="K40" s="100">
        <v>24.7</v>
      </c>
      <c r="L40" s="100">
        <v>10.7</v>
      </c>
      <c r="M40" s="100">
        <v>15.9</v>
      </c>
      <c r="N40" s="100">
        <v>18.2</v>
      </c>
      <c r="O40" s="100">
        <v>0</v>
      </c>
      <c r="P40" s="100">
        <v>6.9</v>
      </c>
      <c r="Q40" s="100">
        <v>23.7</v>
      </c>
      <c r="R40" s="5"/>
    </row>
    <row r="41" spans="1:18" ht="12.75" customHeight="1" x14ac:dyDescent="0.2">
      <c r="A41" s="51" t="s">
        <v>36</v>
      </c>
      <c r="B41" s="48">
        <v>6172</v>
      </c>
      <c r="C41" s="48">
        <v>2809</v>
      </c>
      <c r="D41" s="100">
        <v>30</v>
      </c>
      <c r="E41" s="100">
        <v>0</v>
      </c>
      <c r="F41" s="100">
        <v>0</v>
      </c>
      <c r="G41" s="100">
        <v>11.1</v>
      </c>
      <c r="H41" s="100">
        <v>28</v>
      </c>
      <c r="I41" s="100">
        <v>12.4</v>
      </c>
      <c r="J41" s="100">
        <v>8.5</v>
      </c>
      <c r="K41" s="100">
        <v>27.5</v>
      </c>
      <c r="L41" s="100">
        <v>12.9</v>
      </c>
      <c r="M41" s="100">
        <v>11.3</v>
      </c>
      <c r="N41" s="100">
        <v>3.5</v>
      </c>
      <c r="O41" s="100">
        <v>0</v>
      </c>
      <c r="P41" s="100">
        <v>0</v>
      </c>
      <c r="Q41" s="100">
        <v>29.1</v>
      </c>
      <c r="R41" s="5"/>
    </row>
    <row r="42" spans="1:18" ht="7.5" customHeight="1" x14ac:dyDescent="0.2">
      <c r="A42" s="53"/>
      <c r="B42" s="67"/>
      <c r="C42" s="67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5"/>
    </row>
    <row r="43" spans="1:18" ht="12.75" customHeight="1" x14ac:dyDescent="0.2">
      <c r="A43" s="51" t="s">
        <v>37</v>
      </c>
      <c r="B43" s="48">
        <v>3462</v>
      </c>
      <c r="C43" s="48">
        <v>2390</v>
      </c>
      <c r="D43" s="100">
        <v>28.2</v>
      </c>
      <c r="E43" s="100">
        <v>0</v>
      </c>
      <c r="F43" s="100">
        <v>0</v>
      </c>
      <c r="G43" s="100">
        <v>10.1</v>
      </c>
      <c r="H43" s="100">
        <v>24.9</v>
      </c>
      <c r="I43" s="100">
        <v>9.6999999999999993</v>
      </c>
      <c r="J43" s="100">
        <v>8.6999999999999993</v>
      </c>
      <c r="K43" s="100">
        <v>21.6</v>
      </c>
      <c r="L43" s="100">
        <v>6.7</v>
      </c>
      <c r="M43" s="100">
        <v>0</v>
      </c>
      <c r="N43" s="100">
        <v>6.4</v>
      </c>
      <c r="O43" s="100">
        <v>0</v>
      </c>
      <c r="P43" s="100">
        <v>0</v>
      </c>
      <c r="Q43" s="100">
        <v>27.5</v>
      </c>
      <c r="R43" s="5"/>
    </row>
    <row r="44" spans="1:18" ht="12.75" customHeight="1" x14ac:dyDescent="0.2">
      <c r="A44" s="51" t="s">
        <v>38</v>
      </c>
      <c r="B44" s="48">
        <v>6805</v>
      </c>
      <c r="C44" s="48">
        <v>2371</v>
      </c>
      <c r="D44" s="100">
        <v>28.1</v>
      </c>
      <c r="E44" s="100">
        <v>37</v>
      </c>
      <c r="F44" s="100">
        <v>0</v>
      </c>
      <c r="G44" s="100">
        <v>15.4</v>
      </c>
      <c r="H44" s="100">
        <v>30.8</v>
      </c>
      <c r="I44" s="100">
        <v>22.9</v>
      </c>
      <c r="J44" s="100">
        <v>19.600000000000001</v>
      </c>
      <c r="K44" s="100">
        <v>24.5</v>
      </c>
      <c r="L44" s="100">
        <v>8.4</v>
      </c>
      <c r="M44" s="100">
        <v>7.9</v>
      </c>
      <c r="N44" s="100">
        <v>29.5</v>
      </c>
      <c r="O44" s="100">
        <v>0</v>
      </c>
      <c r="P44" s="100">
        <v>9.8000000000000007</v>
      </c>
      <c r="Q44" s="100">
        <v>24.3</v>
      </c>
      <c r="R44" s="5"/>
    </row>
    <row r="45" spans="1:18" ht="12.75" customHeight="1" x14ac:dyDescent="0.2">
      <c r="A45" s="51" t="s">
        <v>39</v>
      </c>
      <c r="B45" s="48">
        <v>6248</v>
      </c>
      <c r="C45" s="48">
        <v>2655</v>
      </c>
      <c r="D45" s="100">
        <v>26</v>
      </c>
      <c r="E45" s="100">
        <v>18.600000000000001</v>
      </c>
      <c r="F45" s="100">
        <v>0</v>
      </c>
      <c r="G45" s="100">
        <v>14.7</v>
      </c>
      <c r="H45" s="100">
        <v>0</v>
      </c>
      <c r="I45" s="100">
        <v>11.7</v>
      </c>
      <c r="J45" s="100">
        <v>16.8</v>
      </c>
      <c r="K45" s="100">
        <v>23.7</v>
      </c>
      <c r="L45" s="100">
        <v>6.4</v>
      </c>
      <c r="M45" s="100">
        <v>9.8000000000000007</v>
      </c>
      <c r="N45" s="100">
        <v>11.5</v>
      </c>
      <c r="O45" s="100">
        <v>0</v>
      </c>
      <c r="P45" s="100">
        <v>0</v>
      </c>
      <c r="Q45" s="100">
        <v>25.5</v>
      </c>
      <c r="R45" s="5"/>
    </row>
    <row r="46" spans="1:18" ht="12.75" customHeight="1" x14ac:dyDescent="0.2">
      <c r="A46" s="51" t="s">
        <v>40</v>
      </c>
      <c r="B46" s="48">
        <v>91998</v>
      </c>
      <c r="C46" s="48">
        <v>35429</v>
      </c>
      <c r="D46" s="100">
        <v>24</v>
      </c>
      <c r="E46" s="100">
        <v>34.5</v>
      </c>
      <c r="F46" s="100">
        <v>18</v>
      </c>
      <c r="G46" s="100">
        <v>16.7</v>
      </c>
      <c r="H46" s="100">
        <v>0</v>
      </c>
      <c r="I46" s="100">
        <v>9.5</v>
      </c>
      <c r="J46" s="100">
        <v>3.1</v>
      </c>
      <c r="K46" s="100">
        <v>23.7</v>
      </c>
      <c r="L46" s="100">
        <v>4.9000000000000004</v>
      </c>
      <c r="M46" s="100">
        <v>6.4</v>
      </c>
      <c r="N46" s="100">
        <v>1</v>
      </c>
      <c r="O46" s="100">
        <v>0</v>
      </c>
      <c r="P46" s="100">
        <v>0</v>
      </c>
      <c r="Q46" s="100">
        <v>24.3</v>
      </c>
      <c r="R46" s="5"/>
    </row>
    <row r="47" spans="1:18" ht="12.75" customHeight="1" x14ac:dyDescent="0.2">
      <c r="A47" s="51" t="s">
        <v>41</v>
      </c>
      <c r="B47" s="48">
        <v>2816</v>
      </c>
      <c r="C47" s="48">
        <v>1005</v>
      </c>
      <c r="D47" s="100">
        <v>22.3</v>
      </c>
      <c r="E47" s="100">
        <v>0</v>
      </c>
      <c r="F47" s="100">
        <v>11</v>
      </c>
      <c r="G47" s="100">
        <v>12.7</v>
      </c>
      <c r="H47" s="100">
        <v>25.5</v>
      </c>
      <c r="I47" s="100">
        <v>14.2</v>
      </c>
      <c r="J47" s="100">
        <v>15.6</v>
      </c>
      <c r="K47" s="100">
        <v>19.3</v>
      </c>
      <c r="L47" s="100">
        <v>3.8</v>
      </c>
      <c r="M47" s="100">
        <v>11</v>
      </c>
      <c r="N47" s="100">
        <v>8.6999999999999993</v>
      </c>
      <c r="O47" s="100">
        <v>0</v>
      </c>
      <c r="P47" s="100">
        <v>0</v>
      </c>
      <c r="Q47" s="100">
        <v>21.1</v>
      </c>
      <c r="R47" s="5"/>
    </row>
    <row r="48" spans="1:18" ht="12.75" customHeight="1" x14ac:dyDescent="0.2">
      <c r="A48" s="51" t="s">
        <v>42</v>
      </c>
      <c r="B48" s="48">
        <v>518</v>
      </c>
      <c r="C48" s="48">
        <v>281</v>
      </c>
      <c r="D48" s="100">
        <v>23.4</v>
      </c>
      <c r="E48" s="100">
        <v>14.7</v>
      </c>
      <c r="F48" s="100">
        <v>5</v>
      </c>
      <c r="G48" s="100">
        <v>14.5</v>
      </c>
      <c r="H48" s="100">
        <v>9</v>
      </c>
      <c r="I48" s="100">
        <v>4.8</v>
      </c>
      <c r="J48" s="100">
        <v>3.7</v>
      </c>
      <c r="K48" s="100">
        <v>20.2</v>
      </c>
      <c r="L48" s="100">
        <v>3</v>
      </c>
      <c r="M48" s="100">
        <v>9.3000000000000007</v>
      </c>
      <c r="N48" s="100">
        <v>20.100000000000001</v>
      </c>
      <c r="O48" s="100">
        <v>0</v>
      </c>
      <c r="P48" s="100">
        <v>13.3</v>
      </c>
      <c r="Q48" s="100">
        <v>23.5</v>
      </c>
      <c r="R48" s="5"/>
    </row>
    <row r="49" spans="1:18" ht="12.75" customHeight="1" x14ac:dyDescent="0.2">
      <c r="A49" s="51" t="s">
        <v>43</v>
      </c>
      <c r="B49" s="48">
        <v>9166</v>
      </c>
      <c r="C49" s="48">
        <v>5259</v>
      </c>
      <c r="D49" s="100">
        <v>26.1</v>
      </c>
      <c r="E49" s="100">
        <v>25.6</v>
      </c>
      <c r="F49" s="100">
        <v>14.2</v>
      </c>
      <c r="G49" s="100">
        <v>16.5</v>
      </c>
      <c r="H49" s="100">
        <v>34.299999999999997</v>
      </c>
      <c r="I49" s="100">
        <v>15.6</v>
      </c>
      <c r="J49" s="100">
        <v>24.4</v>
      </c>
      <c r="K49" s="100">
        <v>28.2</v>
      </c>
      <c r="L49" s="100">
        <v>8.4</v>
      </c>
      <c r="M49" s="100">
        <v>19.899999999999999</v>
      </c>
      <c r="N49" s="100">
        <v>10.4</v>
      </c>
      <c r="O49" s="100">
        <v>0</v>
      </c>
      <c r="P49" s="100">
        <v>11.4</v>
      </c>
      <c r="Q49" s="100">
        <v>24.7</v>
      </c>
      <c r="R49" s="5"/>
    </row>
    <row r="50" spans="1:18" ht="12.75" customHeight="1" x14ac:dyDescent="0.2">
      <c r="A50" s="51" t="s">
        <v>44</v>
      </c>
      <c r="B50" s="48">
        <v>1818</v>
      </c>
      <c r="C50" s="48">
        <v>962</v>
      </c>
      <c r="D50" s="100">
        <v>30.3</v>
      </c>
      <c r="E50" s="100">
        <v>0</v>
      </c>
      <c r="F50" s="100">
        <v>22.3</v>
      </c>
      <c r="G50" s="100">
        <v>16</v>
      </c>
      <c r="H50" s="100">
        <v>10</v>
      </c>
      <c r="I50" s="100">
        <v>17.2</v>
      </c>
      <c r="J50" s="100">
        <v>15.9</v>
      </c>
      <c r="K50" s="100">
        <v>22.7</v>
      </c>
      <c r="L50" s="100">
        <v>0</v>
      </c>
      <c r="M50" s="100">
        <v>16.5</v>
      </c>
      <c r="N50" s="100">
        <v>19.899999999999999</v>
      </c>
      <c r="O50" s="100">
        <v>0</v>
      </c>
      <c r="P50" s="100">
        <v>0</v>
      </c>
      <c r="Q50" s="100">
        <v>24.5</v>
      </c>
      <c r="R50" s="5"/>
    </row>
    <row r="51" spans="1:18" ht="12.75" customHeight="1" x14ac:dyDescent="0.2">
      <c r="A51" s="51" t="s">
        <v>45</v>
      </c>
      <c r="B51" s="48">
        <v>45063</v>
      </c>
      <c r="C51" s="48">
        <v>31190</v>
      </c>
      <c r="D51" s="100">
        <v>35.200000000000003</v>
      </c>
      <c r="E51" s="100">
        <v>25.3</v>
      </c>
      <c r="F51" s="100">
        <v>25.8</v>
      </c>
      <c r="G51" s="100">
        <v>8.6</v>
      </c>
      <c r="H51" s="100">
        <v>13</v>
      </c>
      <c r="I51" s="100">
        <v>6.1</v>
      </c>
      <c r="J51" s="100">
        <v>7.8</v>
      </c>
      <c r="K51" s="100">
        <v>23.8</v>
      </c>
      <c r="L51" s="100">
        <v>9.1999999999999993</v>
      </c>
      <c r="M51" s="100">
        <v>7.9</v>
      </c>
      <c r="N51" s="100">
        <v>9.5</v>
      </c>
      <c r="O51" s="100">
        <v>0</v>
      </c>
      <c r="P51" s="100">
        <v>2.4</v>
      </c>
      <c r="Q51" s="100">
        <v>29.2</v>
      </c>
      <c r="R51" s="5"/>
    </row>
    <row r="52" spans="1:18" ht="12.75" customHeight="1" x14ac:dyDescent="0.2">
      <c r="A52" s="51" t="s">
        <v>46</v>
      </c>
      <c r="B52" s="48">
        <v>30507</v>
      </c>
      <c r="C52" s="48">
        <v>11250</v>
      </c>
      <c r="D52" s="100">
        <v>24.3</v>
      </c>
      <c r="E52" s="100">
        <v>9</v>
      </c>
      <c r="F52" s="100">
        <v>8.3000000000000007</v>
      </c>
      <c r="G52" s="100">
        <v>0</v>
      </c>
      <c r="H52" s="100">
        <v>0</v>
      </c>
      <c r="I52" s="100">
        <v>6.9</v>
      </c>
      <c r="J52" s="100">
        <v>9.5</v>
      </c>
      <c r="K52" s="100">
        <v>19.5</v>
      </c>
      <c r="L52" s="100">
        <v>4.9000000000000004</v>
      </c>
      <c r="M52" s="100">
        <v>2.1</v>
      </c>
      <c r="N52" s="100">
        <v>12.7</v>
      </c>
      <c r="O52" s="100">
        <v>0</v>
      </c>
      <c r="P52" s="100">
        <v>1.5</v>
      </c>
      <c r="Q52" s="100">
        <v>21.6</v>
      </c>
      <c r="R52" s="5"/>
    </row>
    <row r="53" spans="1:18" ht="7.5" customHeight="1" x14ac:dyDescent="0.2">
      <c r="A53" s="53"/>
      <c r="B53" s="67"/>
      <c r="C53" s="67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5"/>
    </row>
    <row r="54" spans="1:18" ht="12.75" customHeight="1" x14ac:dyDescent="0.2">
      <c r="A54" s="51" t="s">
        <v>47</v>
      </c>
      <c r="B54" s="48">
        <v>5508</v>
      </c>
      <c r="C54" s="48">
        <v>722</v>
      </c>
      <c r="D54" s="96">
        <v>22.2</v>
      </c>
      <c r="E54" s="101">
        <v>22</v>
      </c>
      <c r="F54" s="101">
        <v>23.6</v>
      </c>
      <c r="G54" s="101">
        <v>20.100000000000001</v>
      </c>
      <c r="H54" s="101">
        <v>20</v>
      </c>
      <c r="I54" s="101">
        <v>24.3</v>
      </c>
      <c r="J54" s="101">
        <v>19.899999999999999</v>
      </c>
      <c r="K54" s="101">
        <v>22.1</v>
      </c>
      <c r="L54" s="101">
        <v>8.8000000000000007</v>
      </c>
      <c r="M54" s="101">
        <v>0</v>
      </c>
      <c r="N54" s="101">
        <v>0</v>
      </c>
      <c r="O54" s="101">
        <v>0</v>
      </c>
      <c r="P54" s="101">
        <v>0</v>
      </c>
      <c r="Q54" s="101">
        <v>21.8</v>
      </c>
      <c r="R54" s="5"/>
    </row>
    <row r="55" spans="1:18" ht="12.75" customHeight="1" x14ac:dyDescent="0.2">
      <c r="A55" s="51" t="s">
        <v>48</v>
      </c>
      <c r="B55" s="48">
        <v>3376</v>
      </c>
      <c r="C55" s="48">
        <v>1003</v>
      </c>
      <c r="D55" s="96">
        <v>23</v>
      </c>
      <c r="E55" s="101">
        <v>0</v>
      </c>
      <c r="F55" s="101">
        <v>0</v>
      </c>
      <c r="G55" s="101">
        <v>26</v>
      </c>
      <c r="H55" s="101">
        <v>0</v>
      </c>
      <c r="I55" s="101">
        <v>7.5</v>
      </c>
      <c r="J55" s="101">
        <v>11</v>
      </c>
      <c r="K55" s="101">
        <v>15.4</v>
      </c>
      <c r="L55" s="101">
        <v>0</v>
      </c>
      <c r="M55" s="101">
        <v>12.2</v>
      </c>
      <c r="N55" s="101">
        <v>11.9</v>
      </c>
      <c r="O55" s="101">
        <v>0</v>
      </c>
      <c r="P55" s="101">
        <v>11.7</v>
      </c>
      <c r="Q55" s="101">
        <v>18</v>
      </c>
      <c r="R55" s="5"/>
    </row>
    <row r="56" spans="1:18" ht="12.75" customHeight="1" x14ac:dyDescent="0.2">
      <c r="A56" s="51" t="s">
        <v>49</v>
      </c>
      <c r="B56" s="48">
        <v>2160</v>
      </c>
      <c r="C56" s="48">
        <v>1135</v>
      </c>
      <c r="D56" s="96">
        <v>23.2</v>
      </c>
      <c r="E56" s="101">
        <v>0</v>
      </c>
      <c r="F56" s="101">
        <v>30</v>
      </c>
      <c r="G56" s="101">
        <v>11.9</v>
      </c>
      <c r="H56" s="101">
        <v>0</v>
      </c>
      <c r="I56" s="101">
        <v>8.6</v>
      </c>
      <c r="J56" s="101">
        <v>12</v>
      </c>
      <c r="K56" s="101">
        <v>22.7</v>
      </c>
      <c r="L56" s="101">
        <v>0</v>
      </c>
      <c r="M56" s="101">
        <v>9.1999999999999993</v>
      </c>
      <c r="N56" s="101">
        <v>20</v>
      </c>
      <c r="O56" s="101">
        <v>0</v>
      </c>
      <c r="P56" s="101">
        <v>9.3000000000000007</v>
      </c>
      <c r="Q56" s="101">
        <v>22.9</v>
      </c>
      <c r="R56" s="5"/>
    </row>
    <row r="57" spans="1:18" ht="12.75" customHeight="1" x14ac:dyDescent="0.2">
      <c r="A57" s="51" t="s">
        <v>50</v>
      </c>
      <c r="B57" s="48">
        <v>504</v>
      </c>
      <c r="C57" s="48">
        <v>300</v>
      </c>
      <c r="D57" s="96">
        <v>22.1</v>
      </c>
      <c r="E57" s="101">
        <v>0</v>
      </c>
      <c r="F57" s="101">
        <v>20.3</v>
      </c>
      <c r="G57" s="101">
        <v>0</v>
      </c>
      <c r="H57" s="101">
        <v>0</v>
      </c>
      <c r="I57" s="101">
        <v>5.6</v>
      </c>
      <c r="J57" s="101">
        <v>18.5</v>
      </c>
      <c r="K57" s="101">
        <v>20.100000000000001</v>
      </c>
      <c r="L57" s="101">
        <v>4.0999999999999996</v>
      </c>
      <c r="M57" s="101">
        <v>6.8</v>
      </c>
      <c r="N57" s="101">
        <v>24.5</v>
      </c>
      <c r="O57" s="101">
        <v>18.3</v>
      </c>
      <c r="P57" s="101">
        <v>0</v>
      </c>
      <c r="Q57" s="101">
        <v>21.2</v>
      </c>
      <c r="R57" s="5"/>
    </row>
    <row r="58" spans="1:18" ht="12.75" customHeight="1" x14ac:dyDescent="0.2">
      <c r="A58" s="51" t="s">
        <v>51</v>
      </c>
      <c r="B58" s="48">
        <v>9520</v>
      </c>
      <c r="C58" s="48">
        <v>3361</v>
      </c>
      <c r="D58" s="96">
        <v>27.4</v>
      </c>
      <c r="E58" s="101">
        <v>30</v>
      </c>
      <c r="F58" s="101">
        <v>0</v>
      </c>
      <c r="G58" s="101">
        <v>18.5</v>
      </c>
      <c r="H58" s="101">
        <v>0</v>
      </c>
      <c r="I58" s="101">
        <v>12.5</v>
      </c>
      <c r="J58" s="101">
        <v>12.9</v>
      </c>
      <c r="K58" s="101">
        <v>21.9</v>
      </c>
      <c r="L58" s="101">
        <v>4.3</v>
      </c>
      <c r="M58" s="101">
        <v>3</v>
      </c>
      <c r="N58" s="101">
        <v>29.3</v>
      </c>
      <c r="O58" s="101">
        <v>0</v>
      </c>
      <c r="P58" s="101">
        <v>6.8</v>
      </c>
      <c r="Q58" s="101">
        <v>26.8</v>
      </c>
      <c r="R58" s="5"/>
    </row>
    <row r="59" spans="1:18" ht="12.75" customHeight="1" x14ac:dyDescent="0.2">
      <c r="A59" s="51" t="s">
        <v>52</v>
      </c>
      <c r="B59" s="48">
        <v>8072</v>
      </c>
      <c r="C59" s="48">
        <v>2037</v>
      </c>
      <c r="D59" s="96">
        <v>26.8</v>
      </c>
      <c r="E59" s="101">
        <v>18.899999999999999</v>
      </c>
      <c r="F59" s="101">
        <v>19.7</v>
      </c>
      <c r="G59" s="101">
        <v>0</v>
      </c>
      <c r="H59" s="101">
        <v>0</v>
      </c>
      <c r="I59" s="101">
        <v>0</v>
      </c>
      <c r="J59" s="101">
        <v>0</v>
      </c>
      <c r="K59" s="101">
        <v>0</v>
      </c>
      <c r="L59" s="101">
        <v>0</v>
      </c>
      <c r="M59" s="101">
        <v>0</v>
      </c>
      <c r="N59" s="101">
        <v>0</v>
      </c>
      <c r="O59" s="101">
        <v>0</v>
      </c>
      <c r="P59" s="101">
        <v>0</v>
      </c>
      <c r="Q59" s="101">
        <v>25.8</v>
      </c>
      <c r="R59" s="5"/>
    </row>
    <row r="60" spans="1:18" ht="12.75" customHeight="1" x14ac:dyDescent="0.2">
      <c r="A60" s="51" t="s">
        <v>53</v>
      </c>
      <c r="B60" s="48">
        <v>1806</v>
      </c>
      <c r="C60" s="48">
        <v>697</v>
      </c>
      <c r="D60" s="96">
        <v>11.5</v>
      </c>
      <c r="E60" s="101">
        <v>0</v>
      </c>
      <c r="F60" s="101">
        <v>12.5</v>
      </c>
      <c r="G60" s="101">
        <v>12.4</v>
      </c>
      <c r="H60" s="101">
        <v>31.7</v>
      </c>
      <c r="I60" s="101">
        <v>15.2</v>
      </c>
      <c r="J60" s="101">
        <v>0</v>
      </c>
      <c r="K60" s="101">
        <v>23.2</v>
      </c>
      <c r="L60" s="101">
        <v>8.1999999999999993</v>
      </c>
      <c r="M60" s="101">
        <v>4.3</v>
      </c>
      <c r="N60" s="101">
        <v>8.6</v>
      </c>
      <c r="O60" s="101">
        <v>0</v>
      </c>
      <c r="P60" s="101">
        <v>7.6</v>
      </c>
      <c r="Q60" s="101">
        <v>12</v>
      </c>
      <c r="R60" s="5"/>
    </row>
    <row r="61" spans="1:18" ht="12.75" customHeight="1" x14ac:dyDescent="0.2">
      <c r="A61" s="51" t="s">
        <v>54</v>
      </c>
      <c r="B61" s="48">
        <v>1942</v>
      </c>
      <c r="C61" s="48">
        <v>956</v>
      </c>
      <c r="D61" s="96">
        <v>29.1</v>
      </c>
      <c r="E61" s="101">
        <v>0</v>
      </c>
      <c r="F61" s="101">
        <v>0</v>
      </c>
      <c r="G61" s="101">
        <v>15.1</v>
      </c>
      <c r="H61" s="101">
        <v>0</v>
      </c>
      <c r="I61" s="101">
        <v>6.5</v>
      </c>
      <c r="J61" s="101">
        <v>12.7</v>
      </c>
      <c r="K61" s="101">
        <v>17.100000000000001</v>
      </c>
      <c r="L61" s="101">
        <v>7</v>
      </c>
      <c r="M61" s="101">
        <v>4.3</v>
      </c>
      <c r="N61" s="101">
        <v>10.9</v>
      </c>
      <c r="O61" s="101">
        <v>0</v>
      </c>
      <c r="P61" s="101">
        <v>0</v>
      </c>
      <c r="Q61" s="101">
        <v>26.4</v>
      </c>
      <c r="R61" s="5"/>
    </row>
    <row r="62" spans="1:18" ht="12.75" customHeight="1" x14ac:dyDescent="0.2">
      <c r="A62" s="51" t="s">
        <v>55</v>
      </c>
      <c r="B62" s="48">
        <v>155</v>
      </c>
      <c r="C62" s="48">
        <v>14</v>
      </c>
      <c r="D62" s="96">
        <v>37.299999999999997</v>
      </c>
      <c r="E62" s="101">
        <v>9</v>
      </c>
      <c r="F62" s="101">
        <v>0</v>
      </c>
      <c r="G62" s="101">
        <v>17.2</v>
      </c>
      <c r="H62" s="101">
        <v>0</v>
      </c>
      <c r="I62" s="101">
        <v>6.5</v>
      </c>
      <c r="J62" s="101">
        <v>0</v>
      </c>
      <c r="K62" s="101">
        <v>14.1</v>
      </c>
      <c r="L62" s="101">
        <v>8.6</v>
      </c>
      <c r="M62" s="101">
        <v>12.4</v>
      </c>
      <c r="N62" s="101">
        <v>0</v>
      </c>
      <c r="O62" s="101">
        <v>0</v>
      </c>
      <c r="P62" s="101">
        <v>7.7</v>
      </c>
      <c r="Q62" s="101">
        <v>19.899999999999999</v>
      </c>
      <c r="R62" s="5"/>
    </row>
    <row r="63" spans="1:18" ht="12.75" customHeight="1" x14ac:dyDescent="0.2">
      <c r="A63" s="51" t="s">
        <v>56</v>
      </c>
      <c r="B63" s="48">
        <v>8739</v>
      </c>
      <c r="C63" s="48">
        <v>3164</v>
      </c>
      <c r="D63" s="96">
        <v>32.200000000000003</v>
      </c>
      <c r="E63" s="101">
        <v>0</v>
      </c>
      <c r="F63" s="101">
        <v>0</v>
      </c>
      <c r="G63" s="101">
        <v>6.9</v>
      </c>
      <c r="H63" s="101">
        <v>0</v>
      </c>
      <c r="I63" s="101">
        <v>24.1</v>
      </c>
      <c r="J63" s="101">
        <v>24.1</v>
      </c>
      <c r="K63" s="101">
        <v>25.9</v>
      </c>
      <c r="L63" s="101">
        <v>14.7</v>
      </c>
      <c r="M63" s="101">
        <v>11.8</v>
      </c>
      <c r="N63" s="101">
        <v>10</v>
      </c>
      <c r="O63" s="101">
        <v>0</v>
      </c>
      <c r="P63" s="101">
        <v>0</v>
      </c>
      <c r="Q63" s="101">
        <v>32.5</v>
      </c>
      <c r="R63" s="5"/>
    </row>
    <row r="64" spans="1:18" ht="7.5" customHeight="1" x14ac:dyDescent="0.2">
      <c r="A64" s="53"/>
      <c r="B64" s="67"/>
      <c r="C64" s="67"/>
      <c r="D64" s="99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5"/>
    </row>
    <row r="65" spans="1:18" ht="12.75" customHeight="1" x14ac:dyDescent="0.2">
      <c r="A65" s="51" t="s">
        <v>57</v>
      </c>
      <c r="B65" s="48">
        <v>32300</v>
      </c>
      <c r="C65" s="48">
        <v>16706</v>
      </c>
      <c r="D65" s="96">
        <v>35.9</v>
      </c>
      <c r="E65" s="101">
        <v>19.8</v>
      </c>
      <c r="F65" s="101">
        <v>0</v>
      </c>
      <c r="G65" s="101">
        <v>15.9</v>
      </c>
      <c r="H65" s="101">
        <v>21.2</v>
      </c>
      <c r="I65" s="101">
        <v>19.600000000000001</v>
      </c>
      <c r="J65" s="101">
        <v>9.1999999999999993</v>
      </c>
      <c r="K65" s="101">
        <v>25.6</v>
      </c>
      <c r="L65" s="101">
        <v>13.4</v>
      </c>
      <c r="M65" s="101">
        <v>13.6</v>
      </c>
      <c r="N65" s="101">
        <v>10.199999999999999</v>
      </c>
      <c r="O65" s="101">
        <v>0</v>
      </c>
      <c r="P65" s="101">
        <v>11.1</v>
      </c>
      <c r="Q65" s="101">
        <v>32.299999999999997</v>
      </c>
      <c r="R65" s="5"/>
    </row>
    <row r="66" spans="1:18" ht="12.75" customHeight="1" x14ac:dyDescent="0.2">
      <c r="A66" s="51" t="s">
        <v>58</v>
      </c>
      <c r="B66" s="48">
        <v>1705</v>
      </c>
      <c r="C66" s="48">
        <v>909</v>
      </c>
      <c r="D66" s="96">
        <v>26.1</v>
      </c>
      <c r="E66" s="101">
        <v>28.8</v>
      </c>
      <c r="F66" s="101">
        <v>29</v>
      </c>
      <c r="G66" s="101">
        <v>16.7</v>
      </c>
      <c r="H66" s="101">
        <v>0</v>
      </c>
      <c r="I66" s="101">
        <v>10.4</v>
      </c>
      <c r="J66" s="101">
        <v>14.7</v>
      </c>
      <c r="K66" s="101">
        <v>23.1</v>
      </c>
      <c r="L66" s="101">
        <v>0</v>
      </c>
      <c r="M66" s="101">
        <v>12.3</v>
      </c>
      <c r="N66" s="101">
        <v>16.399999999999999</v>
      </c>
      <c r="O66" s="101">
        <v>0</v>
      </c>
      <c r="P66" s="101">
        <v>12.8</v>
      </c>
      <c r="Q66" s="101">
        <v>22.3</v>
      </c>
      <c r="R66" s="5"/>
    </row>
    <row r="67" spans="1:18" ht="12.75" customHeight="1" x14ac:dyDescent="0.2">
      <c r="A67" s="51" t="s">
        <v>59</v>
      </c>
      <c r="B67" s="48">
        <v>4987</v>
      </c>
      <c r="C67" s="48">
        <v>3602</v>
      </c>
      <c r="D67" s="96">
        <v>19.5</v>
      </c>
      <c r="E67" s="101">
        <v>13.4</v>
      </c>
      <c r="F67" s="101">
        <v>15.5</v>
      </c>
      <c r="G67" s="101">
        <v>14.3</v>
      </c>
      <c r="H67" s="101">
        <v>0</v>
      </c>
      <c r="I67" s="101">
        <v>13.4</v>
      </c>
      <c r="J67" s="101">
        <v>0</v>
      </c>
      <c r="K67" s="101">
        <v>20.5</v>
      </c>
      <c r="L67" s="101">
        <v>7.1</v>
      </c>
      <c r="M67" s="101">
        <v>6.5</v>
      </c>
      <c r="N67" s="101">
        <v>8.8000000000000007</v>
      </c>
      <c r="O67" s="101">
        <v>0</v>
      </c>
      <c r="P67" s="101">
        <v>13.2</v>
      </c>
      <c r="Q67" s="101">
        <v>19</v>
      </c>
      <c r="R67" s="5"/>
    </row>
    <row r="68" spans="1:18" ht="12.75" customHeight="1" x14ac:dyDescent="0.2">
      <c r="A68" s="52" t="s">
        <v>60</v>
      </c>
      <c r="B68" s="70">
        <v>297</v>
      </c>
      <c r="C68" s="70">
        <v>253</v>
      </c>
      <c r="D68" s="103">
        <v>20.3</v>
      </c>
      <c r="E68" s="104">
        <v>28</v>
      </c>
      <c r="F68" s="104">
        <v>0</v>
      </c>
      <c r="G68" s="104">
        <v>21.7</v>
      </c>
      <c r="H68" s="104">
        <v>0</v>
      </c>
      <c r="I68" s="104">
        <v>12.3</v>
      </c>
      <c r="J68" s="104">
        <v>0</v>
      </c>
      <c r="K68" s="104">
        <v>20.8</v>
      </c>
      <c r="L68" s="104">
        <v>0</v>
      </c>
      <c r="M68" s="104">
        <v>0</v>
      </c>
      <c r="N68" s="104">
        <v>0</v>
      </c>
      <c r="O68" s="104">
        <v>0</v>
      </c>
      <c r="P68" s="104">
        <v>0</v>
      </c>
      <c r="Q68" s="104">
        <v>23.6</v>
      </c>
      <c r="R68" s="5"/>
    </row>
    <row r="69" spans="1:18" ht="12.75" customHeight="1" x14ac:dyDescent="0.2">
      <c r="A69" s="326" t="s">
        <v>129</v>
      </c>
      <c r="B69" s="326"/>
      <c r="C69" s="326"/>
      <c r="D69" s="326"/>
      <c r="E69" s="326"/>
      <c r="F69" s="326"/>
      <c r="G69" s="326"/>
      <c r="H69" s="326"/>
      <c r="I69" s="326"/>
      <c r="J69" s="326"/>
      <c r="K69" s="326"/>
      <c r="L69" s="326"/>
      <c r="M69" s="326"/>
      <c r="N69" s="326"/>
      <c r="O69" s="326"/>
      <c r="P69" s="326"/>
      <c r="Q69" s="326"/>
    </row>
    <row r="70" spans="1:18" ht="15" customHeight="1" x14ac:dyDescent="0.2">
      <c r="A70" s="2" t="s">
        <v>2</v>
      </c>
    </row>
  </sheetData>
  <mergeCells count="22">
    <mergeCell ref="K5:K7"/>
    <mergeCell ref="A4:Q4"/>
    <mergeCell ref="N5:N7"/>
    <mergeCell ref="O5:O7"/>
    <mergeCell ref="P5:P7"/>
    <mergeCell ref="Q5:Q7"/>
    <mergeCell ref="A1:Q1"/>
    <mergeCell ref="A2:Q2"/>
    <mergeCell ref="A3:Q3"/>
    <mergeCell ref="A69:Q69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5:H7"/>
    <mergeCell ref="I5:I7"/>
    <mergeCell ref="J5:J7"/>
  </mergeCells>
  <phoneticPr fontId="0" type="noConversion"/>
  <printOptions horizontalCentered="1"/>
  <pageMargins left="0.25" right="0.25" top="0.25" bottom="0.25" header="0.5" footer="0.5"/>
  <pageSetup scale="6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zoomScaleNormal="100" zoomScaleSheetLayoutView="100" workbookViewId="0">
      <selection activeCell="L53" sqref="L53"/>
    </sheetView>
  </sheetViews>
  <sheetFormatPr defaultColWidth="9.140625" defaultRowHeight="12.75" x14ac:dyDescent="0.2"/>
  <cols>
    <col min="1" max="1" width="15.7109375" style="2" customWidth="1"/>
    <col min="2" max="2" width="13.28515625" style="2" customWidth="1"/>
    <col min="3" max="3" width="12.5703125" style="2" bestFit="1" customWidth="1"/>
    <col min="4" max="4" width="19.85546875" style="3" customWidth="1"/>
    <col min="5" max="5" width="12.5703125" style="3" bestFit="1" customWidth="1"/>
    <col min="6" max="6" width="12.5703125" style="2" bestFit="1" customWidth="1"/>
    <col min="7" max="7" width="13.7109375" style="2" customWidth="1"/>
    <col min="8" max="8" width="13.7109375" style="2" bestFit="1" customWidth="1"/>
    <col min="9" max="9" width="12.5703125" style="2" bestFit="1" customWidth="1"/>
    <col min="10" max="16384" width="9.140625" style="2"/>
  </cols>
  <sheetData>
    <row r="1" spans="1:9" s="195" customFormat="1" x14ac:dyDescent="0.2">
      <c r="A1" s="300" t="s">
        <v>223</v>
      </c>
      <c r="B1" s="300"/>
      <c r="C1" s="300"/>
      <c r="D1" s="300"/>
      <c r="E1" s="300"/>
      <c r="F1" s="300"/>
      <c r="G1" s="300"/>
      <c r="H1" s="300"/>
      <c r="I1" s="300"/>
    </row>
    <row r="2" spans="1:9" s="195" customFormat="1" x14ac:dyDescent="0.2">
      <c r="A2" s="300" t="s">
        <v>224</v>
      </c>
      <c r="B2" s="300"/>
      <c r="C2" s="300"/>
      <c r="D2" s="300"/>
      <c r="E2" s="300"/>
      <c r="F2" s="300"/>
      <c r="G2" s="300"/>
      <c r="H2" s="300"/>
      <c r="I2" s="300"/>
    </row>
    <row r="3" spans="1:9" x14ac:dyDescent="0.2">
      <c r="A3" s="300" t="s">
        <v>271</v>
      </c>
      <c r="B3" s="300"/>
      <c r="C3" s="300"/>
      <c r="D3" s="300"/>
      <c r="E3" s="300"/>
      <c r="F3" s="300"/>
      <c r="G3" s="300"/>
      <c r="H3" s="300"/>
      <c r="I3" s="300"/>
    </row>
    <row r="4" spans="1:9" ht="12.75" customHeight="1" x14ac:dyDescent="0.2">
      <c r="A4" s="290" t="str">
        <f>'1B'!$A$4</f>
        <v>ACF/OFA: 05/15/2019</v>
      </c>
      <c r="B4" s="290"/>
      <c r="C4" s="290"/>
      <c r="D4" s="290"/>
      <c r="E4" s="290"/>
      <c r="F4" s="290"/>
      <c r="G4" s="290"/>
      <c r="H4" s="290"/>
      <c r="I4" s="290"/>
    </row>
    <row r="5" spans="1:9" s="3" customFormat="1" ht="12.75" customHeight="1" x14ac:dyDescent="0.2">
      <c r="A5" s="281" t="s">
        <v>0</v>
      </c>
      <c r="B5" s="291" t="s">
        <v>112</v>
      </c>
      <c r="C5" s="334"/>
      <c r="D5" s="332" t="s">
        <v>121</v>
      </c>
      <c r="E5" s="332"/>
      <c r="F5" s="332"/>
      <c r="G5" s="332"/>
      <c r="H5" s="332"/>
      <c r="I5" s="333"/>
    </row>
    <row r="6" spans="1:9" s="3" customFormat="1" ht="39" customHeight="1" x14ac:dyDescent="0.2">
      <c r="A6" s="282"/>
      <c r="B6" s="21" t="s">
        <v>119</v>
      </c>
      <c r="C6" s="144" t="s">
        <v>120</v>
      </c>
      <c r="D6" s="95" t="s">
        <v>93</v>
      </c>
      <c r="E6" s="21" t="s">
        <v>116</v>
      </c>
      <c r="F6" s="21" t="s">
        <v>131</v>
      </c>
      <c r="G6" s="21" t="s">
        <v>115</v>
      </c>
      <c r="H6" s="21" t="s">
        <v>117</v>
      </c>
      <c r="I6" s="21" t="s">
        <v>118</v>
      </c>
    </row>
    <row r="7" spans="1:9" ht="12.75" customHeight="1" x14ac:dyDescent="0.2">
      <c r="A7" s="39" t="s">
        <v>3</v>
      </c>
      <c r="B7" s="105">
        <f>SUM(B9:B67)</f>
        <v>635494</v>
      </c>
      <c r="C7" s="142">
        <f>SUM(C9:C67)</f>
        <v>306198</v>
      </c>
      <c r="D7" s="137">
        <f t="shared" ref="D7:I7" si="0">SUM(D9:D67)</f>
        <v>329300</v>
      </c>
      <c r="E7" s="106">
        <f t="shared" si="0"/>
        <v>261581</v>
      </c>
      <c r="F7" s="92">
        <f t="shared" si="0"/>
        <v>26365</v>
      </c>
      <c r="G7" s="92">
        <f t="shared" si="0"/>
        <v>27025</v>
      </c>
      <c r="H7" s="92">
        <f t="shared" si="0"/>
        <v>13719</v>
      </c>
      <c r="I7" s="92">
        <f t="shared" si="0"/>
        <v>610</v>
      </c>
    </row>
    <row r="8" spans="1:9" ht="7.5" customHeight="1" x14ac:dyDescent="0.2">
      <c r="A8" s="53"/>
      <c r="B8" s="107"/>
      <c r="C8" s="143"/>
      <c r="D8" s="138"/>
      <c r="E8" s="57"/>
      <c r="F8" s="55"/>
      <c r="G8" s="55"/>
      <c r="H8" s="55"/>
      <c r="I8" s="55"/>
    </row>
    <row r="9" spans="1:9" ht="12.75" customHeight="1" x14ac:dyDescent="0.2">
      <c r="A9" s="51" t="s">
        <v>8</v>
      </c>
      <c r="B9" s="48">
        <v>3019</v>
      </c>
      <c r="C9" s="84">
        <v>1651</v>
      </c>
      <c r="D9" s="139">
        <v>1368</v>
      </c>
      <c r="E9" s="108">
        <v>1197</v>
      </c>
      <c r="F9" s="48">
        <v>63</v>
      </c>
      <c r="G9" s="48">
        <v>74</v>
      </c>
      <c r="H9" s="48">
        <v>30</v>
      </c>
      <c r="I9" s="48">
        <v>3</v>
      </c>
    </row>
    <row r="10" spans="1:9" ht="12.75" customHeight="1" x14ac:dyDescent="0.2">
      <c r="A10" s="51" t="s">
        <v>9</v>
      </c>
      <c r="B10" s="48">
        <v>1748</v>
      </c>
      <c r="C10" s="84">
        <v>780</v>
      </c>
      <c r="D10" s="139">
        <v>968</v>
      </c>
      <c r="E10" s="108">
        <v>683</v>
      </c>
      <c r="F10" s="48">
        <v>149</v>
      </c>
      <c r="G10" s="48">
        <v>85</v>
      </c>
      <c r="H10" s="48">
        <v>49</v>
      </c>
      <c r="I10" s="48">
        <v>1</v>
      </c>
    </row>
    <row r="11" spans="1:9" ht="12.75" customHeight="1" x14ac:dyDescent="0.2">
      <c r="A11" s="51" t="s">
        <v>10</v>
      </c>
      <c r="B11" s="48">
        <v>2385</v>
      </c>
      <c r="C11" s="84">
        <v>491</v>
      </c>
      <c r="D11" s="139">
        <v>1894</v>
      </c>
      <c r="E11" s="108">
        <v>1658</v>
      </c>
      <c r="F11" s="48">
        <v>104</v>
      </c>
      <c r="G11" s="48">
        <v>91</v>
      </c>
      <c r="H11" s="48">
        <v>38</v>
      </c>
      <c r="I11" s="48">
        <v>1</v>
      </c>
    </row>
    <row r="12" spans="1:9" ht="12.75" customHeight="1" x14ac:dyDescent="0.2">
      <c r="A12" s="51" t="s">
        <v>11</v>
      </c>
      <c r="B12" s="48">
        <v>1267</v>
      </c>
      <c r="C12" s="84">
        <v>394</v>
      </c>
      <c r="D12" s="139">
        <v>873</v>
      </c>
      <c r="E12" s="108">
        <v>693</v>
      </c>
      <c r="F12" s="48">
        <v>85</v>
      </c>
      <c r="G12" s="48">
        <v>81</v>
      </c>
      <c r="H12" s="48">
        <v>14</v>
      </c>
      <c r="I12" s="68">
        <v>1</v>
      </c>
    </row>
    <row r="13" spans="1:9" ht="12.75" customHeight="1" x14ac:dyDescent="0.2">
      <c r="A13" s="51" t="s">
        <v>12</v>
      </c>
      <c r="B13" s="48">
        <v>272980</v>
      </c>
      <c r="C13" s="84">
        <v>155243</v>
      </c>
      <c r="D13" s="139">
        <v>117736</v>
      </c>
      <c r="E13" s="108">
        <v>93747</v>
      </c>
      <c r="F13" s="48">
        <v>8110</v>
      </c>
      <c r="G13" s="48">
        <v>9201</v>
      </c>
      <c r="H13" s="48">
        <v>6349</v>
      </c>
      <c r="I13" s="48">
        <v>330</v>
      </c>
    </row>
    <row r="14" spans="1:9" ht="12.75" customHeight="1" x14ac:dyDescent="0.2">
      <c r="A14" s="51" t="s">
        <v>13</v>
      </c>
      <c r="B14" s="48">
        <v>8397</v>
      </c>
      <c r="C14" s="84">
        <v>2811</v>
      </c>
      <c r="D14" s="139">
        <v>5585</v>
      </c>
      <c r="E14" s="108">
        <v>3124</v>
      </c>
      <c r="F14" s="48">
        <v>1457</v>
      </c>
      <c r="G14" s="48">
        <v>706</v>
      </c>
      <c r="H14" s="48">
        <v>283</v>
      </c>
      <c r="I14" s="48">
        <v>16</v>
      </c>
    </row>
    <row r="15" spans="1:9" ht="12.75" customHeight="1" x14ac:dyDescent="0.2">
      <c r="A15" s="51" t="s">
        <v>14</v>
      </c>
      <c r="B15" s="48">
        <v>4834</v>
      </c>
      <c r="C15" s="84">
        <v>1233</v>
      </c>
      <c r="D15" s="139">
        <v>3601</v>
      </c>
      <c r="E15" s="108">
        <v>3113</v>
      </c>
      <c r="F15" s="48">
        <v>236</v>
      </c>
      <c r="G15" s="48">
        <v>186</v>
      </c>
      <c r="H15" s="48">
        <v>63</v>
      </c>
      <c r="I15" s="68">
        <v>4</v>
      </c>
    </row>
    <row r="16" spans="1:9" ht="12.75" customHeight="1" x14ac:dyDescent="0.2">
      <c r="A16" s="51" t="s">
        <v>15</v>
      </c>
      <c r="B16" s="48">
        <v>756</v>
      </c>
      <c r="C16" s="84">
        <v>204</v>
      </c>
      <c r="D16" s="139">
        <v>552</v>
      </c>
      <c r="E16" s="108">
        <v>481</v>
      </c>
      <c r="F16" s="48">
        <v>25</v>
      </c>
      <c r="G16" s="48">
        <v>39</v>
      </c>
      <c r="H16" s="48">
        <v>7</v>
      </c>
      <c r="I16" s="68">
        <v>0</v>
      </c>
    </row>
    <row r="17" spans="1:11" ht="12.75" customHeight="1" x14ac:dyDescent="0.2">
      <c r="A17" s="51" t="s">
        <v>80</v>
      </c>
      <c r="B17" s="48">
        <v>2755</v>
      </c>
      <c r="C17" s="84">
        <v>1377</v>
      </c>
      <c r="D17" s="139">
        <v>1378</v>
      </c>
      <c r="E17" s="108">
        <v>1203</v>
      </c>
      <c r="F17" s="48">
        <v>66</v>
      </c>
      <c r="G17" s="48">
        <v>93</v>
      </c>
      <c r="H17" s="48">
        <v>13</v>
      </c>
      <c r="I17" s="48">
        <v>2</v>
      </c>
    </row>
    <row r="18" spans="1:11" ht="12.75" customHeight="1" x14ac:dyDescent="0.2">
      <c r="A18" s="51" t="s">
        <v>16</v>
      </c>
      <c r="B18" s="48">
        <v>4104</v>
      </c>
      <c r="C18" s="84">
        <v>1577</v>
      </c>
      <c r="D18" s="139">
        <v>2527</v>
      </c>
      <c r="E18" s="108">
        <v>2251</v>
      </c>
      <c r="F18" s="48">
        <v>118</v>
      </c>
      <c r="G18" s="48">
        <v>93</v>
      </c>
      <c r="H18" s="48">
        <v>47</v>
      </c>
      <c r="I18" s="68">
        <v>18</v>
      </c>
    </row>
    <row r="19" spans="1:11" ht="7.5" customHeight="1" x14ac:dyDescent="0.2">
      <c r="A19" s="53"/>
      <c r="B19" s="67"/>
      <c r="C19" s="85"/>
      <c r="D19" s="140"/>
      <c r="E19" s="109"/>
      <c r="F19" s="67"/>
      <c r="G19" s="67"/>
      <c r="H19" s="67"/>
      <c r="I19" s="67"/>
    </row>
    <row r="20" spans="1:11" ht="12.75" customHeight="1" x14ac:dyDescent="0.2">
      <c r="A20" s="51" t="s">
        <v>17</v>
      </c>
      <c r="B20" s="48">
        <v>2062</v>
      </c>
      <c r="C20" s="84">
        <v>97</v>
      </c>
      <c r="D20" s="139">
        <v>1965</v>
      </c>
      <c r="E20" s="108">
        <v>1868</v>
      </c>
      <c r="F20" s="48">
        <v>24</v>
      </c>
      <c r="G20" s="48">
        <v>40</v>
      </c>
      <c r="H20" s="48">
        <v>29</v>
      </c>
      <c r="I20" s="48">
        <v>3</v>
      </c>
      <c r="K20" s="82"/>
    </row>
    <row r="21" spans="1:11" ht="12.75" customHeight="1" x14ac:dyDescent="0.2">
      <c r="A21" s="51" t="s">
        <v>18</v>
      </c>
      <c r="B21" s="48">
        <v>119</v>
      </c>
      <c r="C21" s="84">
        <v>38</v>
      </c>
      <c r="D21" s="139">
        <v>81</v>
      </c>
      <c r="E21" s="108">
        <v>75</v>
      </c>
      <c r="F21" s="48">
        <v>1</v>
      </c>
      <c r="G21" s="48">
        <v>2</v>
      </c>
      <c r="H21" s="48">
        <v>3</v>
      </c>
      <c r="I21" s="68">
        <v>0</v>
      </c>
    </row>
    <row r="22" spans="1:11" ht="12.75" customHeight="1" x14ac:dyDescent="0.2">
      <c r="A22" s="51" t="s">
        <v>19</v>
      </c>
      <c r="B22" s="48">
        <v>2674</v>
      </c>
      <c r="C22" s="84">
        <v>913</v>
      </c>
      <c r="D22" s="139">
        <v>1762</v>
      </c>
      <c r="E22" s="108">
        <v>1374</v>
      </c>
      <c r="F22" s="48">
        <v>163</v>
      </c>
      <c r="G22" s="48">
        <v>153</v>
      </c>
      <c r="H22" s="48">
        <v>70</v>
      </c>
      <c r="I22" s="48">
        <v>1</v>
      </c>
    </row>
    <row r="23" spans="1:11" ht="12.75" customHeight="1" x14ac:dyDescent="0.2">
      <c r="A23" s="51" t="s">
        <v>20</v>
      </c>
      <c r="B23" s="48">
        <v>52</v>
      </c>
      <c r="C23" s="84">
        <v>33</v>
      </c>
      <c r="D23" s="139">
        <v>20</v>
      </c>
      <c r="E23" s="108">
        <v>18</v>
      </c>
      <c r="F23" s="48">
        <v>1</v>
      </c>
      <c r="G23" s="48">
        <v>1</v>
      </c>
      <c r="H23" s="68">
        <v>0</v>
      </c>
      <c r="I23" s="68">
        <v>0</v>
      </c>
    </row>
    <row r="24" spans="1:11" ht="12.75" customHeight="1" x14ac:dyDescent="0.2">
      <c r="A24" s="51" t="s">
        <v>21</v>
      </c>
      <c r="B24" s="48">
        <v>2457</v>
      </c>
      <c r="C24" s="84">
        <v>1593</v>
      </c>
      <c r="D24" s="139">
        <v>863</v>
      </c>
      <c r="E24" s="108">
        <v>449</v>
      </c>
      <c r="F24" s="48">
        <v>188</v>
      </c>
      <c r="G24" s="48">
        <v>178</v>
      </c>
      <c r="H24" s="48">
        <v>49</v>
      </c>
      <c r="I24" s="68">
        <v>0</v>
      </c>
    </row>
    <row r="25" spans="1:11" ht="12.75" customHeight="1" x14ac:dyDescent="0.2">
      <c r="A25" s="51" t="s">
        <v>22</v>
      </c>
      <c r="B25" s="48">
        <v>1117</v>
      </c>
      <c r="C25" s="84">
        <v>341</v>
      </c>
      <c r="D25" s="139">
        <v>776</v>
      </c>
      <c r="E25" s="108">
        <v>666</v>
      </c>
      <c r="F25" s="48">
        <v>51</v>
      </c>
      <c r="G25" s="48">
        <v>44</v>
      </c>
      <c r="H25" s="48">
        <v>16</v>
      </c>
      <c r="I25" s="68">
        <v>0</v>
      </c>
    </row>
    <row r="26" spans="1:11" ht="12.75" customHeight="1" x14ac:dyDescent="0.2">
      <c r="A26" s="51" t="s">
        <v>23</v>
      </c>
      <c r="B26" s="48">
        <v>3844</v>
      </c>
      <c r="C26" s="84">
        <v>1287</v>
      </c>
      <c r="D26" s="139">
        <v>2557</v>
      </c>
      <c r="E26" s="108">
        <v>2056</v>
      </c>
      <c r="F26" s="48">
        <v>187</v>
      </c>
      <c r="G26" s="48">
        <v>225</v>
      </c>
      <c r="H26" s="48">
        <v>81</v>
      </c>
      <c r="I26" s="48">
        <v>7</v>
      </c>
    </row>
    <row r="27" spans="1:11" ht="12.75" customHeight="1" x14ac:dyDescent="0.2">
      <c r="A27" s="51" t="s">
        <v>24</v>
      </c>
      <c r="B27" s="48">
        <v>1792</v>
      </c>
      <c r="C27" s="84">
        <v>684</v>
      </c>
      <c r="D27" s="139">
        <v>1108</v>
      </c>
      <c r="E27" s="108">
        <v>871</v>
      </c>
      <c r="F27" s="48">
        <v>106</v>
      </c>
      <c r="G27" s="48">
        <v>88</v>
      </c>
      <c r="H27" s="48">
        <v>42</v>
      </c>
      <c r="I27" s="68">
        <v>2</v>
      </c>
    </row>
    <row r="28" spans="1:11" ht="12.75" customHeight="1" x14ac:dyDescent="0.2">
      <c r="A28" s="51" t="s">
        <v>25</v>
      </c>
      <c r="B28" s="48">
        <v>4144</v>
      </c>
      <c r="C28" s="84">
        <v>2176</v>
      </c>
      <c r="D28" s="139">
        <v>1968</v>
      </c>
      <c r="E28" s="108">
        <v>1580</v>
      </c>
      <c r="F28" s="48">
        <v>121</v>
      </c>
      <c r="G28" s="48">
        <v>170</v>
      </c>
      <c r="H28" s="48">
        <v>96</v>
      </c>
      <c r="I28" s="48">
        <v>1</v>
      </c>
    </row>
    <row r="29" spans="1:11" ht="12.75" customHeight="1" x14ac:dyDescent="0.2">
      <c r="A29" s="51" t="s">
        <v>26</v>
      </c>
      <c r="B29" s="48">
        <v>2312</v>
      </c>
      <c r="C29" s="84">
        <v>109</v>
      </c>
      <c r="D29" s="139">
        <v>2203</v>
      </c>
      <c r="E29" s="108">
        <v>2015</v>
      </c>
      <c r="F29" s="48">
        <v>89</v>
      </c>
      <c r="G29" s="48">
        <v>70</v>
      </c>
      <c r="H29" s="48">
        <v>29</v>
      </c>
      <c r="I29" s="68">
        <v>1</v>
      </c>
    </row>
    <row r="30" spans="1:11" ht="7.5" customHeight="1" x14ac:dyDescent="0.2">
      <c r="A30" s="53"/>
      <c r="B30" s="67"/>
      <c r="C30" s="85"/>
      <c r="D30" s="140"/>
      <c r="E30" s="109"/>
      <c r="F30" s="67"/>
      <c r="G30" s="67"/>
      <c r="H30" s="67"/>
      <c r="I30" s="67"/>
    </row>
    <row r="31" spans="1:11" ht="12.75" customHeight="1" x14ac:dyDescent="0.2">
      <c r="A31" s="51" t="s">
        <v>27</v>
      </c>
      <c r="B31" s="48">
        <v>16000</v>
      </c>
      <c r="C31" s="84">
        <v>14518</v>
      </c>
      <c r="D31" s="139">
        <v>1482</v>
      </c>
      <c r="E31" s="108">
        <v>359</v>
      </c>
      <c r="F31" s="48">
        <v>447</v>
      </c>
      <c r="G31" s="48">
        <v>339</v>
      </c>
      <c r="H31" s="48">
        <v>327</v>
      </c>
      <c r="I31" s="48">
        <v>10</v>
      </c>
    </row>
    <row r="32" spans="1:11" ht="12.75" customHeight="1" x14ac:dyDescent="0.2">
      <c r="A32" s="51" t="s">
        <v>28</v>
      </c>
      <c r="B32" s="48">
        <v>8316</v>
      </c>
      <c r="C32" s="84">
        <v>2342</v>
      </c>
      <c r="D32" s="139">
        <v>5974</v>
      </c>
      <c r="E32" s="108">
        <v>5063</v>
      </c>
      <c r="F32" s="48">
        <v>331</v>
      </c>
      <c r="G32" s="48">
        <v>359</v>
      </c>
      <c r="H32" s="48">
        <v>209</v>
      </c>
      <c r="I32" s="48">
        <v>11</v>
      </c>
    </row>
    <row r="33" spans="1:9" ht="12.75" customHeight="1" x14ac:dyDescent="0.2">
      <c r="A33" s="51" t="s">
        <v>29</v>
      </c>
      <c r="B33" s="48">
        <v>36859</v>
      </c>
      <c r="C33" s="84">
        <v>24612</v>
      </c>
      <c r="D33" s="139">
        <v>12247</v>
      </c>
      <c r="E33" s="108">
        <v>10462</v>
      </c>
      <c r="F33" s="48">
        <v>574</v>
      </c>
      <c r="G33" s="48">
        <v>776</v>
      </c>
      <c r="H33" s="48">
        <v>390</v>
      </c>
      <c r="I33" s="48">
        <v>44</v>
      </c>
    </row>
    <row r="34" spans="1:9" ht="12.75" customHeight="1" x14ac:dyDescent="0.2">
      <c r="A34" s="51" t="s">
        <v>30</v>
      </c>
      <c r="B34" s="48">
        <v>3327</v>
      </c>
      <c r="C34" s="84">
        <v>2004</v>
      </c>
      <c r="D34" s="139">
        <v>1323</v>
      </c>
      <c r="E34" s="108">
        <v>1007</v>
      </c>
      <c r="F34" s="48">
        <v>107</v>
      </c>
      <c r="G34" s="48">
        <v>140</v>
      </c>
      <c r="H34" s="48">
        <v>69</v>
      </c>
      <c r="I34" s="68">
        <v>0</v>
      </c>
    </row>
    <row r="35" spans="1:9" ht="12.75" customHeight="1" x14ac:dyDescent="0.2">
      <c r="A35" s="51" t="s">
        <v>31</v>
      </c>
      <c r="B35" s="48">
        <v>7328</v>
      </c>
      <c r="C35" s="84">
        <v>2732</v>
      </c>
      <c r="D35" s="139">
        <v>4596</v>
      </c>
      <c r="E35" s="108">
        <v>2935</v>
      </c>
      <c r="F35" s="48">
        <v>660</v>
      </c>
      <c r="G35" s="48">
        <v>703</v>
      </c>
      <c r="H35" s="48">
        <v>266</v>
      </c>
      <c r="I35" s="48">
        <v>32</v>
      </c>
    </row>
    <row r="36" spans="1:9" ht="12.75" customHeight="1" x14ac:dyDescent="0.2">
      <c r="A36" s="51" t="s">
        <v>32</v>
      </c>
      <c r="B36" s="48">
        <v>1365</v>
      </c>
      <c r="C36" s="84">
        <v>711</v>
      </c>
      <c r="D36" s="139">
        <v>654</v>
      </c>
      <c r="E36" s="108">
        <v>506</v>
      </c>
      <c r="F36" s="48">
        <v>36</v>
      </c>
      <c r="G36" s="48">
        <v>64</v>
      </c>
      <c r="H36" s="48">
        <v>46</v>
      </c>
      <c r="I36" s="48">
        <v>2</v>
      </c>
    </row>
    <row r="37" spans="1:9" ht="12.75" customHeight="1" x14ac:dyDescent="0.2">
      <c r="A37" s="51" t="s">
        <v>33</v>
      </c>
      <c r="B37" s="48">
        <v>6036</v>
      </c>
      <c r="C37" s="84">
        <v>1498</v>
      </c>
      <c r="D37" s="139">
        <v>4538</v>
      </c>
      <c r="E37" s="108">
        <v>4189</v>
      </c>
      <c r="F37" s="48">
        <v>164</v>
      </c>
      <c r="G37" s="48">
        <v>154</v>
      </c>
      <c r="H37" s="48">
        <v>30</v>
      </c>
      <c r="I37" s="48">
        <v>2</v>
      </c>
    </row>
    <row r="38" spans="1:9" ht="12.75" customHeight="1" x14ac:dyDescent="0.2">
      <c r="A38" s="51" t="s">
        <v>34</v>
      </c>
      <c r="B38" s="48">
        <v>1799</v>
      </c>
      <c r="C38" s="84">
        <v>628</v>
      </c>
      <c r="D38" s="139">
        <v>1172</v>
      </c>
      <c r="E38" s="108">
        <v>714</v>
      </c>
      <c r="F38" s="48">
        <v>242</v>
      </c>
      <c r="G38" s="48">
        <v>172</v>
      </c>
      <c r="H38" s="48">
        <v>44</v>
      </c>
      <c r="I38" s="68">
        <v>0</v>
      </c>
    </row>
    <row r="39" spans="1:9" ht="12.75" customHeight="1" x14ac:dyDescent="0.2">
      <c r="A39" s="51" t="s">
        <v>35</v>
      </c>
      <c r="B39" s="48">
        <v>1792</v>
      </c>
      <c r="C39" s="84">
        <v>796</v>
      </c>
      <c r="D39" s="139">
        <v>997</v>
      </c>
      <c r="E39" s="108">
        <v>650</v>
      </c>
      <c r="F39" s="48">
        <v>105</v>
      </c>
      <c r="G39" s="48">
        <v>170</v>
      </c>
      <c r="H39" s="48">
        <v>71</v>
      </c>
      <c r="I39" s="68">
        <v>2</v>
      </c>
    </row>
    <row r="40" spans="1:9" ht="12.75" customHeight="1" x14ac:dyDescent="0.2">
      <c r="A40" s="51" t="s">
        <v>36</v>
      </c>
      <c r="B40" s="48">
        <v>5079</v>
      </c>
      <c r="C40" s="84">
        <v>1941</v>
      </c>
      <c r="D40" s="139">
        <v>3138</v>
      </c>
      <c r="E40" s="108">
        <v>2528</v>
      </c>
      <c r="F40" s="48">
        <v>229</v>
      </c>
      <c r="G40" s="48">
        <v>246</v>
      </c>
      <c r="H40" s="48">
        <v>135</v>
      </c>
      <c r="I40" s="68">
        <v>0</v>
      </c>
    </row>
    <row r="41" spans="1:9" ht="7.5" customHeight="1" x14ac:dyDescent="0.2">
      <c r="A41" s="53"/>
      <c r="B41" s="67"/>
      <c r="C41" s="85"/>
      <c r="D41" s="140"/>
      <c r="E41" s="109"/>
      <c r="F41" s="67"/>
      <c r="G41" s="67"/>
      <c r="H41" s="67"/>
      <c r="I41" s="67"/>
    </row>
    <row r="42" spans="1:9" ht="12.75" customHeight="1" x14ac:dyDescent="0.2">
      <c r="A42" s="51" t="s">
        <v>37</v>
      </c>
      <c r="B42" s="48">
        <v>3058</v>
      </c>
      <c r="C42" s="84">
        <v>2151</v>
      </c>
      <c r="D42" s="139">
        <v>907</v>
      </c>
      <c r="E42" s="108">
        <v>703</v>
      </c>
      <c r="F42" s="48">
        <v>92</v>
      </c>
      <c r="G42" s="48">
        <v>77</v>
      </c>
      <c r="H42" s="48">
        <v>36</v>
      </c>
      <c r="I42" s="68">
        <v>0</v>
      </c>
    </row>
    <row r="43" spans="1:9" ht="12.75" customHeight="1" x14ac:dyDescent="0.2">
      <c r="A43" s="51" t="s">
        <v>38</v>
      </c>
      <c r="B43" s="48">
        <v>5230</v>
      </c>
      <c r="C43" s="84">
        <v>1451</v>
      </c>
      <c r="D43" s="139">
        <v>3778</v>
      </c>
      <c r="E43" s="108">
        <v>3220</v>
      </c>
      <c r="F43" s="48">
        <v>176</v>
      </c>
      <c r="G43" s="48">
        <v>208</v>
      </c>
      <c r="H43" s="48">
        <v>154</v>
      </c>
      <c r="I43" s="48">
        <v>22</v>
      </c>
    </row>
    <row r="44" spans="1:9" ht="12.75" customHeight="1" x14ac:dyDescent="0.2">
      <c r="A44" s="51" t="s">
        <v>39</v>
      </c>
      <c r="B44" s="48">
        <v>4657</v>
      </c>
      <c r="C44" s="84">
        <v>2375</v>
      </c>
      <c r="D44" s="139">
        <v>2282</v>
      </c>
      <c r="E44" s="108">
        <v>2236</v>
      </c>
      <c r="F44" s="48">
        <v>5</v>
      </c>
      <c r="G44" s="48">
        <v>25</v>
      </c>
      <c r="H44" s="48">
        <v>15</v>
      </c>
      <c r="I44" s="68">
        <v>0</v>
      </c>
    </row>
    <row r="45" spans="1:9" ht="12.75" customHeight="1" x14ac:dyDescent="0.2">
      <c r="A45" s="51" t="s">
        <v>40</v>
      </c>
      <c r="B45" s="48">
        <v>79528</v>
      </c>
      <c r="C45" s="84">
        <v>19583</v>
      </c>
      <c r="D45" s="139">
        <v>59945</v>
      </c>
      <c r="E45" s="108">
        <v>46654</v>
      </c>
      <c r="F45" s="48">
        <v>4671</v>
      </c>
      <c r="G45" s="48">
        <v>6249</v>
      </c>
      <c r="H45" s="48">
        <v>2370</v>
      </c>
      <c r="I45" s="68">
        <v>0</v>
      </c>
    </row>
    <row r="46" spans="1:9" ht="12.75" customHeight="1" x14ac:dyDescent="0.2">
      <c r="A46" s="51" t="s">
        <v>41</v>
      </c>
      <c r="B46" s="48">
        <v>2270</v>
      </c>
      <c r="C46" s="84">
        <v>559</v>
      </c>
      <c r="D46" s="139">
        <v>1711</v>
      </c>
      <c r="E46" s="108">
        <v>1278</v>
      </c>
      <c r="F46" s="48">
        <v>142</v>
      </c>
      <c r="G46" s="48">
        <v>218</v>
      </c>
      <c r="H46" s="48">
        <v>72</v>
      </c>
      <c r="I46" s="68">
        <v>1</v>
      </c>
    </row>
    <row r="47" spans="1:9" ht="12.75" customHeight="1" x14ac:dyDescent="0.2">
      <c r="A47" s="51" t="s">
        <v>42</v>
      </c>
      <c r="B47" s="48">
        <v>264</v>
      </c>
      <c r="C47" s="84">
        <v>181</v>
      </c>
      <c r="D47" s="139">
        <v>83</v>
      </c>
      <c r="E47" s="108">
        <v>30</v>
      </c>
      <c r="F47" s="48">
        <v>18</v>
      </c>
      <c r="G47" s="48">
        <v>20</v>
      </c>
      <c r="H47" s="48">
        <v>13</v>
      </c>
      <c r="I47" s="48">
        <v>2</v>
      </c>
    </row>
    <row r="48" spans="1:9" ht="12.75" customHeight="1" x14ac:dyDescent="0.2">
      <c r="A48" s="51" t="s">
        <v>43</v>
      </c>
      <c r="B48" s="48">
        <v>7094</v>
      </c>
      <c r="C48" s="84">
        <v>3178</v>
      </c>
      <c r="D48" s="139">
        <v>3916</v>
      </c>
      <c r="E48" s="108">
        <v>3048</v>
      </c>
      <c r="F48" s="48">
        <v>364</v>
      </c>
      <c r="G48" s="48">
        <v>368</v>
      </c>
      <c r="H48" s="48">
        <v>129</v>
      </c>
      <c r="I48" s="68">
        <v>7</v>
      </c>
    </row>
    <row r="49" spans="1:9" ht="12.75" customHeight="1" x14ac:dyDescent="0.2">
      <c r="A49" s="51" t="s">
        <v>44</v>
      </c>
      <c r="B49" s="48">
        <v>1511</v>
      </c>
      <c r="C49" s="84">
        <v>597</v>
      </c>
      <c r="D49" s="139">
        <v>914</v>
      </c>
      <c r="E49" s="108">
        <v>609</v>
      </c>
      <c r="F49" s="48">
        <v>84</v>
      </c>
      <c r="G49" s="48">
        <v>115</v>
      </c>
      <c r="H49" s="48">
        <v>93</v>
      </c>
      <c r="I49" s="48">
        <v>13</v>
      </c>
    </row>
    <row r="50" spans="1:9" ht="12.75" customHeight="1" x14ac:dyDescent="0.2">
      <c r="A50" s="51" t="s">
        <v>45</v>
      </c>
      <c r="B50" s="48">
        <v>33663</v>
      </c>
      <c r="C50" s="84">
        <v>23089</v>
      </c>
      <c r="D50" s="139">
        <v>10573</v>
      </c>
      <c r="E50" s="108">
        <v>7784</v>
      </c>
      <c r="F50" s="48">
        <v>1730</v>
      </c>
      <c r="G50" s="48">
        <v>777</v>
      </c>
      <c r="H50" s="48">
        <v>277</v>
      </c>
      <c r="I50" s="48">
        <v>6</v>
      </c>
    </row>
    <row r="51" spans="1:9" ht="12.75" customHeight="1" x14ac:dyDescent="0.2">
      <c r="A51" s="51" t="s">
        <v>46</v>
      </c>
      <c r="B51" s="48">
        <v>24652</v>
      </c>
      <c r="C51" s="84">
        <v>5740</v>
      </c>
      <c r="D51" s="139">
        <v>18913</v>
      </c>
      <c r="E51" s="108">
        <v>14619</v>
      </c>
      <c r="F51" s="48">
        <v>2014</v>
      </c>
      <c r="G51" s="48">
        <v>1773</v>
      </c>
      <c r="H51" s="48">
        <v>506</v>
      </c>
      <c r="I51" s="68">
        <v>0</v>
      </c>
    </row>
    <row r="52" spans="1:9" ht="7.5" customHeight="1" x14ac:dyDescent="0.2">
      <c r="A52" s="53"/>
      <c r="B52" s="67"/>
      <c r="C52" s="85"/>
      <c r="D52" s="140"/>
      <c r="E52" s="109"/>
      <c r="F52" s="67"/>
      <c r="G52" s="67"/>
      <c r="H52" s="67"/>
      <c r="I52" s="67"/>
    </row>
    <row r="53" spans="1:9" ht="12.75" customHeight="1" x14ac:dyDescent="0.2">
      <c r="A53" s="51" t="s">
        <v>47</v>
      </c>
      <c r="B53" s="48">
        <v>5072</v>
      </c>
      <c r="C53" s="84">
        <v>544</v>
      </c>
      <c r="D53" s="139">
        <v>4529</v>
      </c>
      <c r="E53" s="108">
        <v>4353</v>
      </c>
      <c r="F53" s="48">
        <v>19</v>
      </c>
      <c r="G53" s="48">
        <v>147</v>
      </c>
      <c r="H53" s="48">
        <v>10</v>
      </c>
      <c r="I53" s="68">
        <v>0</v>
      </c>
    </row>
    <row r="54" spans="1:9" ht="12.75" customHeight="1" x14ac:dyDescent="0.2">
      <c r="A54" s="51" t="s">
        <v>48</v>
      </c>
      <c r="B54" s="48">
        <v>2826</v>
      </c>
      <c r="C54" s="84">
        <v>231</v>
      </c>
      <c r="D54" s="139">
        <v>2595</v>
      </c>
      <c r="E54" s="108">
        <v>1941</v>
      </c>
      <c r="F54" s="48">
        <v>330</v>
      </c>
      <c r="G54" s="48">
        <v>226</v>
      </c>
      <c r="H54" s="48">
        <v>96</v>
      </c>
      <c r="I54" s="68">
        <v>2</v>
      </c>
    </row>
    <row r="55" spans="1:9" ht="12.75" customHeight="1" x14ac:dyDescent="0.2">
      <c r="A55" s="51" t="s">
        <v>49</v>
      </c>
      <c r="B55" s="48">
        <v>1634</v>
      </c>
      <c r="C55" s="84">
        <v>709</v>
      </c>
      <c r="D55" s="139">
        <v>925</v>
      </c>
      <c r="E55" s="108">
        <v>613</v>
      </c>
      <c r="F55" s="48">
        <v>124</v>
      </c>
      <c r="G55" s="48">
        <v>164</v>
      </c>
      <c r="H55" s="48">
        <v>24</v>
      </c>
      <c r="I55" s="68">
        <v>0</v>
      </c>
    </row>
    <row r="56" spans="1:9" ht="12.75" customHeight="1" x14ac:dyDescent="0.2">
      <c r="A56" s="51" t="s">
        <v>50</v>
      </c>
      <c r="B56" s="48">
        <v>350</v>
      </c>
      <c r="C56" s="84">
        <v>204</v>
      </c>
      <c r="D56" s="139">
        <v>146</v>
      </c>
      <c r="E56" s="108">
        <v>72</v>
      </c>
      <c r="F56" s="48">
        <v>36</v>
      </c>
      <c r="G56" s="48">
        <v>26</v>
      </c>
      <c r="H56" s="48">
        <v>12</v>
      </c>
      <c r="I56" s="68">
        <v>0</v>
      </c>
    </row>
    <row r="57" spans="1:9" ht="12.75" customHeight="1" x14ac:dyDescent="0.2">
      <c r="A57" s="51" t="s">
        <v>51</v>
      </c>
      <c r="B57" s="48">
        <v>7707</v>
      </c>
      <c r="C57" s="84">
        <v>2385</v>
      </c>
      <c r="D57" s="139">
        <v>5323</v>
      </c>
      <c r="E57" s="108">
        <v>4626</v>
      </c>
      <c r="F57" s="48">
        <v>219</v>
      </c>
      <c r="G57" s="48">
        <v>260</v>
      </c>
      <c r="H57" s="48">
        <v>218</v>
      </c>
      <c r="I57" s="68">
        <v>0</v>
      </c>
    </row>
    <row r="58" spans="1:9" ht="12.75" customHeight="1" x14ac:dyDescent="0.2">
      <c r="A58" s="51" t="s">
        <v>52</v>
      </c>
      <c r="B58" s="48">
        <v>7291</v>
      </c>
      <c r="C58" s="84">
        <v>1309</v>
      </c>
      <c r="D58" s="139">
        <v>5982</v>
      </c>
      <c r="E58" s="108">
        <v>5267</v>
      </c>
      <c r="F58" s="48">
        <v>285</v>
      </c>
      <c r="G58" s="48">
        <v>318</v>
      </c>
      <c r="H58" s="48">
        <v>112</v>
      </c>
      <c r="I58" s="68">
        <v>0</v>
      </c>
    </row>
    <row r="59" spans="1:9" ht="12.75" customHeight="1" x14ac:dyDescent="0.2">
      <c r="A59" s="51" t="s">
        <v>53</v>
      </c>
      <c r="B59" s="48">
        <v>1516</v>
      </c>
      <c r="C59" s="84">
        <v>153</v>
      </c>
      <c r="D59" s="139">
        <v>1364</v>
      </c>
      <c r="E59" s="108">
        <v>990</v>
      </c>
      <c r="F59" s="48">
        <v>297</v>
      </c>
      <c r="G59" s="48">
        <v>59</v>
      </c>
      <c r="H59" s="48">
        <v>17</v>
      </c>
      <c r="I59" s="68">
        <v>0</v>
      </c>
    </row>
    <row r="60" spans="1:9" ht="12.75" customHeight="1" x14ac:dyDescent="0.2">
      <c r="A60" s="51" t="s">
        <v>54</v>
      </c>
      <c r="B60" s="48">
        <v>1397</v>
      </c>
      <c r="C60" s="84">
        <v>656</v>
      </c>
      <c r="D60" s="139">
        <v>741</v>
      </c>
      <c r="E60" s="108">
        <v>540</v>
      </c>
      <c r="F60" s="48">
        <v>100</v>
      </c>
      <c r="G60" s="48">
        <v>77</v>
      </c>
      <c r="H60" s="48">
        <v>24</v>
      </c>
      <c r="I60" s="68">
        <v>0</v>
      </c>
    </row>
    <row r="61" spans="1:9" ht="12.75" customHeight="1" x14ac:dyDescent="0.2">
      <c r="A61" s="51" t="s">
        <v>55</v>
      </c>
      <c r="B61" s="48">
        <v>154</v>
      </c>
      <c r="C61" s="84">
        <v>7</v>
      </c>
      <c r="D61" s="139">
        <v>147</v>
      </c>
      <c r="E61" s="108">
        <v>140</v>
      </c>
      <c r="F61" s="48">
        <v>4</v>
      </c>
      <c r="G61" s="48">
        <v>2</v>
      </c>
      <c r="H61" s="48">
        <v>2</v>
      </c>
      <c r="I61" s="68">
        <v>0</v>
      </c>
    </row>
    <row r="62" spans="1:9" ht="12.75" customHeight="1" x14ac:dyDescent="0.2">
      <c r="A62" s="51" t="s">
        <v>56</v>
      </c>
      <c r="B62" s="48">
        <v>7427</v>
      </c>
      <c r="C62" s="84">
        <v>2729</v>
      </c>
      <c r="D62" s="139">
        <v>4698</v>
      </c>
      <c r="E62" s="108">
        <v>4282</v>
      </c>
      <c r="F62" s="48">
        <v>152</v>
      </c>
      <c r="G62" s="48">
        <v>186</v>
      </c>
      <c r="H62" s="48">
        <v>75</v>
      </c>
      <c r="I62" s="48">
        <v>3</v>
      </c>
    </row>
    <row r="63" spans="1:9" ht="7.5" customHeight="1" x14ac:dyDescent="0.2">
      <c r="A63" s="53"/>
      <c r="B63" s="67"/>
      <c r="C63" s="85"/>
      <c r="D63" s="140"/>
      <c r="E63" s="109"/>
      <c r="F63" s="67"/>
      <c r="G63" s="67"/>
      <c r="H63" s="67"/>
      <c r="I63" s="67"/>
    </row>
    <row r="64" spans="1:9" ht="12.75" customHeight="1" x14ac:dyDescent="0.2">
      <c r="A64" s="51" t="s">
        <v>57</v>
      </c>
      <c r="B64" s="48">
        <v>22763</v>
      </c>
      <c r="C64" s="84">
        <v>11470</v>
      </c>
      <c r="D64" s="139">
        <v>11294</v>
      </c>
      <c r="E64" s="108">
        <v>9192</v>
      </c>
      <c r="F64" s="48">
        <v>841</v>
      </c>
      <c r="G64" s="48">
        <v>720</v>
      </c>
      <c r="H64" s="48">
        <v>483</v>
      </c>
      <c r="I64" s="48">
        <v>58</v>
      </c>
    </row>
    <row r="65" spans="1:9" ht="12.75" customHeight="1" x14ac:dyDescent="0.2">
      <c r="A65" s="51" t="s">
        <v>58</v>
      </c>
      <c r="B65" s="48">
        <v>1393</v>
      </c>
      <c r="C65" s="84">
        <v>543</v>
      </c>
      <c r="D65" s="139">
        <v>849</v>
      </c>
      <c r="E65" s="108">
        <v>555</v>
      </c>
      <c r="F65" s="48">
        <v>133</v>
      </c>
      <c r="G65" s="48">
        <v>122</v>
      </c>
      <c r="H65" s="48">
        <v>38</v>
      </c>
      <c r="I65" s="48">
        <v>1</v>
      </c>
    </row>
    <row r="66" spans="1:9" ht="12.75" customHeight="1" x14ac:dyDescent="0.2">
      <c r="A66" s="51" t="s">
        <v>59</v>
      </c>
      <c r="B66" s="48">
        <v>3072</v>
      </c>
      <c r="C66" s="84">
        <v>1360</v>
      </c>
      <c r="D66" s="139">
        <v>1713</v>
      </c>
      <c r="E66" s="108">
        <v>1276</v>
      </c>
      <c r="F66" s="48">
        <v>273</v>
      </c>
      <c r="G66" s="48">
        <v>125</v>
      </c>
      <c r="H66" s="48">
        <v>37</v>
      </c>
      <c r="I66" s="48">
        <v>1</v>
      </c>
    </row>
    <row r="67" spans="1:9" ht="12.75" customHeight="1" x14ac:dyDescent="0.2">
      <c r="A67" s="52" t="s">
        <v>60</v>
      </c>
      <c r="B67" s="70">
        <v>246</v>
      </c>
      <c r="C67" s="88">
        <v>180</v>
      </c>
      <c r="D67" s="141">
        <v>66</v>
      </c>
      <c r="E67" s="110">
        <v>18</v>
      </c>
      <c r="F67" s="70">
        <v>17</v>
      </c>
      <c r="G67" s="70">
        <v>20</v>
      </c>
      <c r="H67" s="70">
        <v>11</v>
      </c>
      <c r="I67" s="71">
        <v>0</v>
      </c>
    </row>
    <row r="68" spans="1:9" ht="15" customHeight="1" x14ac:dyDescent="0.2"/>
  </sheetData>
  <mergeCells count="7">
    <mergeCell ref="A1:I1"/>
    <mergeCell ref="A4:I4"/>
    <mergeCell ref="D5:I5"/>
    <mergeCell ref="A5:A6"/>
    <mergeCell ref="B5:C5"/>
    <mergeCell ref="A2:I2"/>
    <mergeCell ref="A3:I3"/>
  </mergeCells>
  <phoneticPr fontId="0" type="noConversion"/>
  <pageMargins left="0.25" right="0.25" top="0.25" bottom="0.25" header="0.5" footer="0.5"/>
  <pageSetup scale="8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zoomScaleNormal="100" workbookViewId="0">
      <selection sqref="A1:I1"/>
    </sheetView>
  </sheetViews>
  <sheetFormatPr defaultColWidth="9.140625" defaultRowHeight="12.75" x14ac:dyDescent="0.2"/>
  <cols>
    <col min="1" max="1" width="15.7109375" style="2" customWidth="1"/>
    <col min="2" max="2" width="11.7109375" style="2" bestFit="1" customWidth="1"/>
    <col min="3" max="3" width="12.5703125" style="2" bestFit="1" customWidth="1"/>
    <col min="4" max="4" width="18.5703125" style="2" bestFit="1" customWidth="1"/>
    <col min="5" max="5" width="12.5703125" style="2" bestFit="1" customWidth="1"/>
    <col min="6" max="6" width="13.28515625" style="2" customWidth="1"/>
    <col min="7" max="7" width="14.7109375" style="2" customWidth="1"/>
    <col min="8" max="8" width="12.85546875" style="2" customWidth="1"/>
    <col min="9" max="9" width="12.5703125" style="2" bestFit="1" customWidth="1"/>
    <col min="10" max="16384" width="9.140625" style="2"/>
  </cols>
  <sheetData>
    <row r="1" spans="1:10" s="195" customFormat="1" x14ac:dyDescent="0.2">
      <c r="A1" s="300" t="s">
        <v>225</v>
      </c>
      <c r="B1" s="300"/>
      <c r="C1" s="300"/>
      <c r="D1" s="300"/>
      <c r="E1" s="300"/>
      <c r="F1" s="300"/>
      <c r="G1" s="300"/>
      <c r="H1" s="300"/>
      <c r="I1" s="300"/>
    </row>
    <row r="2" spans="1:10" s="195" customFormat="1" x14ac:dyDescent="0.2">
      <c r="A2" s="300" t="s">
        <v>226</v>
      </c>
      <c r="B2" s="300"/>
      <c r="C2" s="300"/>
      <c r="D2" s="300"/>
      <c r="E2" s="300"/>
      <c r="F2" s="300"/>
      <c r="G2" s="300"/>
      <c r="H2" s="300"/>
      <c r="I2" s="300"/>
    </row>
    <row r="3" spans="1:10" x14ac:dyDescent="0.2">
      <c r="A3" s="300" t="s">
        <v>271</v>
      </c>
      <c r="B3" s="300"/>
      <c r="C3" s="300"/>
      <c r="D3" s="300"/>
      <c r="E3" s="300"/>
      <c r="F3" s="300"/>
      <c r="G3" s="300"/>
      <c r="H3" s="300"/>
      <c r="I3" s="300"/>
      <c r="J3" s="7"/>
    </row>
    <row r="4" spans="1:10" ht="10.5" customHeight="1" x14ac:dyDescent="0.2">
      <c r="A4" s="335" t="str">
        <f>'1B'!$A$4</f>
        <v>ACF/OFA: 05/15/2019</v>
      </c>
      <c r="B4" s="335"/>
      <c r="C4" s="335"/>
      <c r="D4" s="335"/>
      <c r="E4" s="335"/>
      <c r="F4" s="335"/>
      <c r="G4" s="335"/>
      <c r="H4" s="335"/>
      <c r="I4" s="335"/>
    </row>
    <row r="5" spans="1:10" s="3" customFormat="1" x14ac:dyDescent="0.2">
      <c r="A5" s="22"/>
      <c r="B5" s="291" t="s">
        <v>95</v>
      </c>
      <c r="C5" s="334"/>
      <c r="D5" s="332" t="s">
        <v>122</v>
      </c>
      <c r="E5" s="332"/>
      <c r="F5" s="332"/>
      <c r="G5" s="332"/>
      <c r="H5" s="332"/>
      <c r="I5" s="333"/>
    </row>
    <row r="6" spans="1:10" s="3" customFormat="1" ht="54" customHeight="1" x14ac:dyDescent="0.2">
      <c r="A6" s="20" t="s">
        <v>0</v>
      </c>
      <c r="B6" s="21" t="s">
        <v>123</v>
      </c>
      <c r="C6" s="144" t="s">
        <v>264</v>
      </c>
      <c r="D6" s="95" t="s">
        <v>130</v>
      </c>
      <c r="E6" s="21" t="s">
        <v>116</v>
      </c>
      <c r="F6" s="21" t="s">
        <v>131</v>
      </c>
      <c r="G6" s="21" t="s">
        <v>115</v>
      </c>
      <c r="H6" s="21" t="s">
        <v>117</v>
      </c>
      <c r="I6" s="21" t="s">
        <v>118</v>
      </c>
      <c r="J6" s="3" t="s">
        <v>4</v>
      </c>
    </row>
    <row r="7" spans="1:10" ht="12.75" customHeight="1" x14ac:dyDescent="0.2">
      <c r="A7" s="39" t="s">
        <v>3</v>
      </c>
      <c r="B7" s="111">
        <f>SUM(B9:B67)</f>
        <v>635494</v>
      </c>
      <c r="C7" s="150">
        <f>'8A'!C7/$B7</f>
        <v>0.48182673636572493</v>
      </c>
      <c r="D7" s="145">
        <f>'8A'!D7/$B7</f>
        <v>0.5181795579501931</v>
      </c>
      <c r="E7" s="112">
        <f>'8A'!E7/$B7</f>
        <v>0.41161836303725918</v>
      </c>
      <c r="F7" s="112">
        <f>'8A'!F7/$B7</f>
        <v>4.1487409794584998E-2</v>
      </c>
      <c r="G7" s="112">
        <f>'8A'!G7/$B7</f>
        <v>4.2525971921056692E-2</v>
      </c>
      <c r="H7" s="112">
        <f>'8A'!H7/$B7</f>
        <v>2.1587930019795625E-2</v>
      </c>
      <c r="I7" s="112">
        <f>'8A'!I7/$B7</f>
        <v>9.5988317749656174E-4</v>
      </c>
    </row>
    <row r="8" spans="1:10" ht="7.5" customHeight="1" x14ac:dyDescent="0.2">
      <c r="A8" s="53"/>
      <c r="B8" s="113"/>
      <c r="C8" s="151"/>
      <c r="D8" s="146"/>
      <c r="E8" s="65"/>
      <c r="F8" s="65"/>
      <c r="G8" s="65"/>
      <c r="H8" s="65"/>
      <c r="I8" s="65"/>
    </row>
    <row r="9" spans="1:10" ht="12.75" customHeight="1" x14ac:dyDescent="0.2">
      <c r="A9" s="51" t="s">
        <v>8</v>
      </c>
      <c r="B9" s="23">
        <f>'8A'!B9</f>
        <v>3019</v>
      </c>
      <c r="C9" s="150">
        <f>'8A'!C9/$B9</f>
        <v>0.54686982444518051</v>
      </c>
      <c r="D9" s="147">
        <f>'8A'!D9/$B9</f>
        <v>0.45313017555481949</v>
      </c>
      <c r="E9" s="114">
        <f>'8A'!E9/$B9</f>
        <v>0.39648890361046707</v>
      </c>
      <c r="F9" s="114">
        <f>'8A'!F9/$B9</f>
        <v>2.0867837032129844E-2</v>
      </c>
      <c r="G9" s="114">
        <f>'8A'!G9/$B9</f>
        <v>2.4511427625041403E-2</v>
      </c>
      <c r="H9" s="114">
        <f>'8A'!H9/$B9</f>
        <v>9.9370652533951644E-3</v>
      </c>
      <c r="I9" s="114">
        <f>'8A'!I9/$B9</f>
        <v>9.9370652533951648E-4</v>
      </c>
    </row>
    <row r="10" spans="1:10" ht="12.75" customHeight="1" x14ac:dyDescent="0.2">
      <c r="A10" s="51" t="s">
        <v>9</v>
      </c>
      <c r="B10" s="23">
        <f>'8A'!B10</f>
        <v>1748</v>
      </c>
      <c r="C10" s="150">
        <f>'8A'!C10/$B10</f>
        <v>0.44622425629290619</v>
      </c>
      <c r="D10" s="147">
        <f>'8A'!D10/$B10</f>
        <v>0.55377574370709381</v>
      </c>
      <c r="E10" s="114">
        <f>'8A'!E10/$B10</f>
        <v>0.39073226544622425</v>
      </c>
      <c r="F10" s="114">
        <f>'8A'!F10/$B10</f>
        <v>8.5240274599542337E-2</v>
      </c>
      <c r="G10" s="114">
        <f>'8A'!G10/$B10</f>
        <v>4.8627002288329522E-2</v>
      </c>
      <c r="H10" s="114">
        <f>'8A'!H10/$B10</f>
        <v>2.8032036613272311E-2</v>
      </c>
      <c r="I10" s="114">
        <f>'8A'!I10/$B10</f>
        <v>5.7208237986270023E-4</v>
      </c>
    </row>
    <row r="11" spans="1:10" ht="12.75" customHeight="1" x14ac:dyDescent="0.2">
      <c r="A11" s="51" t="s">
        <v>10</v>
      </c>
      <c r="B11" s="23">
        <f>'8A'!B11</f>
        <v>2385</v>
      </c>
      <c r="C11" s="150">
        <f>'8A'!C11/$B11</f>
        <v>0.20587002096436058</v>
      </c>
      <c r="D11" s="147">
        <f>'8A'!D11/$B11</f>
        <v>0.79412997903563942</v>
      </c>
      <c r="E11" s="114">
        <f>'8A'!E11/$B11</f>
        <v>0.69517819706498951</v>
      </c>
      <c r="F11" s="114">
        <f>'8A'!F11/$B11</f>
        <v>4.360587002096436E-2</v>
      </c>
      <c r="G11" s="114">
        <f>'8A'!G11/$B11</f>
        <v>3.8155136268343819E-2</v>
      </c>
      <c r="H11" s="114">
        <f>'8A'!H11/$B11</f>
        <v>1.5932914046121592E-2</v>
      </c>
      <c r="I11" s="114">
        <f>'8A'!I11/$B11</f>
        <v>4.1928721174004191E-4</v>
      </c>
    </row>
    <row r="12" spans="1:10" ht="12.75" customHeight="1" x14ac:dyDescent="0.2">
      <c r="A12" s="51" t="s">
        <v>11</v>
      </c>
      <c r="B12" s="23">
        <f>'8A'!B12</f>
        <v>1267</v>
      </c>
      <c r="C12" s="150">
        <f>'8A'!C12/$B12</f>
        <v>0.31097079715864245</v>
      </c>
      <c r="D12" s="147">
        <f>'8A'!D12/$B12</f>
        <v>0.68902920284135749</v>
      </c>
      <c r="E12" s="114">
        <f>'8A'!E12/$B12</f>
        <v>0.54696132596685088</v>
      </c>
      <c r="F12" s="114">
        <f>'8A'!F12/$B12</f>
        <v>6.7087608524072612E-2</v>
      </c>
      <c r="G12" s="114">
        <f>'8A'!G12/$B12</f>
        <v>6.3930544593528024E-2</v>
      </c>
      <c r="H12" s="114">
        <f>'8A'!H12/$B12</f>
        <v>1.1049723756906077E-2</v>
      </c>
      <c r="I12" s="114">
        <f>'8A'!I12/$B12</f>
        <v>7.8926598263614838E-4</v>
      </c>
    </row>
    <row r="13" spans="1:10" ht="12.75" customHeight="1" x14ac:dyDescent="0.2">
      <c r="A13" s="51" t="s">
        <v>12</v>
      </c>
      <c r="B13" s="23">
        <f>'8A'!B13</f>
        <v>272980</v>
      </c>
      <c r="C13" s="150">
        <f>'8A'!C13/$B13</f>
        <v>0.56869734046450293</v>
      </c>
      <c r="D13" s="147">
        <f>'8A'!D13/$B13</f>
        <v>0.43129899626346252</v>
      </c>
      <c r="E13" s="114">
        <f>'8A'!E13/$B13</f>
        <v>0.34342076342589201</v>
      </c>
      <c r="F13" s="114">
        <f>'8A'!F13/$B13</f>
        <v>2.9709136200454244E-2</v>
      </c>
      <c r="G13" s="114">
        <f>'8A'!G13/$B13</f>
        <v>3.3705765990182428E-2</v>
      </c>
      <c r="H13" s="114">
        <f>'8A'!H13/$B13</f>
        <v>2.3258114147556599E-2</v>
      </c>
      <c r="I13" s="114">
        <f>'8A'!I13/$B13</f>
        <v>1.208879771411825E-3</v>
      </c>
    </row>
    <row r="14" spans="1:10" ht="12.75" customHeight="1" x14ac:dyDescent="0.2">
      <c r="A14" s="51" t="s">
        <v>13</v>
      </c>
      <c r="B14" s="23">
        <f>'8A'!B14</f>
        <v>8397</v>
      </c>
      <c r="C14" s="150">
        <f>'8A'!C14/$B14</f>
        <v>0.33476241514826721</v>
      </c>
      <c r="D14" s="147">
        <f>'8A'!D14/$B14</f>
        <v>0.66511849470048823</v>
      </c>
      <c r="E14" s="114">
        <f>'8A'!E14/$B14</f>
        <v>0.37203763248779326</v>
      </c>
      <c r="F14" s="114">
        <f>'8A'!F14/$B14</f>
        <v>0.17351435036322496</v>
      </c>
      <c r="G14" s="114">
        <f>'8A'!G14/$B14</f>
        <v>8.4077646778611403E-2</v>
      </c>
      <c r="H14" s="114">
        <f>'8A'!H14/$B14</f>
        <v>3.3702512802191262E-2</v>
      </c>
      <c r="I14" s="114">
        <f>'8A'!I14/$B14</f>
        <v>1.9054424199118733E-3</v>
      </c>
    </row>
    <row r="15" spans="1:10" ht="12.75" customHeight="1" x14ac:dyDescent="0.2">
      <c r="A15" s="51" t="s">
        <v>14</v>
      </c>
      <c r="B15" s="23">
        <f>'8A'!B15</f>
        <v>4834</v>
      </c>
      <c r="C15" s="150">
        <f>'8A'!C15/$B15</f>
        <v>0.25506826644600744</v>
      </c>
      <c r="D15" s="147">
        <f>'8A'!D15/$B15</f>
        <v>0.74493173355399256</v>
      </c>
      <c r="E15" s="114">
        <f>'8A'!E15/$B15</f>
        <v>0.64398014067025233</v>
      </c>
      <c r="F15" s="114">
        <f>'8A'!F15/$B15</f>
        <v>4.8820852296235E-2</v>
      </c>
      <c r="G15" s="114">
        <f>'8A'!G15/$B15</f>
        <v>3.8477451386015722E-2</v>
      </c>
      <c r="H15" s="114">
        <f>'8A'!H15/$B15</f>
        <v>1.3032685146876293E-2</v>
      </c>
      <c r="I15" s="114">
        <f>'8A'!I15/$B15</f>
        <v>8.2747207281754236E-4</v>
      </c>
    </row>
    <row r="16" spans="1:10" ht="12.75" customHeight="1" x14ac:dyDescent="0.2">
      <c r="A16" s="51" t="s">
        <v>15</v>
      </c>
      <c r="B16" s="23">
        <f>'8A'!B16</f>
        <v>756</v>
      </c>
      <c r="C16" s="150">
        <f>'8A'!C16/$B16</f>
        <v>0.26984126984126983</v>
      </c>
      <c r="D16" s="147">
        <f>'8A'!D16/$B16</f>
        <v>0.73015873015873012</v>
      </c>
      <c r="E16" s="114">
        <f>'8A'!E16/$B16</f>
        <v>0.63624338624338628</v>
      </c>
      <c r="F16" s="114">
        <f>'8A'!F16/$B16</f>
        <v>3.3068783068783067E-2</v>
      </c>
      <c r="G16" s="114">
        <f>'8A'!G16/$B16</f>
        <v>5.1587301587301584E-2</v>
      </c>
      <c r="H16" s="114">
        <f>'8A'!H16/$B16</f>
        <v>9.2592592592592587E-3</v>
      </c>
      <c r="I16" s="114">
        <f>'8A'!I16/$B16</f>
        <v>0</v>
      </c>
    </row>
    <row r="17" spans="1:9" ht="12.75" customHeight="1" x14ac:dyDescent="0.2">
      <c r="A17" s="51" t="s">
        <v>80</v>
      </c>
      <c r="B17" s="23">
        <f>'8A'!B17</f>
        <v>2755</v>
      </c>
      <c r="C17" s="150">
        <f>'8A'!C17/$B17</f>
        <v>0.4998185117967332</v>
      </c>
      <c r="D17" s="147">
        <f>'8A'!D17/$B17</f>
        <v>0.5001814882032668</v>
      </c>
      <c r="E17" s="114">
        <f>'8A'!E17/$B17</f>
        <v>0.43666061705989112</v>
      </c>
      <c r="F17" s="114">
        <f>'8A'!F17/$B17</f>
        <v>2.3956442831215972E-2</v>
      </c>
      <c r="G17" s="114">
        <f>'8A'!G17/$B17</f>
        <v>3.3756805807622504E-2</v>
      </c>
      <c r="H17" s="114">
        <f>'8A'!H17/$B17</f>
        <v>4.7186932849364793E-3</v>
      </c>
      <c r="I17" s="114">
        <f>'8A'!I17/$B17</f>
        <v>7.2595281306715059E-4</v>
      </c>
    </row>
    <row r="18" spans="1:9" ht="12.75" customHeight="1" x14ac:dyDescent="0.2">
      <c r="A18" s="51" t="s">
        <v>16</v>
      </c>
      <c r="B18" s="23">
        <f>'8A'!B18</f>
        <v>4104</v>
      </c>
      <c r="C18" s="150">
        <f>'8A'!C18/$B18</f>
        <v>0.38425925925925924</v>
      </c>
      <c r="D18" s="147">
        <f>'8A'!D18/$B18</f>
        <v>0.6157407407407407</v>
      </c>
      <c r="E18" s="114">
        <f>'8A'!E18/$B18</f>
        <v>0.54848927875243669</v>
      </c>
      <c r="F18" s="114">
        <f>'8A'!F18/$B18</f>
        <v>2.8752436647173488E-2</v>
      </c>
      <c r="G18" s="114">
        <f>'8A'!G18/$B18</f>
        <v>2.2660818713450291E-2</v>
      </c>
      <c r="H18" s="114">
        <f>'8A'!H18/$B18</f>
        <v>1.145224171539961E-2</v>
      </c>
      <c r="I18" s="114">
        <f>'8A'!I18/$B18</f>
        <v>4.3859649122807015E-3</v>
      </c>
    </row>
    <row r="19" spans="1:9" ht="7.5" customHeight="1" x14ac:dyDescent="0.2">
      <c r="A19" s="53"/>
      <c r="B19" s="66" t="s">
        <v>2</v>
      </c>
      <c r="C19" s="152" t="s">
        <v>2</v>
      </c>
      <c r="D19" s="148" t="s">
        <v>2</v>
      </c>
      <c r="E19" s="54" t="s">
        <v>2</v>
      </c>
      <c r="F19" s="54" t="s">
        <v>2</v>
      </c>
      <c r="G19" s="54" t="s">
        <v>2</v>
      </c>
      <c r="H19" s="54" t="s">
        <v>2</v>
      </c>
      <c r="I19" s="54" t="s">
        <v>2</v>
      </c>
    </row>
    <row r="20" spans="1:9" ht="12.75" customHeight="1" x14ac:dyDescent="0.2">
      <c r="A20" s="51" t="s">
        <v>17</v>
      </c>
      <c r="B20" s="23">
        <f>'8A'!B20</f>
        <v>2062</v>
      </c>
      <c r="C20" s="150">
        <f>'8A'!C20/$B20</f>
        <v>4.7041707080504362E-2</v>
      </c>
      <c r="D20" s="147">
        <f>'8A'!D20/$B20</f>
        <v>0.95295829291949563</v>
      </c>
      <c r="E20" s="114">
        <f>'8A'!E20/$B20</f>
        <v>0.90591658583899126</v>
      </c>
      <c r="F20" s="114">
        <f>'8A'!F20/$B20</f>
        <v>1.1639185257032008E-2</v>
      </c>
      <c r="G20" s="114">
        <f>'8A'!G20/$B20</f>
        <v>1.9398642095053348E-2</v>
      </c>
      <c r="H20" s="114">
        <f>'8A'!H20/$B20</f>
        <v>1.4064015518913677E-2</v>
      </c>
      <c r="I20" s="114">
        <f>'8A'!I20/$B20</f>
        <v>1.454898157129001E-3</v>
      </c>
    </row>
    <row r="21" spans="1:9" ht="12.75" customHeight="1" x14ac:dyDescent="0.2">
      <c r="A21" s="51" t="s">
        <v>18</v>
      </c>
      <c r="B21" s="23">
        <f>'8A'!B21</f>
        <v>119</v>
      </c>
      <c r="C21" s="150">
        <f>'8A'!C21/$B21</f>
        <v>0.31932773109243695</v>
      </c>
      <c r="D21" s="147">
        <f>'8A'!D21/$B21</f>
        <v>0.68067226890756305</v>
      </c>
      <c r="E21" s="114">
        <f>'8A'!E21/$B21</f>
        <v>0.63025210084033612</v>
      </c>
      <c r="F21" s="114">
        <f>'8A'!F21/$B21</f>
        <v>8.4033613445378148E-3</v>
      </c>
      <c r="G21" s="114">
        <f>'8A'!G21/$B21</f>
        <v>1.680672268907563E-2</v>
      </c>
      <c r="H21" s="114">
        <f>'8A'!H21/$B21</f>
        <v>2.5210084033613446E-2</v>
      </c>
      <c r="I21" s="114">
        <f>'8A'!I21/$B21</f>
        <v>0</v>
      </c>
    </row>
    <row r="22" spans="1:9" ht="12.75" customHeight="1" x14ac:dyDescent="0.2">
      <c r="A22" s="51" t="s">
        <v>19</v>
      </c>
      <c r="B22" s="23">
        <f>'8A'!B22</f>
        <v>2674</v>
      </c>
      <c r="C22" s="150">
        <f>'8A'!C22/$B22</f>
        <v>0.34143605086013462</v>
      </c>
      <c r="D22" s="147">
        <f>'8A'!D22/$B22</f>
        <v>0.65893792071802548</v>
      </c>
      <c r="E22" s="114">
        <f>'8A'!E22/$B22</f>
        <v>0.51383694839192218</v>
      </c>
      <c r="F22" s="114">
        <f>'8A'!F22/$B22</f>
        <v>6.0957367240089752E-2</v>
      </c>
      <c r="G22" s="114">
        <f>'8A'!G22/$B22</f>
        <v>5.7217651458489158E-2</v>
      </c>
      <c r="H22" s="114">
        <f>'8A'!H22/$B22</f>
        <v>2.6178010471204188E-2</v>
      </c>
      <c r="I22" s="114">
        <f>'8A'!I22/$B22</f>
        <v>3.7397157816005983E-4</v>
      </c>
    </row>
    <row r="23" spans="1:9" ht="12.75" customHeight="1" x14ac:dyDescent="0.2">
      <c r="A23" s="51" t="s">
        <v>20</v>
      </c>
      <c r="B23" s="23">
        <f>'8A'!B23</f>
        <v>52</v>
      </c>
      <c r="C23" s="150">
        <f>'8A'!C23/$B23</f>
        <v>0.63461538461538458</v>
      </c>
      <c r="D23" s="147">
        <f>'8A'!D23/$B23</f>
        <v>0.38461538461538464</v>
      </c>
      <c r="E23" s="114">
        <f>'8A'!E23/$B23</f>
        <v>0.34615384615384615</v>
      </c>
      <c r="F23" s="114">
        <f>'8A'!F23/$B23</f>
        <v>1.9230769230769232E-2</v>
      </c>
      <c r="G23" s="114">
        <f>'8A'!G23/$B23</f>
        <v>1.9230769230769232E-2</v>
      </c>
      <c r="H23" s="114">
        <f>'8A'!H23/$B23</f>
        <v>0</v>
      </c>
      <c r="I23" s="114">
        <f>'8A'!I23/$B23</f>
        <v>0</v>
      </c>
    </row>
    <row r="24" spans="1:9" ht="12.75" customHeight="1" x14ac:dyDescent="0.2">
      <c r="A24" s="51" t="s">
        <v>21</v>
      </c>
      <c r="B24" s="23">
        <f>'8A'!B24</f>
        <v>2457</v>
      </c>
      <c r="C24" s="150">
        <f>'8A'!C24/$B24</f>
        <v>0.64835164835164838</v>
      </c>
      <c r="D24" s="147">
        <f>'8A'!D24/$B24</f>
        <v>0.35124135124135125</v>
      </c>
      <c r="E24" s="114">
        <f>'8A'!E24/$B24</f>
        <v>0.18274318274318274</v>
      </c>
      <c r="F24" s="114">
        <f>'8A'!F24/$B24</f>
        <v>7.6516076516076517E-2</v>
      </c>
      <c r="G24" s="114">
        <f>'8A'!G24/$B24</f>
        <v>7.2446072446072443E-2</v>
      </c>
      <c r="H24" s="114">
        <f>'8A'!H24/$B24</f>
        <v>1.9943019943019943E-2</v>
      </c>
      <c r="I24" s="114">
        <f>'8A'!I24/$B24</f>
        <v>0</v>
      </c>
    </row>
    <row r="25" spans="1:9" ht="12.75" customHeight="1" x14ac:dyDescent="0.2">
      <c r="A25" s="51" t="s">
        <v>22</v>
      </c>
      <c r="B25" s="23">
        <f>'8A'!B25</f>
        <v>1117</v>
      </c>
      <c r="C25" s="150">
        <f>'8A'!C25/$B25</f>
        <v>0.30528200537153088</v>
      </c>
      <c r="D25" s="147">
        <f>'8A'!D25/$B25</f>
        <v>0.69471799462846906</v>
      </c>
      <c r="E25" s="114">
        <f>'8A'!E25/$B25</f>
        <v>0.59623992837958817</v>
      </c>
      <c r="F25" s="114">
        <f>'8A'!F25/$B25</f>
        <v>4.5658012533572066E-2</v>
      </c>
      <c r="G25" s="114">
        <f>'8A'!G25/$B25</f>
        <v>3.9391226499552373E-2</v>
      </c>
      <c r="H25" s="114">
        <f>'8A'!H25/$B25</f>
        <v>1.432408236347359E-2</v>
      </c>
      <c r="I25" s="114">
        <f>'8A'!I25/$B25</f>
        <v>0</v>
      </c>
    </row>
    <row r="26" spans="1:9" ht="12.75" customHeight="1" x14ac:dyDescent="0.2">
      <c r="A26" s="51" t="s">
        <v>23</v>
      </c>
      <c r="B26" s="23">
        <f>'8A'!B26</f>
        <v>3844</v>
      </c>
      <c r="C26" s="150">
        <f>'8A'!C26/$B26</f>
        <v>0.33480749219562955</v>
      </c>
      <c r="D26" s="147">
        <f>'8A'!D26/$B26</f>
        <v>0.66519250780437045</v>
      </c>
      <c r="E26" s="114">
        <f>'8A'!E26/$B26</f>
        <v>0.53485952133194592</v>
      </c>
      <c r="F26" s="114">
        <f>'8A'!F26/$B26</f>
        <v>4.8647242455775237E-2</v>
      </c>
      <c r="G26" s="114">
        <f>'8A'!G26/$B26</f>
        <v>5.8532778355879292E-2</v>
      </c>
      <c r="H26" s="114">
        <f>'8A'!H26/$B26</f>
        <v>2.1071800208116546E-2</v>
      </c>
      <c r="I26" s="114">
        <f>'8A'!I26/$B26</f>
        <v>1.8210197710718003E-3</v>
      </c>
    </row>
    <row r="27" spans="1:9" ht="12.75" customHeight="1" x14ac:dyDescent="0.2">
      <c r="A27" s="51" t="s">
        <v>24</v>
      </c>
      <c r="B27" s="23">
        <f>'8A'!B27</f>
        <v>1792</v>
      </c>
      <c r="C27" s="150">
        <f>'8A'!C27/$B27</f>
        <v>0.38169642857142855</v>
      </c>
      <c r="D27" s="147">
        <f>'8A'!D27/$B27</f>
        <v>0.6183035714285714</v>
      </c>
      <c r="E27" s="114">
        <f>'8A'!E27/$B27</f>
        <v>0.48604910714285715</v>
      </c>
      <c r="F27" s="114">
        <f>'8A'!F27/$B27</f>
        <v>5.9151785714285712E-2</v>
      </c>
      <c r="G27" s="114">
        <f>'8A'!G27/$B27</f>
        <v>4.9107142857142856E-2</v>
      </c>
      <c r="H27" s="114">
        <f>'8A'!H27/$B27</f>
        <v>2.34375E-2</v>
      </c>
      <c r="I27" s="114">
        <f>'8A'!I27/$B27</f>
        <v>1.1160714285714285E-3</v>
      </c>
    </row>
    <row r="28" spans="1:9" ht="12.75" customHeight="1" x14ac:dyDescent="0.2">
      <c r="A28" s="51" t="s">
        <v>25</v>
      </c>
      <c r="B28" s="23">
        <f>'8A'!B28</f>
        <v>4144</v>
      </c>
      <c r="C28" s="150">
        <f>'8A'!C28/$B28</f>
        <v>0.52509652509652505</v>
      </c>
      <c r="D28" s="147">
        <f>'8A'!D28/$B28</f>
        <v>0.4749034749034749</v>
      </c>
      <c r="E28" s="114">
        <f>'8A'!E28/$B28</f>
        <v>0.38127413127413129</v>
      </c>
      <c r="F28" s="114">
        <f>'8A'!F28/$B28</f>
        <v>2.9198841698841699E-2</v>
      </c>
      <c r="G28" s="114">
        <f>'8A'!G28/$B28</f>
        <v>4.1023166023166024E-2</v>
      </c>
      <c r="H28" s="114">
        <f>'8A'!H28/$B28</f>
        <v>2.3166023166023165E-2</v>
      </c>
      <c r="I28" s="114">
        <f>'8A'!I28/$B28</f>
        <v>2.4131274131274132E-4</v>
      </c>
    </row>
    <row r="29" spans="1:9" ht="12.75" customHeight="1" x14ac:dyDescent="0.2">
      <c r="A29" s="51" t="s">
        <v>26</v>
      </c>
      <c r="B29" s="23">
        <f>'8A'!B29</f>
        <v>2312</v>
      </c>
      <c r="C29" s="150">
        <f>'8A'!C29/$B29</f>
        <v>4.7145328719723184E-2</v>
      </c>
      <c r="D29" s="147">
        <f>'8A'!D29/$B29</f>
        <v>0.95285467128027679</v>
      </c>
      <c r="E29" s="114">
        <f>'8A'!E29/$B29</f>
        <v>0.8715397923875432</v>
      </c>
      <c r="F29" s="114">
        <f>'8A'!F29/$B29</f>
        <v>3.8494809688581315E-2</v>
      </c>
      <c r="G29" s="114">
        <f>'8A'!G29/$B29</f>
        <v>3.0276816608996539E-2</v>
      </c>
      <c r="H29" s="114">
        <f>'8A'!H29/$B29</f>
        <v>1.2543252595155709E-2</v>
      </c>
      <c r="I29" s="114">
        <f>'8A'!I29/$B29</f>
        <v>4.3252595155709344E-4</v>
      </c>
    </row>
    <row r="30" spans="1:9" ht="7.5" customHeight="1" x14ac:dyDescent="0.2">
      <c r="A30" s="53"/>
      <c r="B30" s="66" t="s">
        <v>2</v>
      </c>
      <c r="C30" s="152" t="s">
        <v>2</v>
      </c>
      <c r="D30" s="148" t="s">
        <v>2</v>
      </c>
      <c r="E30" s="54" t="s">
        <v>2</v>
      </c>
      <c r="F30" s="54" t="s">
        <v>2</v>
      </c>
      <c r="G30" s="54" t="s">
        <v>2</v>
      </c>
      <c r="H30" s="54" t="s">
        <v>2</v>
      </c>
      <c r="I30" s="54" t="s">
        <v>2</v>
      </c>
    </row>
    <row r="31" spans="1:9" ht="12.75" customHeight="1" x14ac:dyDescent="0.2">
      <c r="A31" s="51" t="s">
        <v>27</v>
      </c>
      <c r="B31" s="23">
        <f>'8A'!B31</f>
        <v>16000</v>
      </c>
      <c r="C31" s="150">
        <f>'8A'!C31/$B31</f>
        <v>0.90737500000000004</v>
      </c>
      <c r="D31" s="147">
        <f>'8A'!D31/$B31</f>
        <v>9.2624999999999999E-2</v>
      </c>
      <c r="E31" s="114">
        <f>'8A'!E31/$B31</f>
        <v>2.2437499999999999E-2</v>
      </c>
      <c r="F31" s="114">
        <f>'8A'!F31/$B31</f>
        <v>2.7937500000000001E-2</v>
      </c>
      <c r="G31" s="114">
        <f>'8A'!G31/$B31</f>
        <v>2.1187500000000001E-2</v>
      </c>
      <c r="H31" s="114">
        <f>'8A'!H31/$B31</f>
        <v>2.0437500000000001E-2</v>
      </c>
      <c r="I31" s="114">
        <f>'8A'!I31/$B31</f>
        <v>6.2500000000000001E-4</v>
      </c>
    </row>
    <row r="32" spans="1:9" ht="12.75" customHeight="1" x14ac:dyDescent="0.2">
      <c r="A32" s="51" t="s">
        <v>28</v>
      </c>
      <c r="B32" s="23">
        <f>'8A'!B32</f>
        <v>8316</v>
      </c>
      <c r="C32" s="150">
        <f>'8A'!C32/$B32</f>
        <v>0.28162578162578161</v>
      </c>
      <c r="D32" s="147">
        <f>'8A'!D32/$B32</f>
        <v>0.71837421837421833</v>
      </c>
      <c r="E32" s="114">
        <f>'8A'!E32/$B32</f>
        <v>0.60882635882635883</v>
      </c>
      <c r="F32" s="114">
        <f>'8A'!F32/$B32</f>
        <v>3.9802789802789805E-2</v>
      </c>
      <c r="G32" s="114">
        <f>'8A'!G32/$B32</f>
        <v>4.3169793169793171E-2</v>
      </c>
      <c r="H32" s="114">
        <f>'8A'!H32/$B32</f>
        <v>2.5132275132275131E-2</v>
      </c>
      <c r="I32" s="114">
        <f>'8A'!I32/$B32</f>
        <v>1.3227513227513227E-3</v>
      </c>
    </row>
    <row r="33" spans="1:9" ht="12.75" customHeight="1" x14ac:dyDescent="0.2">
      <c r="A33" s="51" t="s">
        <v>29</v>
      </c>
      <c r="B33" s="23">
        <f>'8A'!B33</f>
        <v>36859</v>
      </c>
      <c r="C33" s="150">
        <f>'8A'!C33/$B33</f>
        <v>0.66773379635909813</v>
      </c>
      <c r="D33" s="147">
        <f>'8A'!D33/$B33</f>
        <v>0.33226620364090181</v>
      </c>
      <c r="E33" s="114">
        <f>'8A'!E33/$B33</f>
        <v>0.28383841124284437</v>
      </c>
      <c r="F33" s="114">
        <f>'8A'!F33/$B33</f>
        <v>1.557285873192436E-2</v>
      </c>
      <c r="G33" s="114">
        <f>'8A'!G33/$B33</f>
        <v>2.105320274559809E-2</v>
      </c>
      <c r="H33" s="114">
        <f>'8A'!H33/$B33</f>
        <v>1.0580862204617597E-2</v>
      </c>
      <c r="I33" s="114">
        <f>'8A'!I33/$B33</f>
        <v>1.1937383000081392E-3</v>
      </c>
    </row>
    <row r="34" spans="1:9" ht="12.75" customHeight="1" x14ac:dyDescent="0.2">
      <c r="A34" s="51" t="s">
        <v>30</v>
      </c>
      <c r="B34" s="23">
        <f>'8A'!B34</f>
        <v>3327</v>
      </c>
      <c r="C34" s="150">
        <f>'8A'!C34/$B34</f>
        <v>0.60234445446348062</v>
      </c>
      <c r="D34" s="147">
        <f>'8A'!D34/$B34</f>
        <v>0.39765554553651938</v>
      </c>
      <c r="E34" s="114">
        <f>'8A'!E34/$B34</f>
        <v>0.3026750826570484</v>
      </c>
      <c r="F34" s="114">
        <f>'8A'!F34/$B34</f>
        <v>3.2161106101593027E-2</v>
      </c>
      <c r="G34" s="114">
        <f>'8A'!G34/$B34</f>
        <v>4.2079951908626387E-2</v>
      </c>
      <c r="H34" s="114">
        <f>'8A'!H34/$B34</f>
        <v>2.0739404869251576E-2</v>
      </c>
      <c r="I34" s="114">
        <f>'8A'!I34/$B34</f>
        <v>0</v>
      </c>
    </row>
    <row r="35" spans="1:9" ht="12.75" customHeight="1" x14ac:dyDescent="0.2">
      <c r="A35" s="51" t="s">
        <v>31</v>
      </c>
      <c r="B35" s="23">
        <f>'8A'!B35</f>
        <v>7328</v>
      </c>
      <c r="C35" s="150">
        <f>'8A'!C35/$B35</f>
        <v>0.37281659388646288</v>
      </c>
      <c r="D35" s="147">
        <f>'8A'!D35/$B35</f>
        <v>0.62718340611353707</v>
      </c>
      <c r="E35" s="114">
        <f>'8A'!E35/$B35</f>
        <v>0.40051855895196509</v>
      </c>
      <c r="F35" s="114">
        <f>'8A'!F35/$B35</f>
        <v>9.0065502183406115E-2</v>
      </c>
      <c r="G35" s="114">
        <f>'8A'!G35/$B35</f>
        <v>9.5933406113537123E-2</v>
      </c>
      <c r="H35" s="114">
        <f>'8A'!H35/$B35</f>
        <v>3.6299126637554587E-2</v>
      </c>
      <c r="I35" s="114">
        <f>'8A'!I35/$B35</f>
        <v>4.3668122270742356E-3</v>
      </c>
    </row>
    <row r="36" spans="1:9" ht="12.75" customHeight="1" x14ac:dyDescent="0.2">
      <c r="A36" s="51" t="s">
        <v>32</v>
      </c>
      <c r="B36" s="23">
        <f>'8A'!B36</f>
        <v>1365</v>
      </c>
      <c r="C36" s="150">
        <f>'8A'!C36/$B36</f>
        <v>0.52087912087912092</v>
      </c>
      <c r="D36" s="147">
        <f>'8A'!D36/$B36</f>
        <v>0.47912087912087914</v>
      </c>
      <c r="E36" s="114">
        <f>'8A'!E36/$B36</f>
        <v>0.37069597069597071</v>
      </c>
      <c r="F36" s="114">
        <f>'8A'!F36/$B36</f>
        <v>2.6373626373626374E-2</v>
      </c>
      <c r="G36" s="114">
        <f>'8A'!G36/$B36</f>
        <v>4.6886446886446886E-2</v>
      </c>
      <c r="H36" s="114">
        <f>'8A'!H36/$B36</f>
        <v>3.3699633699633698E-2</v>
      </c>
      <c r="I36" s="114">
        <f>'8A'!I36/$B36</f>
        <v>1.4652014652014652E-3</v>
      </c>
    </row>
    <row r="37" spans="1:9" ht="12.75" customHeight="1" x14ac:dyDescent="0.2">
      <c r="A37" s="51" t="s">
        <v>33</v>
      </c>
      <c r="B37" s="23">
        <f>'8A'!B37</f>
        <v>6036</v>
      </c>
      <c r="C37" s="150">
        <f>'8A'!C37/$B37</f>
        <v>0.24817760106030484</v>
      </c>
      <c r="D37" s="147">
        <f>'8A'!D37/$B37</f>
        <v>0.75182239893969516</v>
      </c>
      <c r="E37" s="114">
        <f>'8A'!E37/$B37</f>
        <v>0.69400265076209411</v>
      </c>
      <c r="F37" s="114">
        <f>'8A'!F37/$B37</f>
        <v>2.7170311464546057E-2</v>
      </c>
      <c r="G37" s="114">
        <f>'8A'!G37/$B37</f>
        <v>2.5513585155732273E-2</v>
      </c>
      <c r="H37" s="114">
        <f>'8A'!H37/$B37</f>
        <v>4.970178926441352E-3</v>
      </c>
      <c r="I37" s="114">
        <f>'8A'!I37/$B37</f>
        <v>3.3134526176275679E-4</v>
      </c>
    </row>
    <row r="38" spans="1:9" ht="12.75" customHeight="1" x14ac:dyDescent="0.2">
      <c r="A38" s="51" t="s">
        <v>34</v>
      </c>
      <c r="B38" s="23">
        <f>'8A'!B38</f>
        <v>1799</v>
      </c>
      <c r="C38" s="150">
        <f>'8A'!C38/$B38</f>
        <v>0.34908282379099498</v>
      </c>
      <c r="D38" s="147">
        <f>'8A'!D38/$B38</f>
        <v>0.65147304057809896</v>
      </c>
      <c r="E38" s="114">
        <f>'8A'!E38/$B38</f>
        <v>0.39688715953307391</v>
      </c>
      <c r="F38" s="114">
        <f>'8A'!F38/$B38</f>
        <v>0.13451917732073373</v>
      </c>
      <c r="G38" s="114">
        <f>'8A'!G38/$B38</f>
        <v>9.5608671484157859E-2</v>
      </c>
      <c r="H38" s="114">
        <f>'8A'!H38/$B38</f>
        <v>2.4458032240133407E-2</v>
      </c>
      <c r="I38" s="114">
        <f>'8A'!I38/$B38</f>
        <v>0</v>
      </c>
    </row>
    <row r="39" spans="1:9" ht="12.75" customHeight="1" x14ac:dyDescent="0.2">
      <c r="A39" s="51" t="s">
        <v>35</v>
      </c>
      <c r="B39" s="23">
        <f>'8A'!B39</f>
        <v>1792</v>
      </c>
      <c r="C39" s="150">
        <f>'8A'!C39/$B39</f>
        <v>0.44419642857142855</v>
      </c>
      <c r="D39" s="147">
        <f>'8A'!D39/$B39</f>
        <v>0.5563616071428571</v>
      </c>
      <c r="E39" s="114">
        <f>'8A'!E39/$B39</f>
        <v>0.3627232142857143</v>
      </c>
      <c r="F39" s="114">
        <f>'8A'!F39/$B39</f>
        <v>5.859375E-2</v>
      </c>
      <c r="G39" s="114">
        <f>'8A'!G39/$B39</f>
        <v>9.4866071428571425E-2</v>
      </c>
      <c r="H39" s="114">
        <f>'8A'!H39/$B39</f>
        <v>3.9620535714285712E-2</v>
      </c>
      <c r="I39" s="114">
        <f>'8A'!I39/$B39</f>
        <v>1.1160714285714285E-3</v>
      </c>
    </row>
    <row r="40" spans="1:9" ht="12.75" customHeight="1" x14ac:dyDescent="0.2">
      <c r="A40" s="51" t="s">
        <v>36</v>
      </c>
      <c r="B40" s="23">
        <f>'8A'!B40</f>
        <v>5079</v>
      </c>
      <c r="C40" s="150">
        <f>'8A'!C40/$B40</f>
        <v>0.38216184288245719</v>
      </c>
      <c r="D40" s="147">
        <f>'8A'!D40/$B40</f>
        <v>0.61783815711754286</v>
      </c>
      <c r="E40" s="114">
        <f>'8A'!E40/$B40</f>
        <v>0.49773577475881081</v>
      </c>
      <c r="F40" s="114">
        <f>'8A'!F40/$B40</f>
        <v>4.5087615672376451E-2</v>
      </c>
      <c r="G40" s="114">
        <f>'8A'!G40/$B40</f>
        <v>4.843473124630833E-2</v>
      </c>
      <c r="H40" s="114">
        <f>'8A'!H40/$B40</f>
        <v>2.6580035440047254E-2</v>
      </c>
      <c r="I40" s="114">
        <f>'8A'!I40/$B40</f>
        <v>0</v>
      </c>
    </row>
    <row r="41" spans="1:9" ht="7.5" customHeight="1" x14ac:dyDescent="0.2">
      <c r="A41" s="53"/>
      <c r="B41" s="66" t="s">
        <v>2</v>
      </c>
      <c r="C41" s="152" t="s">
        <v>2</v>
      </c>
      <c r="D41" s="148" t="s">
        <v>2</v>
      </c>
      <c r="E41" s="54" t="s">
        <v>2</v>
      </c>
      <c r="F41" s="54" t="s">
        <v>2</v>
      </c>
      <c r="G41" s="54" t="s">
        <v>2</v>
      </c>
      <c r="H41" s="54" t="s">
        <v>2</v>
      </c>
      <c r="I41" s="54" t="s">
        <v>2</v>
      </c>
    </row>
    <row r="42" spans="1:9" ht="12.75" customHeight="1" x14ac:dyDescent="0.2">
      <c r="A42" s="51" t="s">
        <v>37</v>
      </c>
      <c r="B42" s="23">
        <f>'8A'!B42</f>
        <v>3058</v>
      </c>
      <c r="C42" s="150">
        <f>'8A'!C42/$B42</f>
        <v>0.7034009156311315</v>
      </c>
      <c r="D42" s="147">
        <f>'8A'!D42/$B42</f>
        <v>0.29659908436886856</v>
      </c>
      <c r="E42" s="114">
        <f>'8A'!E42/$B42</f>
        <v>0.22988881621975146</v>
      </c>
      <c r="F42" s="114">
        <f>'8A'!F42/$B42</f>
        <v>3.0085022890778287E-2</v>
      </c>
      <c r="G42" s="114">
        <f>'8A'!G42/$B42</f>
        <v>2.5179856115107913E-2</v>
      </c>
      <c r="H42" s="114">
        <f>'8A'!H42/$B42</f>
        <v>1.1772400261608895E-2</v>
      </c>
      <c r="I42" s="114">
        <f>'8A'!I42/$B42</f>
        <v>0</v>
      </c>
    </row>
    <row r="43" spans="1:9" ht="12.75" customHeight="1" x14ac:dyDescent="0.2">
      <c r="A43" s="51" t="s">
        <v>38</v>
      </c>
      <c r="B43" s="23">
        <f>'8A'!B43</f>
        <v>5230</v>
      </c>
      <c r="C43" s="150">
        <f>'8A'!C43/$B43</f>
        <v>0.2774378585086042</v>
      </c>
      <c r="D43" s="147">
        <f>'8A'!D43/$B43</f>
        <v>0.72237093690248566</v>
      </c>
      <c r="E43" s="114">
        <f>'8A'!E43/$B43</f>
        <v>0.61567877629063095</v>
      </c>
      <c r="F43" s="114">
        <f>'8A'!F43/$B43</f>
        <v>3.3652007648183553E-2</v>
      </c>
      <c r="G43" s="114">
        <f>'8A'!G43/$B43</f>
        <v>3.9770554493307839E-2</v>
      </c>
      <c r="H43" s="114">
        <f>'8A'!H43/$B43</f>
        <v>2.9445506692160613E-2</v>
      </c>
      <c r="I43" s="114">
        <f>'8A'!I43/$B43</f>
        <v>4.2065009560229441E-3</v>
      </c>
    </row>
    <row r="44" spans="1:9" ht="12.75" customHeight="1" x14ac:dyDescent="0.2">
      <c r="A44" s="51" t="s">
        <v>39</v>
      </c>
      <c r="B44" s="23">
        <f>'8A'!B44</f>
        <v>4657</v>
      </c>
      <c r="C44" s="150">
        <f>'8A'!C44/$B44</f>
        <v>0.50998496886407563</v>
      </c>
      <c r="D44" s="147">
        <f>'8A'!D44/$B44</f>
        <v>0.49001503113592443</v>
      </c>
      <c r="E44" s="114">
        <f>'8A'!E44/$B44</f>
        <v>0.48013742752845179</v>
      </c>
      <c r="F44" s="114">
        <f>'8A'!F44/$B44</f>
        <v>1.0736525660296329E-3</v>
      </c>
      <c r="G44" s="114">
        <f>'8A'!G44/$B44</f>
        <v>5.3682628301481641E-3</v>
      </c>
      <c r="H44" s="114">
        <f>'8A'!H44/$B44</f>
        <v>3.2209576980888983E-3</v>
      </c>
      <c r="I44" s="114">
        <f>'8A'!I44/$B44</f>
        <v>0</v>
      </c>
    </row>
    <row r="45" spans="1:9" ht="12.75" customHeight="1" x14ac:dyDescent="0.2">
      <c r="A45" s="51" t="s">
        <v>40</v>
      </c>
      <c r="B45" s="23">
        <f>'8A'!B45</f>
        <v>79528</v>
      </c>
      <c r="C45" s="150">
        <f>'8A'!C45/$B45</f>
        <v>0.24624031787546524</v>
      </c>
      <c r="D45" s="147">
        <f>'8A'!D45/$B45</f>
        <v>0.7537596821245347</v>
      </c>
      <c r="E45" s="114">
        <f>'8A'!E45/$B45</f>
        <v>0.58663615330449648</v>
      </c>
      <c r="F45" s="114">
        <f>'8A'!F45/$B45</f>
        <v>5.8734030781611511E-2</v>
      </c>
      <c r="G45" s="114">
        <f>'8A'!G45/$B45</f>
        <v>7.8576098984005638E-2</v>
      </c>
      <c r="H45" s="114">
        <f>'8A'!H45/$B45</f>
        <v>2.9800824866713611E-2</v>
      </c>
      <c r="I45" s="114">
        <f>'8A'!I45/$B45</f>
        <v>0</v>
      </c>
    </row>
    <row r="46" spans="1:9" ht="12.75" customHeight="1" x14ac:dyDescent="0.2">
      <c r="A46" s="51" t="s">
        <v>41</v>
      </c>
      <c r="B46" s="23">
        <f>'8A'!B46</f>
        <v>2270</v>
      </c>
      <c r="C46" s="150">
        <f>'8A'!C46/$B46</f>
        <v>0.24625550660792953</v>
      </c>
      <c r="D46" s="147">
        <f>'8A'!D46/$B46</f>
        <v>0.7537444933920705</v>
      </c>
      <c r="E46" s="114">
        <f>'8A'!E46/$B46</f>
        <v>0.56299559471365634</v>
      </c>
      <c r="F46" s="114">
        <f>'8A'!F46/$B46</f>
        <v>6.255506607929516E-2</v>
      </c>
      <c r="G46" s="114">
        <f>'8A'!G46/$B46</f>
        <v>9.6035242290748904E-2</v>
      </c>
      <c r="H46" s="114">
        <f>'8A'!H46/$B46</f>
        <v>3.1718061674008813E-2</v>
      </c>
      <c r="I46" s="114">
        <f>'8A'!I46/$B46</f>
        <v>4.405286343612335E-4</v>
      </c>
    </row>
    <row r="47" spans="1:9" ht="12.75" customHeight="1" x14ac:dyDescent="0.2">
      <c r="A47" s="51" t="s">
        <v>42</v>
      </c>
      <c r="B47" s="23">
        <f>'8A'!B47</f>
        <v>264</v>
      </c>
      <c r="C47" s="150">
        <f>'8A'!C47/$B47</f>
        <v>0.68560606060606055</v>
      </c>
      <c r="D47" s="147">
        <f>'8A'!D47/$B47</f>
        <v>0.31439393939393939</v>
      </c>
      <c r="E47" s="114">
        <f>'8A'!E47/$B47</f>
        <v>0.11363636363636363</v>
      </c>
      <c r="F47" s="114">
        <f>'8A'!F47/$B47</f>
        <v>6.8181818181818177E-2</v>
      </c>
      <c r="G47" s="114">
        <f>'8A'!G47/$B47</f>
        <v>7.575757575757576E-2</v>
      </c>
      <c r="H47" s="114">
        <f>'8A'!H47/$B47</f>
        <v>4.924242424242424E-2</v>
      </c>
      <c r="I47" s="114">
        <f>'8A'!I47/$B47</f>
        <v>7.575757575757576E-3</v>
      </c>
    </row>
    <row r="48" spans="1:9" ht="12.75" customHeight="1" x14ac:dyDescent="0.2">
      <c r="A48" s="51" t="s">
        <v>43</v>
      </c>
      <c r="B48" s="23">
        <f>'8A'!B48</f>
        <v>7094</v>
      </c>
      <c r="C48" s="150">
        <f>'8A'!C48/$B48</f>
        <v>0.44798421201014943</v>
      </c>
      <c r="D48" s="147">
        <f>'8A'!D48/$B48</f>
        <v>0.55201578798985063</v>
      </c>
      <c r="E48" s="114">
        <f>'8A'!E48/$B48</f>
        <v>0.42965886664787145</v>
      </c>
      <c r="F48" s="114">
        <f>'8A'!F48/$B48</f>
        <v>5.1310967014378345E-2</v>
      </c>
      <c r="G48" s="114">
        <f>'8A'!G48/$B48</f>
        <v>5.1874823794756129E-2</v>
      </c>
      <c r="H48" s="114">
        <f>'8A'!H48/$B48</f>
        <v>1.8184381167183534E-2</v>
      </c>
      <c r="I48" s="114">
        <f>'8A'!I48/$B48</f>
        <v>9.8674936566112213E-4</v>
      </c>
    </row>
    <row r="49" spans="1:9" ht="12.75" customHeight="1" x14ac:dyDescent="0.2">
      <c r="A49" s="51" t="s">
        <v>44</v>
      </c>
      <c r="B49" s="23">
        <f>'8A'!B49</f>
        <v>1511</v>
      </c>
      <c r="C49" s="150">
        <f>'8A'!C49/$B49</f>
        <v>0.39510258107213764</v>
      </c>
      <c r="D49" s="147">
        <f>'8A'!D49/$B49</f>
        <v>0.60489741892786231</v>
      </c>
      <c r="E49" s="114">
        <f>'8A'!E49/$B49</f>
        <v>0.40304434149569823</v>
      </c>
      <c r="F49" s="114">
        <f>'8A'!F49/$B49</f>
        <v>5.559232296492389E-2</v>
      </c>
      <c r="G49" s="114">
        <f>'8A'!G49/$B49</f>
        <v>7.6108537392455322E-2</v>
      </c>
      <c r="H49" s="114">
        <f>'8A'!H49/$B49</f>
        <v>6.1548643282594309E-2</v>
      </c>
      <c r="I49" s="114">
        <f>'8A'!I49/$B49</f>
        <v>8.6035737921906028E-3</v>
      </c>
    </row>
    <row r="50" spans="1:9" ht="12.75" customHeight="1" x14ac:dyDescent="0.2">
      <c r="A50" s="51" t="s">
        <v>45</v>
      </c>
      <c r="B50" s="23">
        <f>'8A'!B50</f>
        <v>33663</v>
      </c>
      <c r="C50" s="150">
        <f>'8A'!C50/$B50</f>
        <v>0.68588658170691863</v>
      </c>
      <c r="D50" s="147">
        <f>'8A'!D50/$B50</f>
        <v>0.31408371208745506</v>
      </c>
      <c r="E50" s="114">
        <f>'8A'!E50/$B50</f>
        <v>0.23123310459555002</v>
      </c>
      <c r="F50" s="114">
        <f>'8A'!F50/$B50</f>
        <v>5.1391735733594748E-2</v>
      </c>
      <c r="G50" s="114">
        <f>'8A'!G50/$B50</f>
        <v>2.3081721771678103E-2</v>
      </c>
      <c r="H50" s="114">
        <f>'8A'!H50/$B50</f>
        <v>8.2286189585004301E-3</v>
      </c>
      <c r="I50" s="114">
        <f>'8A'!I50/$B50</f>
        <v>1.7823723375813208E-4</v>
      </c>
    </row>
    <row r="51" spans="1:9" ht="12.75" customHeight="1" x14ac:dyDescent="0.2">
      <c r="A51" s="51" t="s">
        <v>46</v>
      </c>
      <c r="B51" s="23">
        <f>'8A'!B51</f>
        <v>24652</v>
      </c>
      <c r="C51" s="150">
        <f>'8A'!C51/$B51</f>
        <v>0.23284114879117312</v>
      </c>
      <c r="D51" s="147">
        <f>'8A'!D51/$B51</f>
        <v>0.76719941586889506</v>
      </c>
      <c r="E51" s="114">
        <f>'8A'!E51/$B51</f>
        <v>0.59301476553626475</v>
      </c>
      <c r="F51" s="114">
        <f>'8A'!F51/$B51</f>
        <v>8.169722537725134E-2</v>
      </c>
      <c r="G51" s="114">
        <f>'8A'!G51/$B51</f>
        <v>7.1921142300827523E-2</v>
      </c>
      <c r="H51" s="114">
        <f>'8A'!H51/$B51</f>
        <v>2.0525717994483206E-2</v>
      </c>
      <c r="I51" s="114">
        <f>'8A'!I51/$B51</f>
        <v>0</v>
      </c>
    </row>
    <row r="52" spans="1:9" ht="7.5" customHeight="1" x14ac:dyDescent="0.2">
      <c r="A52" s="53"/>
      <c r="B52" s="66" t="s">
        <v>2</v>
      </c>
      <c r="C52" s="152" t="s">
        <v>2</v>
      </c>
      <c r="D52" s="148" t="s">
        <v>2</v>
      </c>
      <c r="E52" s="54" t="s">
        <v>2</v>
      </c>
      <c r="F52" s="54" t="s">
        <v>2</v>
      </c>
      <c r="G52" s="54" t="s">
        <v>2</v>
      </c>
      <c r="H52" s="54" t="s">
        <v>2</v>
      </c>
      <c r="I52" s="54" t="s">
        <v>2</v>
      </c>
    </row>
    <row r="53" spans="1:9" ht="12.75" customHeight="1" x14ac:dyDescent="0.2">
      <c r="A53" s="51" t="s">
        <v>47</v>
      </c>
      <c r="B53" s="23">
        <f>'8A'!B53</f>
        <v>5072</v>
      </c>
      <c r="C53" s="150">
        <f>'8A'!C53/$B53</f>
        <v>0.10725552050473186</v>
      </c>
      <c r="D53" s="147">
        <f>'8A'!D53/$B53</f>
        <v>0.89294164037854895</v>
      </c>
      <c r="E53" s="114">
        <f>'8A'!E53/$B53</f>
        <v>0.8582413249211357</v>
      </c>
      <c r="F53" s="114">
        <f>'8A'!F53/$B53</f>
        <v>3.746056782334385E-3</v>
      </c>
      <c r="G53" s="114">
        <f>'8A'!G53/$B53</f>
        <v>2.8982649842271294E-2</v>
      </c>
      <c r="H53" s="114">
        <f>'8A'!H53/$B53</f>
        <v>1.9716088328075709E-3</v>
      </c>
      <c r="I53" s="114">
        <f>'8A'!I53/$B53</f>
        <v>0</v>
      </c>
    </row>
    <row r="54" spans="1:9" ht="12.75" customHeight="1" x14ac:dyDescent="0.2">
      <c r="A54" s="51" t="s">
        <v>48</v>
      </c>
      <c r="B54" s="23">
        <f>'8A'!B54</f>
        <v>2826</v>
      </c>
      <c r="C54" s="150">
        <f>'8A'!C54/$B54</f>
        <v>8.174097664543524E-2</v>
      </c>
      <c r="D54" s="147">
        <f>'8A'!D54/$B54</f>
        <v>0.91825902335456477</v>
      </c>
      <c r="E54" s="114">
        <f>'8A'!E54/$B54</f>
        <v>0.68683651804670909</v>
      </c>
      <c r="F54" s="114">
        <f>'8A'!F54/$B54</f>
        <v>0.11677282377919321</v>
      </c>
      <c r="G54" s="114">
        <f>'8A'!G54/$B54</f>
        <v>7.9971691436659595E-2</v>
      </c>
      <c r="H54" s="114">
        <f>'8A'!H54/$B54</f>
        <v>3.3970276008492568E-2</v>
      </c>
      <c r="I54" s="114">
        <f>'8A'!I54/$B54</f>
        <v>7.0771408351026188E-4</v>
      </c>
    </row>
    <row r="55" spans="1:9" ht="12.75" customHeight="1" x14ac:dyDescent="0.2">
      <c r="A55" s="51" t="s">
        <v>49</v>
      </c>
      <c r="B55" s="23">
        <f>'8A'!B55</f>
        <v>1634</v>
      </c>
      <c r="C55" s="150">
        <f>'8A'!C55/$B55</f>
        <v>0.43390452876376989</v>
      </c>
      <c r="D55" s="147">
        <f>'8A'!D55/$B55</f>
        <v>0.56609547123623016</v>
      </c>
      <c r="E55" s="114">
        <f>'8A'!E55/$B55</f>
        <v>0.37515299877600977</v>
      </c>
      <c r="F55" s="114">
        <f>'8A'!F55/$B55</f>
        <v>7.588739290085679E-2</v>
      </c>
      <c r="G55" s="114">
        <f>'8A'!G55/$B55</f>
        <v>0.1003671970624235</v>
      </c>
      <c r="H55" s="114">
        <f>'8A'!H55/$B55</f>
        <v>1.4687882496940025E-2</v>
      </c>
      <c r="I55" s="114">
        <f>'8A'!I55/$B55</f>
        <v>0</v>
      </c>
    </row>
    <row r="56" spans="1:9" ht="12.75" customHeight="1" x14ac:dyDescent="0.2">
      <c r="A56" s="51" t="s">
        <v>50</v>
      </c>
      <c r="B56" s="23">
        <f>'8A'!B56</f>
        <v>350</v>
      </c>
      <c r="C56" s="150">
        <f>'8A'!C56/$B56</f>
        <v>0.58285714285714285</v>
      </c>
      <c r="D56" s="147">
        <f>'8A'!D56/$B56</f>
        <v>0.41714285714285715</v>
      </c>
      <c r="E56" s="114">
        <f>'8A'!E56/$B56</f>
        <v>0.20571428571428571</v>
      </c>
      <c r="F56" s="114">
        <f>'8A'!F56/$B56</f>
        <v>0.10285714285714286</v>
      </c>
      <c r="G56" s="114">
        <f>'8A'!G56/$B56</f>
        <v>7.4285714285714288E-2</v>
      </c>
      <c r="H56" s="114">
        <f>'8A'!H56/$B56</f>
        <v>3.4285714285714287E-2</v>
      </c>
      <c r="I56" s="114">
        <f>'8A'!I56/$B56</f>
        <v>0</v>
      </c>
    </row>
    <row r="57" spans="1:9" ht="12.75" customHeight="1" x14ac:dyDescent="0.2">
      <c r="A57" s="51" t="s">
        <v>51</v>
      </c>
      <c r="B57" s="23">
        <f>'8A'!B57</f>
        <v>7707</v>
      </c>
      <c r="C57" s="150">
        <f>'8A'!C57/$B57</f>
        <v>0.3094589334371351</v>
      </c>
      <c r="D57" s="147">
        <f>'8A'!D57/$B57</f>
        <v>0.69067081873621383</v>
      </c>
      <c r="E57" s="114">
        <f>'8A'!E57/$B57</f>
        <v>0.60023355391202804</v>
      </c>
      <c r="F57" s="114">
        <f>'8A'!F57/$B57</f>
        <v>2.8415725963409886E-2</v>
      </c>
      <c r="G57" s="114">
        <f>'8A'!G57/$B57</f>
        <v>3.3735565070714936E-2</v>
      </c>
      <c r="H57" s="114">
        <f>'8A'!H57/$B57</f>
        <v>2.8285973790060984E-2</v>
      </c>
      <c r="I57" s="114">
        <f>'8A'!I57/$B57</f>
        <v>0</v>
      </c>
    </row>
    <row r="58" spans="1:9" ht="12.75" customHeight="1" x14ac:dyDescent="0.2">
      <c r="A58" s="51" t="s">
        <v>52</v>
      </c>
      <c r="B58" s="23">
        <f>'8A'!B58</f>
        <v>7291</v>
      </c>
      <c r="C58" s="150">
        <f>'8A'!C58/$B58</f>
        <v>0.17953641475792073</v>
      </c>
      <c r="D58" s="147">
        <f>'8A'!D58/$B58</f>
        <v>0.8204635852420793</v>
      </c>
      <c r="E58" s="114">
        <f>'8A'!E58/$B58</f>
        <v>0.72239747634069396</v>
      </c>
      <c r="F58" s="114">
        <f>'8A'!F58/$B58</f>
        <v>3.9089288163489236E-2</v>
      </c>
      <c r="G58" s="114">
        <f>'8A'!G58/$B58</f>
        <v>4.361541626663009E-2</v>
      </c>
      <c r="H58" s="114">
        <f>'8A'!H58/$B58</f>
        <v>1.5361404471265945E-2</v>
      </c>
      <c r="I58" s="114">
        <f>'8A'!I58/$B58</f>
        <v>0</v>
      </c>
    </row>
    <row r="59" spans="1:9" ht="12.75" customHeight="1" x14ac:dyDescent="0.2">
      <c r="A59" s="51" t="s">
        <v>53</v>
      </c>
      <c r="B59" s="23">
        <f>'8A'!B59</f>
        <v>1516</v>
      </c>
      <c r="C59" s="150">
        <f>'8A'!C59/$B59</f>
        <v>0.10092348284960422</v>
      </c>
      <c r="D59" s="147">
        <f>'8A'!D59/$B59</f>
        <v>0.89973614775725597</v>
      </c>
      <c r="E59" s="114">
        <f>'8A'!E59/$B59</f>
        <v>0.65303430079155678</v>
      </c>
      <c r="F59" s="114">
        <f>'8A'!F59/$B59</f>
        <v>0.19591029023746701</v>
      </c>
      <c r="G59" s="114">
        <f>'8A'!G59/$B59</f>
        <v>3.8918205804749341E-2</v>
      </c>
      <c r="H59" s="114">
        <f>'8A'!H59/$B59</f>
        <v>1.1213720316622692E-2</v>
      </c>
      <c r="I59" s="114">
        <f>'8A'!I59/$B59</f>
        <v>0</v>
      </c>
    </row>
    <row r="60" spans="1:9" ht="12.75" customHeight="1" x14ac:dyDescent="0.2">
      <c r="A60" s="51" t="s">
        <v>54</v>
      </c>
      <c r="B60" s="23">
        <f>'8A'!B60</f>
        <v>1397</v>
      </c>
      <c r="C60" s="150">
        <f>'8A'!C60/$B60</f>
        <v>0.46957766642806015</v>
      </c>
      <c r="D60" s="147">
        <f>'8A'!D60/$B60</f>
        <v>0.53042233357193991</v>
      </c>
      <c r="E60" s="114">
        <f>'8A'!E60/$B60</f>
        <v>0.38654259126700069</v>
      </c>
      <c r="F60" s="114">
        <f>'8A'!F60/$B60</f>
        <v>7.158196134574088E-2</v>
      </c>
      <c r="G60" s="114">
        <f>'8A'!G60/$B60</f>
        <v>5.5118110236220472E-2</v>
      </c>
      <c r="H60" s="114">
        <f>'8A'!H60/$B60</f>
        <v>1.7179670722977811E-2</v>
      </c>
      <c r="I60" s="114">
        <f>'8A'!I60/$B60</f>
        <v>0</v>
      </c>
    </row>
    <row r="61" spans="1:9" ht="12.75" customHeight="1" x14ac:dyDescent="0.2">
      <c r="A61" s="51" t="s">
        <v>55</v>
      </c>
      <c r="B61" s="23">
        <f>'8A'!B61</f>
        <v>154</v>
      </c>
      <c r="C61" s="150">
        <f>'8A'!C61/$B61</f>
        <v>4.5454545454545456E-2</v>
      </c>
      <c r="D61" s="147">
        <f>'8A'!D61/$B61</f>
        <v>0.95454545454545459</v>
      </c>
      <c r="E61" s="114">
        <f>'8A'!E61/$B61</f>
        <v>0.90909090909090906</v>
      </c>
      <c r="F61" s="114">
        <f>'8A'!F61/$B61</f>
        <v>2.5974025974025976E-2</v>
      </c>
      <c r="G61" s="114">
        <f>'8A'!G61/$B61</f>
        <v>1.2987012987012988E-2</v>
      </c>
      <c r="H61" s="114">
        <f>'8A'!H61/$B61</f>
        <v>1.2987012987012988E-2</v>
      </c>
      <c r="I61" s="114">
        <f>'8A'!I61/$B61</f>
        <v>0</v>
      </c>
    </row>
    <row r="62" spans="1:9" ht="12.75" customHeight="1" x14ac:dyDescent="0.2">
      <c r="A62" s="51" t="s">
        <v>56</v>
      </c>
      <c r="B62" s="23">
        <f>'8A'!B62</f>
        <v>7427</v>
      </c>
      <c r="C62" s="150">
        <f>'8A'!C62/$B62</f>
        <v>0.36744311296620441</v>
      </c>
      <c r="D62" s="147">
        <f>'8A'!D62/$B62</f>
        <v>0.63255688703379565</v>
      </c>
      <c r="E62" s="114">
        <f>'8A'!E62/$B62</f>
        <v>0.57654503837350213</v>
      </c>
      <c r="F62" s="114">
        <f>'8A'!F62/$B62</f>
        <v>2.0465867779722632E-2</v>
      </c>
      <c r="G62" s="114">
        <f>'8A'!G62/$B62</f>
        <v>2.5043759256765854E-2</v>
      </c>
      <c r="H62" s="114">
        <f>'8A'!H62/$B62</f>
        <v>1.0098290022889457E-2</v>
      </c>
      <c r="I62" s="114">
        <f>'8A'!I62/$B62</f>
        <v>4.0393160091557832E-4</v>
      </c>
    </row>
    <row r="63" spans="1:9" ht="7.5" customHeight="1" x14ac:dyDescent="0.2">
      <c r="A63" s="53"/>
      <c r="B63" s="66" t="s">
        <v>2</v>
      </c>
      <c r="C63" s="152" t="s">
        <v>2</v>
      </c>
      <c r="D63" s="148" t="s">
        <v>2</v>
      </c>
      <c r="E63" s="54" t="s">
        <v>2</v>
      </c>
      <c r="F63" s="54" t="s">
        <v>2</v>
      </c>
      <c r="G63" s="54" t="s">
        <v>2</v>
      </c>
      <c r="H63" s="54" t="s">
        <v>2</v>
      </c>
      <c r="I63" s="54" t="s">
        <v>2</v>
      </c>
    </row>
    <row r="64" spans="1:9" ht="12.75" customHeight="1" x14ac:dyDescent="0.2">
      <c r="A64" s="51" t="s">
        <v>57</v>
      </c>
      <c r="B64" s="23">
        <f>'8A'!B64</f>
        <v>22763</v>
      </c>
      <c r="C64" s="150">
        <f>'8A'!C64/$B64</f>
        <v>0.50388788823968722</v>
      </c>
      <c r="D64" s="147">
        <f>'8A'!D64/$B64</f>
        <v>0.49615604270087421</v>
      </c>
      <c r="E64" s="114">
        <f>'8A'!E64/$B64</f>
        <v>0.40381320564073275</v>
      </c>
      <c r="F64" s="114">
        <f>'8A'!F64/$B64</f>
        <v>3.694592101216887E-2</v>
      </c>
      <c r="G64" s="114">
        <f>'8A'!G64/$B64</f>
        <v>3.163027720423494E-2</v>
      </c>
      <c r="H64" s="114">
        <f>'8A'!H64/$B64</f>
        <v>2.1218644291174274E-2</v>
      </c>
      <c r="I64" s="114">
        <f>'8A'!I64/$B64</f>
        <v>2.5479945525633705E-3</v>
      </c>
    </row>
    <row r="65" spans="1:9" ht="12.75" customHeight="1" x14ac:dyDescent="0.2">
      <c r="A65" s="51" t="s">
        <v>58</v>
      </c>
      <c r="B65" s="23">
        <f>'8A'!B65</f>
        <v>1393</v>
      </c>
      <c r="C65" s="150">
        <f>'8A'!C65/$B65</f>
        <v>0.3898061737257717</v>
      </c>
      <c r="D65" s="147">
        <f>'8A'!D65/$B65</f>
        <v>0.60947595118449394</v>
      </c>
      <c r="E65" s="114">
        <f>'8A'!E65/$B65</f>
        <v>0.39842067480258436</v>
      </c>
      <c r="F65" s="114">
        <f>'8A'!F65/$B65</f>
        <v>9.5477386934673364E-2</v>
      </c>
      <c r="G65" s="114">
        <f>'8A'!G65/$B65</f>
        <v>8.7580760947595121E-2</v>
      </c>
      <c r="H65" s="114">
        <f>'8A'!H65/$B65</f>
        <v>2.7279253409906678E-2</v>
      </c>
      <c r="I65" s="114">
        <f>'8A'!I65/$B65</f>
        <v>7.1787508973438624E-4</v>
      </c>
    </row>
    <row r="66" spans="1:9" ht="12.75" customHeight="1" x14ac:dyDescent="0.2">
      <c r="A66" s="51" t="s">
        <v>59</v>
      </c>
      <c r="B66" s="23">
        <f>'8A'!B66</f>
        <v>3072</v>
      </c>
      <c r="C66" s="150">
        <f>'8A'!C66/$B66</f>
        <v>0.44270833333333331</v>
      </c>
      <c r="D66" s="147">
        <f>'8A'!D66/$B66</f>
        <v>0.5576171875</v>
      </c>
      <c r="E66" s="114">
        <f>'8A'!E66/$B66</f>
        <v>0.41536458333333331</v>
      </c>
      <c r="F66" s="114">
        <f>'8A'!F66/$B66</f>
        <v>8.88671875E-2</v>
      </c>
      <c r="G66" s="114">
        <f>'8A'!G66/$B66</f>
        <v>4.0690104166666664E-2</v>
      </c>
      <c r="H66" s="114">
        <f>'8A'!H66/$B66</f>
        <v>1.2044270833333334E-2</v>
      </c>
      <c r="I66" s="114">
        <f>'8A'!I66/$B66</f>
        <v>3.2552083333333332E-4</v>
      </c>
    </row>
    <row r="67" spans="1:9" ht="12.75" customHeight="1" x14ac:dyDescent="0.2">
      <c r="A67" s="52" t="s">
        <v>60</v>
      </c>
      <c r="B67" s="24">
        <f>'8A'!B67</f>
        <v>246</v>
      </c>
      <c r="C67" s="153">
        <f>'8A'!C67/$B67</f>
        <v>0.73170731707317072</v>
      </c>
      <c r="D67" s="149">
        <f>'8A'!D67/$B67</f>
        <v>0.26829268292682928</v>
      </c>
      <c r="E67" s="90">
        <f>'8A'!E67/$B67</f>
        <v>7.3170731707317069E-2</v>
      </c>
      <c r="F67" s="90">
        <f>'8A'!F67/$B67</f>
        <v>6.910569105691057E-2</v>
      </c>
      <c r="G67" s="90">
        <f>'8A'!G67/$B67</f>
        <v>8.1300813008130079E-2</v>
      </c>
      <c r="H67" s="90">
        <f>'8A'!H67/$B67</f>
        <v>4.4715447154471545E-2</v>
      </c>
      <c r="I67" s="90">
        <f>'8A'!I67/$B67</f>
        <v>0</v>
      </c>
    </row>
    <row r="68" spans="1:9" ht="15" customHeight="1" x14ac:dyDescent="0.2">
      <c r="A68" s="306" t="s">
        <v>132</v>
      </c>
      <c r="B68" s="306"/>
      <c r="C68" s="306"/>
      <c r="D68" s="306"/>
      <c r="E68" s="306"/>
      <c r="F68" s="306"/>
      <c r="G68" s="306"/>
      <c r="H68" s="306"/>
      <c r="I68" s="306"/>
    </row>
    <row r="69" spans="1:9" ht="15" customHeight="1" x14ac:dyDescent="0.2">
      <c r="A69" s="91"/>
    </row>
  </sheetData>
  <mergeCells count="7">
    <mergeCell ref="A1:I1"/>
    <mergeCell ref="A2:I2"/>
    <mergeCell ref="A3:I3"/>
    <mergeCell ref="A68:I68"/>
    <mergeCell ref="D5:I5"/>
    <mergeCell ref="A4:I4"/>
    <mergeCell ref="B5:C5"/>
  </mergeCells>
  <phoneticPr fontId="0" type="noConversion"/>
  <pageMargins left="0.25" right="0.25" top="0.25" bottom="0.25" header="0.5" footer="0.5"/>
  <pageSetup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workbookViewId="0">
      <selection activeCell="B29" sqref="B29"/>
    </sheetView>
  </sheetViews>
  <sheetFormatPr defaultRowHeight="12.75" x14ac:dyDescent="0.2"/>
  <cols>
    <col min="1" max="1" width="12" customWidth="1"/>
    <col min="2" max="2" width="100.140625" customWidth="1"/>
    <col min="11" max="11" width="29" customWidth="1"/>
  </cols>
  <sheetData>
    <row r="1" spans="1:11" ht="34.5" customHeight="1" x14ac:dyDescent="0.25">
      <c r="A1" s="262" t="s">
        <v>274</v>
      </c>
      <c r="B1" s="262"/>
    </row>
    <row r="2" spans="1:11" ht="15.75" x14ac:dyDescent="0.25">
      <c r="A2" s="263" t="s">
        <v>172</v>
      </c>
      <c r="B2" s="263"/>
      <c r="C2" s="193"/>
      <c r="D2" s="193"/>
      <c r="E2" s="193"/>
      <c r="F2" s="193"/>
      <c r="G2" s="193"/>
      <c r="H2" s="193"/>
      <c r="I2" s="193"/>
      <c r="J2" s="193"/>
      <c r="K2" s="193"/>
    </row>
    <row r="3" spans="1:11" s="211" customFormat="1" ht="14.25" x14ac:dyDescent="0.2">
      <c r="A3" s="212" t="s">
        <v>173</v>
      </c>
      <c r="B3" s="213" t="str">
        <f>'1A'!$A$2</f>
        <v>Combined TANF and SSP-MOE Work Participation Rates</v>
      </c>
      <c r="C3" s="210"/>
      <c r="D3" s="210"/>
      <c r="E3" s="210"/>
      <c r="F3" s="210"/>
      <c r="G3" s="210"/>
      <c r="H3" s="210"/>
      <c r="I3" s="210"/>
      <c r="J3" s="210"/>
      <c r="K3" s="210"/>
    </row>
    <row r="4" spans="1:11" s="211" customFormat="1" ht="14.25" x14ac:dyDescent="0.2">
      <c r="A4" s="217" t="s">
        <v>174</v>
      </c>
      <c r="B4" s="218" t="str">
        <f>'1B'!$A$2</f>
        <v>TANF and SSP-MOE Work Participation Rates</v>
      </c>
      <c r="C4" s="210"/>
      <c r="D4" s="210"/>
      <c r="E4" s="210"/>
      <c r="F4" s="210"/>
      <c r="G4" s="210"/>
      <c r="H4" s="210"/>
      <c r="I4" s="210"/>
      <c r="J4" s="210"/>
      <c r="K4" s="210"/>
    </row>
    <row r="5" spans="1:11" s="211" customFormat="1" ht="14.25" x14ac:dyDescent="0.2">
      <c r="A5" s="212" t="s">
        <v>175</v>
      </c>
      <c r="B5" s="214" t="str">
        <f>'1C'!$A$2</f>
        <v xml:space="preserve">Changes in Combined Work Participation Rates </v>
      </c>
      <c r="C5" s="210"/>
      <c r="D5" s="210"/>
      <c r="E5" s="210"/>
      <c r="F5" s="210"/>
      <c r="G5" s="210"/>
      <c r="H5" s="210"/>
      <c r="I5" s="210"/>
      <c r="J5" s="210"/>
      <c r="K5" s="210"/>
    </row>
    <row r="6" spans="1:11" s="211" customFormat="1" ht="14.25" x14ac:dyDescent="0.2">
      <c r="A6" s="217" t="s">
        <v>176</v>
      </c>
      <c r="B6" s="218" t="str">
        <f>'2'!$A$2</f>
        <v>Caseload Reduction Credits</v>
      </c>
      <c r="C6" s="210"/>
      <c r="D6" s="210"/>
      <c r="E6" s="210"/>
      <c r="F6" s="210"/>
      <c r="G6" s="210"/>
      <c r="H6" s="210"/>
      <c r="I6" s="210"/>
      <c r="J6" s="210"/>
      <c r="K6" s="210"/>
    </row>
    <row r="7" spans="1:11" s="211" customFormat="1" ht="14.25" x14ac:dyDescent="0.2">
      <c r="A7" s="212" t="s">
        <v>177</v>
      </c>
      <c r="B7" s="215" t="str">
        <f>'3A'!$A$2</f>
        <v>Status of TANF and SSP-MOE Families as Relates to All-Families Work Participation Rates</v>
      </c>
      <c r="C7" s="210"/>
      <c r="D7" s="210"/>
      <c r="E7" s="210"/>
      <c r="F7" s="210"/>
      <c r="G7" s="210"/>
      <c r="H7" s="210"/>
      <c r="I7" s="210"/>
      <c r="J7" s="210"/>
      <c r="K7" s="210"/>
    </row>
    <row r="8" spans="1:11" s="211" customFormat="1" x14ac:dyDescent="0.2">
      <c r="A8" s="217" t="s">
        <v>178</v>
      </c>
      <c r="B8" s="218" t="str">
        <f>'3B'!$A$2</f>
        <v>Status of TANF and SSP-MOE Two-Parent Families as Relates to Two-Parent Work Participation Rate</v>
      </c>
    </row>
    <row r="9" spans="1:11" s="211" customFormat="1" ht="25.5" x14ac:dyDescent="0.2">
      <c r="A9" s="212" t="s">
        <v>179</v>
      </c>
      <c r="B9" s="214" t="str">
        <f>'4A'!$A$2</f>
        <v>Number of Work-Eligible Individuals Participating in Work Activities for Sufficient Hours for the Family to Count as Meeting the All-Families Work Requirement</v>
      </c>
    </row>
    <row r="10" spans="1:11" s="211" customFormat="1" ht="25.5" x14ac:dyDescent="0.2">
      <c r="A10" s="217" t="s">
        <v>180</v>
      </c>
      <c r="B10" s="218" t="str">
        <f>'4B'!$A$2</f>
        <v>Percentage of Work-Eligible Individuals Participating in Work Activities for Sufficient Hours for the Family to Count as Meeting the All-Families Work Requirement</v>
      </c>
    </row>
    <row r="11" spans="1:11" s="211" customFormat="1" ht="25.5" x14ac:dyDescent="0.2">
      <c r="A11" s="212" t="s">
        <v>181</v>
      </c>
      <c r="B11" s="214" t="str">
        <f>'5A'!$A$2</f>
        <v>Work-Eligible Individuals Participating in Work Activities for Sufficient Hours for the Family to Count as Meeting the Two-Parent Families Work Requirement</v>
      </c>
    </row>
    <row r="12" spans="1:11" s="211" customFormat="1" ht="25.5" x14ac:dyDescent="0.2">
      <c r="A12" s="217" t="s">
        <v>182</v>
      </c>
      <c r="B12" s="218" t="str">
        <f>'5B'!$A$2</f>
        <v>Work-Eligible Individuals Participating in Work Activities for Sufficient Hours for the Family to Count as Meeting the Two-Parent Families Work Requirement</v>
      </c>
    </row>
    <row r="13" spans="1:11" s="211" customFormat="1" x14ac:dyDescent="0.2">
      <c r="A13" s="212" t="s">
        <v>183</v>
      </c>
      <c r="B13" s="214" t="str">
        <f>'6A'!$A$2</f>
        <v>Number of Work-Eligible Individuals with Hours of Participation In Work Activities</v>
      </c>
    </row>
    <row r="14" spans="1:11" s="211" customFormat="1" ht="25.5" x14ac:dyDescent="0.2">
      <c r="A14" s="217" t="s">
        <v>184</v>
      </c>
      <c r="B14" s="218" t="str">
        <f>'6B'!$A$2</f>
        <v>Work-Eligible Individuals with Hours of Participation by Work Activity as a Percent of the Number of Participating Work-Eligible Individuals</v>
      </c>
    </row>
    <row r="15" spans="1:11" s="211" customFormat="1" ht="25.5" x14ac:dyDescent="0.2">
      <c r="A15" s="212" t="s">
        <v>185</v>
      </c>
      <c r="B15" s="214" t="str">
        <f>'6C'!$A$2</f>
        <v xml:space="preserve">Work-Eligible Individuals with Hours of Participation by Work Activity as a Percent of the Total Number of Work-Eligible Individuals </v>
      </c>
    </row>
    <row r="16" spans="1:11" s="211" customFormat="1" x14ac:dyDescent="0.2">
      <c r="A16" s="217" t="s">
        <v>186</v>
      </c>
      <c r="B16" s="218" t="str">
        <f>'7A'!$A$2</f>
        <v>Number of Hours of Participation per Week for All Work-Eligible Individuals</v>
      </c>
    </row>
    <row r="17" spans="1:2" s="211" customFormat="1" x14ac:dyDescent="0.2">
      <c r="A17" s="212" t="s">
        <v>187</v>
      </c>
      <c r="B17" s="214" t="str">
        <f>'7B'!$A$2</f>
        <v>Number of Hours of Participation per Week for All Work-Eligible Individuals Participating in the Work Activity</v>
      </c>
    </row>
    <row r="18" spans="1:2" s="211" customFormat="1" x14ac:dyDescent="0.2">
      <c r="A18" s="217" t="s">
        <v>188</v>
      </c>
      <c r="B18" s="218" t="str">
        <f>'8A'!$A$2</f>
        <v>Number of Families with Insufficient Hours to Count in the All-Families Work Participation Rate</v>
      </c>
    </row>
    <row r="19" spans="1:2" s="211" customFormat="1" x14ac:dyDescent="0.2">
      <c r="A19" s="212" t="s">
        <v>208</v>
      </c>
      <c r="B19" s="214" t="str">
        <f>'8B'!$A$2</f>
        <v xml:space="preserve">Percentage Of Families with Insufficient Hours to Count in the All-Families Work Participation Rate </v>
      </c>
    </row>
    <row r="20" spans="1:2" s="211" customFormat="1" x14ac:dyDescent="0.2">
      <c r="A20" s="217" t="s">
        <v>189</v>
      </c>
      <c r="B20" s="218" t="str">
        <f>'9'!$A$2</f>
        <v>Families with a Domestic Violence Exemption</v>
      </c>
    </row>
    <row r="21" spans="1:2" s="211" customFormat="1" x14ac:dyDescent="0.2">
      <c r="A21" s="212" t="s">
        <v>190</v>
      </c>
      <c r="B21" s="214" t="str">
        <f>'10A'!$A$2</f>
        <v>Number of Work-Eligible Individuals with Holiday Hours for Participating Families</v>
      </c>
    </row>
    <row r="22" spans="1:2" s="211" customFormat="1" x14ac:dyDescent="0.2">
      <c r="A22" s="217" t="s">
        <v>191</v>
      </c>
      <c r="B22" s="218" t="str">
        <f>'10B'!$A$2</f>
        <v>Number Of Holiday Hours Per Week For Participating Families</v>
      </c>
    </row>
    <row r="23" spans="1:2" s="211" customFormat="1" x14ac:dyDescent="0.2">
      <c r="A23" s="212" t="s">
        <v>192</v>
      </c>
      <c r="B23" s="214" t="str">
        <f>'11A'!$A$2</f>
        <v>Number Of Work-Eligible Individuals With Hours Of Excused Absences For Participating Families</v>
      </c>
    </row>
    <row r="24" spans="1:2" s="211" customFormat="1" x14ac:dyDescent="0.2">
      <c r="A24" s="217" t="s">
        <v>193</v>
      </c>
      <c r="B24" s="218" t="str">
        <f>'11B'!$A$2</f>
        <v>Number of Excused Absence Hours per Week for Participating Families</v>
      </c>
    </row>
    <row r="25" spans="1:2" x14ac:dyDescent="0.2">
      <c r="A25" s="216"/>
      <c r="B25" s="216"/>
    </row>
    <row r="26" spans="1:2" x14ac:dyDescent="0.2">
      <c r="A26" s="216"/>
      <c r="B26" s="216"/>
    </row>
  </sheetData>
  <mergeCells count="2">
    <mergeCell ref="A1:B1"/>
    <mergeCell ref="A2:B2"/>
  </mergeCells>
  <hyperlinks>
    <hyperlink ref="A20" location="'9'!Print_Area" display="Table 9"/>
    <hyperlink ref="A3" location="'1A'!A1" display="Table 1A"/>
    <hyperlink ref="A4" location="'1B'!A1" display="Table 1B"/>
    <hyperlink ref="A5" location="'1C'!A1" display="Table 1C"/>
    <hyperlink ref="A6" location="'2'!A1" display="Table 2"/>
    <hyperlink ref="A7" location="'3A'!A1" display="Table 3A"/>
    <hyperlink ref="A8" location="'3B'!A1" display="Table 3B"/>
    <hyperlink ref="A9" location="'4A'!A1" display="Table 4A"/>
    <hyperlink ref="A10" location="'4B'!A1" display="Table 4B"/>
    <hyperlink ref="A11" location="'5A'!A1" display="Table 5A"/>
    <hyperlink ref="A12" location="'5B'!A1" display="Table 5B"/>
    <hyperlink ref="A13" location="'6A'!A1" display="Table 6A"/>
    <hyperlink ref="A14" location="'6B'!A1" display="Table 6B"/>
    <hyperlink ref="A15" location="'6C'!A1" display="Table 6C"/>
    <hyperlink ref="A16" location="'7A'!A1" display="Table 7A"/>
    <hyperlink ref="A17" location="'7B'!A1" display="Table 7B"/>
    <hyperlink ref="A18" location="'8A'!A1" display="Table 8A"/>
    <hyperlink ref="A19" location="'8B'!A1" display="Table 8B"/>
    <hyperlink ref="A21" location="'10A'!A1" display="Table 10A"/>
    <hyperlink ref="A22" location="'10B'!A1" display="Table 10B"/>
    <hyperlink ref="A23" location="'11A'!A1" display="Table 11A"/>
    <hyperlink ref="A24" location="'11B'!A1" display="Table 11B"/>
  </hyperlinks>
  <printOptions horizontalCentered="1"/>
  <pageMargins left="0.25" right="0.25" top="0.75" bottom="0.75" header="0.3" footer="0.3"/>
  <pageSetup scale="8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zoomScaleNormal="100" workbookViewId="0">
      <selection sqref="A1:E1"/>
    </sheetView>
  </sheetViews>
  <sheetFormatPr defaultColWidth="9.140625" defaultRowHeight="12.75" x14ac:dyDescent="0.2"/>
  <cols>
    <col min="1" max="1" width="15.7109375" style="2" customWidth="1"/>
    <col min="2" max="2" width="16" style="2" bestFit="1" customWidth="1"/>
    <col min="3" max="3" width="16.5703125" style="2" bestFit="1" customWidth="1"/>
    <col min="4" max="4" width="19.28515625" style="2" customWidth="1"/>
    <col min="5" max="5" width="19.85546875" style="2" customWidth="1"/>
    <col min="6" max="16384" width="9.140625" style="2"/>
  </cols>
  <sheetData>
    <row r="1" spans="1:7" s="195" customFormat="1" x14ac:dyDescent="0.2">
      <c r="A1" s="300" t="s">
        <v>227</v>
      </c>
      <c r="B1" s="300"/>
      <c r="C1" s="300"/>
      <c r="D1" s="300"/>
      <c r="E1" s="300"/>
    </row>
    <row r="2" spans="1:7" s="195" customFormat="1" x14ac:dyDescent="0.2">
      <c r="A2" s="300" t="s">
        <v>228</v>
      </c>
      <c r="B2" s="300"/>
      <c r="C2" s="300"/>
      <c r="D2" s="300"/>
      <c r="E2" s="300"/>
    </row>
    <row r="3" spans="1:7" x14ac:dyDescent="0.2">
      <c r="A3" s="278" t="s">
        <v>271</v>
      </c>
      <c r="B3" s="278"/>
      <c r="C3" s="278"/>
      <c r="D3" s="278"/>
      <c r="E3" s="278"/>
      <c r="F3" s="7"/>
      <c r="G3" s="7" t="s">
        <v>2</v>
      </c>
    </row>
    <row r="4" spans="1:7" ht="12.75" customHeight="1" x14ac:dyDescent="0.2">
      <c r="A4" s="290" t="str">
        <f>'1B'!$A$4</f>
        <v>ACF/OFA: 05/15/2019</v>
      </c>
      <c r="B4" s="290"/>
      <c r="C4" s="290"/>
      <c r="D4" s="290"/>
      <c r="E4" s="290"/>
    </row>
    <row r="5" spans="1:7" s="3" customFormat="1" ht="67.5" customHeight="1" x14ac:dyDescent="0.2">
      <c r="A5" s="94" t="s">
        <v>0</v>
      </c>
      <c r="B5" s="25" t="s">
        <v>112</v>
      </c>
      <c r="C5" s="25" t="s">
        <v>97</v>
      </c>
      <c r="D5" s="115" t="s">
        <v>98</v>
      </c>
      <c r="E5" s="115" t="s">
        <v>124</v>
      </c>
    </row>
    <row r="6" spans="1:7" ht="12.75" customHeight="1" x14ac:dyDescent="0.2">
      <c r="A6" s="39" t="s">
        <v>3</v>
      </c>
      <c r="B6" s="23">
        <f>SUM(B8:B66)</f>
        <v>1227529</v>
      </c>
      <c r="C6" s="23">
        <f>SUM(C8:C66)</f>
        <v>635494</v>
      </c>
      <c r="D6" s="23">
        <f>SUM(D8:D66)</f>
        <v>5187</v>
      </c>
      <c r="E6" s="34">
        <f>D6/C6</f>
        <v>8.1621541666797807E-3</v>
      </c>
    </row>
    <row r="7" spans="1:7" ht="7.5" customHeight="1" x14ac:dyDescent="0.2">
      <c r="A7" s="53"/>
      <c r="B7" s="66"/>
      <c r="C7" s="66"/>
      <c r="D7" s="66"/>
      <c r="E7" s="116"/>
    </row>
    <row r="8" spans="1:7" ht="12.75" customHeight="1" x14ac:dyDescent="0.2">
      <c r="A8" s="51" t="s">
        <v>8</v>
      </c>
      <c r="B8" s="23">
        <v>8505</v>
      </c>
      <c r="C8" s="23">
        <v>3019</v>
      </c>
      <c r="D8" s="46">
        <v>0</v>
      </c>
      <c r="E8" s="114">
        <f t="shared" ref="E8:E17" si="0">D8/C8</f>
        <v>0</v>
      </c>
    </row>
    <row r="9" spans="1:7" ht="12.75" customHeight="1" x14ac:dyDescent="0.2">
      <c r="A9" s="51" t="s">
        <v>9</v>
      </c>
      <c r="B9" s="23">
        <v>2823</v>
      </c>
      <c r="C9" s="23">
        <v>1748</v>
      </c>
      <c r="D9" s="46">
        <v>0</v>
      </c>
      <c r="E9" s="114">
        <f t="shared" si="0"/>
        <v>0</v>
      </c>
    </row>
    <row r="10" spans="1:7" ht="12.75" customHeight="1" x14ac:dyDescent="0.2">
      <c r="A10" s="51" t="s">
        <v>10</v>
      </c>
      <c r="B10" s="23">
        <v>7533</v>
      </c>
      <c r="C10" s="23">
        <v>2385</v>
      </c>
      <c r="D10" s="23">
        <v>80</v>
      </c>
      <c r="E10" s="114">
        <f t="shared" si="0"/>
        <v>3.3542976939203356E-2</v>
      </c>
    </row>
    <row r="11" spans="1:7" ht="12.75" customHeight="1" x14ac:dyDescent="0.2">
      <c r="A11" s="51" t="s">
        <v>11</v>
      </c>
      <c r="B11" s="23">
        <v>3026</v>
      </c>
      <c r="C11" s="23">
        <v>1267</v>
      </c>
      <c r="D11" s="46">
        <v>4</v>
      </c>
      <c r="E11" s="114">
        <f t="shared" si="0"/>
        <v>3.1570639305445935E-3</v>
      </c>
    </row>
    <row r="12" spans="1:7" ht="12.75" customHeight="1" x14ac:dyDescent="0.2">
      <c r="A12" s="51" t="s">
        <v>12</v>
      </c>
      <c r="B12" s="23">
        <v>428843</v>
      </c>
      <c r="C12" s="23">
        <v>272980</v>
      </c>
      <c r="D12" s="46">
        <v>33</v>
      </c>
      <c r="E12" s="114">
        <f t="shared" si="0"/>
        <v>1.208879771411825E-4</v>
      </c>
    </row>
    <row r="13" spans="1:7" ht="12.75" customHeight="1" x14ac:dyDescent="0.2">
      <c r="A13" s="51" t="s">
        <v>13</v>
      </c>
      <c r="B13" s="23">
        <v>15124</v>
      </c>
      <c r="C13" s="23">
        <v>8397</v>
      </c>
      <c r="D13" s="23">
        <v>113</v>
      </c>
      <c r="E13" s="114">
        <f t="shared" si="0"/>
        <v>1.3457187090627605E-2</v>
      </c>
    </row>
    <row r="14" spans="1:7" ht="12.75" customHeight="1" x14ac:dyDescent="0.2">
      <c r="A14" s="51" t="s">
        <v>14</v>
      </c>
      <c r="B14" s="23">
        <v>10109</v>
      </c>
      <c r="C14" s="23">
        <v>4834</v>
      </c>
      <c r="D14" s="46">
        <v>0</v>
      </c>
      <c r="E14" s="114">
        <f t="shared" si="0"/>
        <v>0</v>
      </c>
    </row>
    <row r="15" spans="1:7" ht="12.75" customHeight="1" x14ac:dyDescent="0.2">
      <c r="A15" s="51" t="s">
        <v>15</v>
      </c>
      <c r="B15" s="23">
        <v>3782</v>
      </c>
      <c r="C15" s="23">
        <v>756</v>
      </c>
      <c r="D15" s="23">
        <v>19</v>
      </c>
      <c r="E15" s="114">
        <f t="shared" si="0"/>
        <v>2.5132275132275131E-2</v>
      </c>
    </row>
    <row r="16" spans="1:7" ht="12.75" customHeight="1" x14ac:dyDescent="0.2">
      <c r="A16" s="51" t="s">
        <v>80</v>
      </c>
      <c r="B16" s="23">
        <v>4965</v>
      </c>
      <c r="C16" s="23">
        <v>2755</v>
      </c>
      <c r="D16" s="46">
        <v>0</v>
      </c>
      <c r="E16" s="114">
        <f t="shared" si="0"/>
        <v>0</v>
      </c>
    </row>
    <row r="17" spans="1:5" ht="12.75" customHeight="1" x14ac:dyDescent="0.2">
      <c r="A17" s="51" t="s">
        <v>16</v>
      </c>
      <c r="B17" s="23">
        <v>42510</v>
      </c>
      <c r="C17" s="23">
        <v>4104</v>
      </c>
      <c r="D17" s="46">
        <v>0</v>
      </c>
      <c r="E17" s="114">
        <f t="shared" si="0"/>
        <v>0</v>
      </c>
    </row>
    <row r="18" spans="1:5" ht="7.5" customHeight="1" x14ac:dyDescent="0.2">
      <c r="A18" s="53"/>
      <c r="B18" s="66"/>
      <c r="C18" s="66"/>
      <c r="D18" s="66"/>
      <c r="E18" s="54" t="s">
        <v>2</v>
      </c>
    </row>
    <row r="19" spans="1:5" ht="12.75" customHeight="1" x14ac:dyDescent="0.2">
      <c r="A19" s="51" t="s">
        <v>17</v>
      </c>
      <c r="B19" s="23">
        <v>10971</v>
      </c>
      <c r="C19" s="23">
        <v>2062</v>
      </c>
      <c r="D19" s="46">
        <v>0</v>
      </c>
      <c r="E19" s="114">
        <f t="shared" ref="E19:E28" si="1">D19/C19</f>
        <v>0</v>
      </c>
    </row>
    <row r="20" spans="1:5" ht="12.75" customHeight="1" x14ac:dyDescent="0.2">
      <c r="A20" s="51" t="s">
        <v>18</v>
      </c>
      <c r="B20" s="23">
        <v>520</v>
      </c>
      <c r="C20" s="23">
        <v>119</v>
      </c>
      <c r="D20" s="46">
        <v>1</v>
      </c>
      <c r="E20" s="114">
        <f t="shared" si="1"/>
        <v>8.4033613445378148E-3</v>
      </c>
    </row>
    <row r="21" spans="1:5" ht="12.75" customHeight="1" x14ac:dyDescent="0.2">
      <c r="A21" s="51" t="s">
        <v>19</v>
      </c>
      <c r="B21" s="23">
        <v>4593</v>
      </c>
      <c r="C21" s="23">
        <v>2674</v>
      </c>
      <c r="D21" s="23">
        <v>130</v>
      </c>
      <c r="E21" s="114">
        <f t="shared" si="1"/>
        <v>4.8616305160807775E-2</v>
      </c>
    </row>
    <row r="22" spans="1:5" ht="12.75" customHeight="1" x14ac:dyDescent="0.2">
      <c r="A22" s="51" t="s">
        <v>20</v>
      </c>
      <c r="B22" s="23">
        <v>2008</v>
      </c>
      <c r="C22" s="23">
        <v>52</v>
      </c>
      <c r="D22" s="46">
        <v>0</v>
      </c>
      <c r="E22" s="114">
        <f t="shared" si="1"/>
        <v>0</v>
      </c>
    </row>
    <row r="23" spans="1:5" ht="12.75" customHeight="1" x14ac:dyDescent="0.2">
      <c r="A23" s="51" t="s">
        <v>21</v>
      </c>
      <c r="B23" s="23">
        <v>11704</v>
      </c>
      <c r="C23" s="23">
        <v>2457</v>
      </c>
      <c r="D23" s="46">
        <v>0</v>
      </c>
      <c r="E23" s="114">
        <f t="shared" si="1"/>
        <v>0</v>
      </c>
    </row>
    <row r="24" spans="1:5" ht="12.75" customHeight="1" x14ac:dyDescent="0.2">
      <c r="A24" s="51" t="s">
        <v>22</v>
      </c>
      <c r="B24" s="23">
        <v>6480</v>
      </c>
      <c r="C24" s="23">
        <v>1117</v>
      </c>
      <c r="D24" s="46">
        <v>0</v>
      </c>
      <c r="E24" s="114">
        <f t="shared" si="1"/>
        <v>0</v>
      </c>
    </row>
    <row r="25" spans="1:5" ht="12.75" customHeight="1" x14ac:dyDescent="0.2">
      <c r="A25" s="51" t="s">
        <v>23</v>
      </c>
      <c r="B25" s="23">
        <v>10344</v>
      </c>
      <c r="C25" s="23">
        <v>3844</v>
      </c>
      <c r="D25" s="46">
        <v>0</v>
      </c>
      <c r="E25" s="114">
        <f t="shared" si="1"/>
        <v>0</v>
      </c>
    </row>
    <row r="26" spans="1:5" ht="12.75" customHeight="1" x14ac:dyDescent="0.2">
      <c r="A26" s="51" t="s">
        <v>24</v>
      </c>
      <c r="B26" s="23">
        <v>4318</v>
      </c>
      <c r="C26" s="23">
        <v>1792</v>
      </c>
      <c r="D26" s="46">
        <v>0</v>
      </c>
      <c r="E26" s="114">
        <f t="shared" si="1"/>
        <v>0</v>
      </c>
    </row>
    <row r="27" spans="1:5" ht="12.75" customHeight="1" x14ac:dyDescent="0.2">
      <c r="A27" s="51" t="s">
        <v>25</v>
      </c>
      <c r="B27" s="23">
        <v>19722</v>
      </c>
      <c r="C27" s="23">
        <v>4144</v>
      </c>
      <c r="D27" s="23">
        <v>21</v>
      </c>
      <c r="E27" s="114">
        <f t="shared" si="1"/>
        <v>5.0675675675675678E-3</v>
      </c>
    </row>
    <row r="28" spans="1:5" ht="12.75" customHeight="1" x14ac:dyDescent="0.2">
      <c r="A28" s="51" t="s">
        <v>26</v>
      </c>
      <c r="B28" s="23">
        <v>5687</v>
      </c>
      <c r="C28" s="23">
        <v>2312</v>
      </c>
      <c r="D28" s="46">
        <v>0</v>
      </c>
      <c r="E28" s="114">
        <f t="shared" si="1"/>
        <v>0</v>
      </c>
    </row>
    <row r="29" spans="1:5" ht="7.5" customHeight="1" x14ac:dyDescent="0.2">
      <c r="A29" s="53"/>
      <c r="B29" s="66"/>
      <c r="C29" s="66"/>
      <c r="D29" s="66"/>
      <c r="E29" s="54" t="s">
        <v>2</v>
      </c>
    </row>
    <row r="30" spans="1:5" ht="12.75" customHeight="1" x14ac:dyDescent="0.2">
      <c r="A30" s="51" t="s">
        <v>27</v>
      </c>
      <c r="B30" s="23">
        <v>17878</v>
      </c>
      <c r="C30" s="23">
        <v>16000</v>
      </c>
      <c r="D30" s="46">
        <v>0</v>
      </c>
      <c r="E30" s="114">
        <f t="shared" ref="E30:E39" si="2">D30/C30</f>
        <v>0</v>
      </c>
    </row>
    <row r="31" spans="1:5" ht="12.75" customHeight="1" x14ac:dyDescent="0.2">
      <c r="A31" s="51" t="s">
        <v>28</v>
      </c>
      <c r="B31" s="23">
        <v>17848</v>
      </c>
      <c r="C31" s="23">
        <v>8316</v>
      </c>
      <c r="D31" s="23">
        <v>67</v>
      </c>
      <c r="E31" s="114">
        <f t="shared" si="2"/>
        <v>8.0567580567580573E-3</v>
      </c>
    </row>
    <row r="32" spans="1:5" ht="12.75" customHeight="1" x14ac:dyDescent="0.2">
      <c r="A32" s="51" t="s">
        <v>29</v>
      </c>
      <c r="B32" s="23">
        <v>51052</v>
      </c>
      <c r="C32" s="23">
        <v>36859</v>
      </c>
      <c r="D32" s="46">
        <v>0</v>
      </c>
      <c r="E32" s="114">
        <f t="shared" si="2"/>
        <v>0</v>
      </c>
    </row>
    <row r="33" spans="1:5" ht="12.75" customHeight="1" x14ac:dyDescent="0.2">
      <c r="A33" s="51" t="s">
        <v>30</v>
      </c>
      <c r="B33" s="23">
        <v>12867</v>
      </c>
      <c r="C33" s="23">
        <v>3327</v>
      </c>
      <c r="D33" s="23">
        <v>16</v>
      </c>
      <c r="E33" s="114">
        <f t="shared" si="2"/>
        <v>4.8091373609858729E-3</v>
      </c>
    </row>
    <row r="34" spans="1:5" ht="12.75" customHeight="1" x14ac:dyDescent="0.2">
      <c r="A34" s="51" t="s">
        <v>31</v>
      </c>
      <c r="B34" s="23">
        <v>17649</v>
      </c>
      <c r="C34" s="23">
        <v>7328</v>
      </c>
      <c r="D34" s="46">
        <v>0</v>
      </c>
      <c r="E34" s="114">
        <f t="shared" si="2"/>
        <v>0</v>
      </c>
    </row>
    <row r="35" spans="1:5" ht="12.75" customHeight="1" x14ac:dyDescent="0.2">
      <c r="A35" s="51" t="s">
        <v>32</v>
      </c>
      <c r="B35" s="23">
        <v>4499</v>
      </c>
      <c r="C35" s="23">
        <v>1365</v>
      </c>
      <c r="D35" s="46">
        <v>0</v>
      </c>
      <c r="E35" s="114">
        <f t="shared" si="2"/>
        <v>0</v>
      </c>
    </row>
    <row r="36" spans="1:5" ht="12.75" customHeight="1" x14ac:dyDescent="0.2">
      <c r="A36" s="51" t="s">
        <v>33</v>
      </c>
      <c r="B36" s="23">
        <v>11473</v>
      </c>
      <c r="C36" s="23">
        <v>6036</v>
      </c>
      <c r="D36" s="23">
        <v>92</v>
      </c>
      <c r="E36" s="114">
        <f t="shared" si="2"/>
        <v>1.5241882041086813E-2</v>
      </c>
    </row>
    <row r="37" spans="1:5" ht="12.75" customHeight="1" x14ac:dyDescent="0.2">
      <c r="A37" s="51" t="s">
        <v>34</v>
      </c>
      <c r="B37" s="23">
        <v>4064</v>
      </c>
      <c r="C37" s="23">
        <v>1799</v>
      </c>
      <c r="D37" s="46">
        <v>4</v>
      </c>
      <c r="E37" s="114">
        <f t="shared" si="2"/>
        <v>2.2234574763757642E-3</v>
      </c>
    </row>
    <row r="38" spans="1:5" ht="12.75" customHeight="1" x14ac:dyDescent="0.2">
      <c r="A38" s="51" t="s">
        <v>35</v>
      </c>
      <c r="B38" s="23">
        <v>5080</v>
      </c>
      <c r="C38" s="23">
        <v>1792</v>
      </c>
      <c r="D38" s="46">
        <v>0</v>
      </c>
      <c r="E38" s="114">
        <f t="shared" si="2"/>
        <v>0</v>
      </c>
    </row>
    <row r="39" spans="1:5" ht="12.75" customHeight="1" x14ac:dyDescent="0.2">
      <c r="A39" s="51" t="s">
        <v>36</v>
      </c>
      <c r="B39" s="23">
        <v>9562</v>
      </c>
      <c r="C39" s="23">
        <v>5079</v>
      </c>
      <c r="D39" s="46">
        <v>39</v>
      </c>
      <c r="E39" s="114">
        <f t="shared" si="2"/>
        <v>7.6786769049025398E-3</v>
      </c>
    </row>
    <row r="40" spans="1:5" ht="7.5" customHeight="1" x14ac:dyDescent="0.2">
      <c r="A40" s="53"/>
      <c r="B40" s="66"/>
      <c r="C40" s="66"/>
      <c r="D40" s="66"/>
      <c r="E40" s="54" t="s">
        <v>2</v>
      </c>
    </row>
    <row r="41" spans="1:5" ht="12.75" customHeight="1" x14ac:dyDescent="0.2">
      <c r="A41" s="51" t="s">
        <v>37</v>
      </c>
      <c r="B41" s="23">
        <v>5231</v>
      </c>
      <c r="C41" s="23">
        <v>3058</v>
      </c>
      <c r="D41" s="23">
        <v>84</v>
      </c>
      <c r="E41" s="114">
        <f t="shared" ref="E41:E50" si="3">D41/C41</f>
        <v>2.7468933943754086E-2</v>
      </c>
    </row>
    <row r="42" spans="1:5" ht="12.75" customHeight="1" x14ac:dyDescent="0.2">
      <c r="A42" s="51" t="s">
        <v>38</v>
      </c>
      <c r="B42" s="23">
        <v>11582</v>
      </c>
      <c r="C42" s="23">
        <v>5230</v>
      </c>
      <c r="D42" s="46">
        <v>0</v>
      </c>
      <c r="E42" s="114">
        <f t="shared" si="3"/>
        <v>0</v>
      </c>
    </row>
    <row r="43" spans="1:5" ht="12.75" customHeight="1" x14ac:dyDescent="0.2">
      <c r="A43" s="51" t="s">
        <v>39</v>
      </c>
      <c r="B43" s="23">
        <v>10571</v>
      </c>
      <c r="C43" s="23">
        <v>4657</v>
      </c>
      <c r="D43" s="46">
        <v>0</v>
      </c>
      <c r="E43" s="114">
        <f t="shared" si="3"/>
        <v>0</v>
      </c>
    </row>
    <row r="44" spans="1:5" ht="12.75" customHeight="1" x14ac:dyDescent="0.2">
      <c r="A44" s="51" t="s">
        <v>40</v>
      </c>
      <c r="B44" s="23">
        <v>127790</v>
      </c>
      <c r="C44" s="23">
        <v>79528</v>
      </c>
      <c r="D44" s="23">
        <v>681</v>
      </c>
      <c r="E44" s="114">
        <f t="shared" si="3"/>
        <v>8.5630218287898602E-3</v>
      </c>
    </row>
    <row r="45" spans="1:5" ht="12.75" customHeight="1" x14ac:dyDescent="0.2">
      <c r="A45" s="51" t="s">
        <v>41</v>
      </c>
      <c r="B45" s="23">
        <v>15452</v>
      </c>
      <c r="C45" s="23">
        <v>2270</v>
      </c>
      <c r="D45" s="46">
        <v>0</v>
      </c>
      <c r="E45" s="114">
        <f t="shared" si="3"/>
        <v>0</v>
      </c>
    </row>
    <row r="46" spans="1:5" ht="12.75" customHeight="1" x14ac:dyDescent="0.2">
      <c r="A46" s="51" t="s">
        <v>42</v>
      </c>
      <c r="B46" s="23">
        <v>1045</v>
      </c>
      <c r="C46" s="23">
        <v>264</v>
      </c>
      <c r="D46" s="46">
        <v>0</v>
      </c>
      <c r="E46" s="114">
        <f t="shared" si="3"/>
        <v>0</v>
      </c>
    </row>
    <row r="47" spans="1:5" ht="12.75" customHeight="1" x14ac:dyDescent="0.2">
      <c r="A47" s="51" t="s">
        <v>43</v>
      </c>
      <c r="B47" s="23">
        <v>50311</v>
      </c>
      <c r="C47" s="23">
        <v>7094</v>
      </c>
      <c r="D47" s="46">
        <v>0</v>
      </c>
      <c r="E47" s="114">
        <f t="shared" si="3"/>
        <v>0</v>
      </c>
    </row>
    <row r="48" spans="1:5" ht="12.75" customHeight="1" x14ac:dyDescent="0.2">
      <c r="A48" s="51" t="s">
        <v>44</v>
      </c>
      <c r="B48" s="23">
        <v>6410</v>
      </c>
      <c r="C48" s="23">
        <v>1511</v>
      </c>
      <c r="D48" s="46">
        <v>0</v>
      </c>
      <c r="E48" s="114">
        <f t="shared" si="3"/>
        <v>0</v>
      </c>
    </row>
    <row r="49" spans="1:5" ht="12.75" customHeight="1" x14ac:dyDescent="0.2">
      <c r="A49" s="51" t="s">
        <v>45</v>
      </c>
      <c r="B49" s="23">
        <v>41306</v>
      </c>
      <c r="C49" s="23">
        <v>33663</v>
      </c>
      <c r="D49" s="23">
        <v>2195</v>
      </c>
      <c r="E49" s="114">
        <f t="shared" si="3"/>
        <v>6.5205121349849987E-2</v>
      </c>
    </row>
    <row r="50" spans="1:5" ht="12.75" customHeight="1" x14ac:dyDescent="0.2">
      <c r="A50" s="51" t="s">
        <v>46</v>
      </c>
      <c r="B50" s="23">
        <v>47101</v>
      </c>
      <c r="C50" s="23">
        <v>24652</v>
      </c>
      <c r="D50" s="23">
        <v>817</v>
      </c>
      <c r="E50" s="114">
        <f t="shared" si="3"/>
        <v>3.314132727567743E-2</v>
      </c>
    </row>
    <row r="51" spans="1:5" ht="7.5" customHeight="1" x14ac:dyDescent="0.2">
      <c r="A51" s="53"/>
      <c r="B51" s="66"/>
      <c r="C51" s="66"/>
      <c r="D51" s="66"/>
      <c r="E51" s="54" t="s">
        <v>2</v>
      </c>
    </row>
    <row r="52" spans="1:5" ht="12.75" customHeight="1" x14ac:dyDescent="0.2">
      <c r="A52" s="51" t="s">
        <v>47</v>
      </c>
      <c r="B52" s="23">
        <v>6049</v>
      </c>
      <c r="C52" s="23">
        <v>5072</v>
      </c>
      <c r="D52" s="46">
        <v>2</v>
      </c>
      <c r="E52" s="114">
        <f t="shared" ref="E52:E61" si="4">D52/C52</f>
        <v>3.9432176656151418E-4</v>
      </c>
    </row>
    <row r="53" spans="1:5" ht="12.75" customHeight="1" x14ac:dyDescent="0.2">
      <c r="A53" s="51" t="s">
        <v>48</v>
      </c>
      <c r="B53" s="23">
        <v>4261</v>
      </c>
      <c r="C53" s="23">
        <v>2826</v>
      </c>
      <c r="D53" s="23">
        <v>8</v>
      </c>
      <c r="E53" s="114">
        <f t="shared" si="4"/>
        <v>2.8308563340410475E-3</v>
      </c>
    </row>
    <row r="54" spans="1:5" ht="12.75" customHeight="1" x14ac:dyDescent="0.2">
      <c r="A54" s="51" t="s">
        <v>49</v>
      </c>
      <c r="B54" s="23">
        <v>8210</v>
      </c>
      <c r="C54" s="23">
        <v>1634</v>
      </c>
      <c r="D54" s="46">
        <v>12</v>
      </c>
      <c r="E54" s="114">
        <f t="shared" si="4"/>
        <v>7.3439412484700125E-3</v>
      </c>
    </row>
    <row r="55" spans="1:5" ht="12.75" customHeight="1" x14ac:dyDescent="0.2">
      <c r="A55" s="51" t="s">
        <v>50</v>
      </c>
      <c r="B55" s="23">
        <v>3007</v>
      </c>
      <c r="C55" s="23">
        <v>350</v>
      </c>
      <c r="D55" s="46">
        <v>0</v>
      </c>
      <c r="E55" s="114">
        <f t="shared" si="4"/>
        <v>0</v>
      </c>
    </row>
    <row r="56" spans="1:5" ht="12.75" customHeight="1" x14ac:dyDescent="0.2">
      <c r="A56" s="51" t="s">
        <v>51</v>
      </c>
      <c r="B56" s="23">
        <v>22769</v>
      </c>
      <c r="C56" s="23">
        <v>7707</v>
      </c>
      <c r="D56" s="46">
        <v>0</v>
      </c>
      <c r="E56" s="114">
        <f t="shared" si="4"/>
        <v>0</v>
      </c>
    </row>
    <row r="57" spans="1:5" ht="12.75" customHeight="1" x14ac:dyDescent="0.2">
      <c r="A57" s="51" t="s">
        <v>52</v>
      </c>
      <c r="B57" s="23">
        <v>26363</v>
      </c>
      <c r="C57" s="23">
        <v>7291</v>
      </c>
      <c r="D57" s="46">
        <v>0</v>
      </c>
      <c r="E57" s="114">
        <f t="shared" si="4"/>
        <v>0</v>
      </c>
    </row>
    <row r="58" spans="1:5" ht="12.75" customHeight="1" x14ac:dyDescent="0.2">
      <c r="A58" s="51" t="s">
        <v>53</v>
      </c>
      <c r="B58" s="23">
        <v>3781</v>
      </c>
      <c r="C58" s="23">
        <v>1516</v>
      </c>
      <c r="D58" s="46">
        <v>0</v>
      </c>
      <c r="E58" s="114">
        <f t="shared" si="4"/>
        <v>0</v>
      </c>
    </row>
    <row r="59" spans="1:5" ht="12.75" customHeight="1" x14ac:dyDescent="0.2">
      <c r="A59" s="51" t="s">
        <v>54</v>
      </c>
      <c r="B59" s="23">
        <v>3017</v>
      </c>
      <c r="C59" s="23">
        <v>1397</v>
      </c>
      <c r="D59" s="46">
        <v>3</v>
      </c>
      <c r="E59" s="114">
        <f t="shared" si="4"/>
        <v>2.1474588403722263E-3</v>
      </c>
    </row>
    <row r="60" spans="1:5" ht="12.75" customHeight="1" x14ac:dyDescent="0.2">
      <c r="A60" s="51" t="s">
        <v>55</v>
      </c>
      <c r="B60" s="23">
        <v>183</v>
      </c>
      <c r="C60" s="23">
        <v>154</v>
      </c>
      <c r="D60" s="46">
        <v>1</v>
      </c>
      <c r="E60" s="114">
        <f t="shared" si="4"/>
        <v>6.4935064935064939E-3</v>
      </c>
    </row>
    <row r="61" spans="1:5" ht="12.75" customHeight="1" x14ac:dyDescent="0.2">
      <c r="A61" s="51" t="s">
        <v>56</v>
      </c>
      <c r="B61" s="23">
        <v>17109</v>
      </c>
      <c r="C61" s="23">
        <v>7427</v>
      </c>
      <c r="D61" s="46">
        <v>0</v>
      </c>
      <c r="E61" s="114">
        <f t="shared" si="4"/>
        <v>0</v>
      </c>
    </row>
    <row r="62" spans="1:5" ht="7.5" customHeight="1" x14ac:dyDescent="0.2">
      <c r="A62" s="53"/>
      <c r="B62" s="66"/>
      <c r="C62" s="66"/>
      <c r="D62" s="66"/>
      <c r="E62" s="54" t="s">
        <v>2</v>
      </c>
    </row>
    <row r="63" spans="1:5" ht="12.75" customHeight="1" x14ac:dyDescent="0.2">
      <c r="A63" s="51" t="s">
        <v>57</v>
      </c>
      <c r="B63" s="23">
        <v>37632</v>
      </c>
      <c r="C63" s="23">
        <v>22763</v>
      </c>
      <c r="D63" s="23">
        <v>747</v>
      </c>
      <c r="E63" s="114">
        <f>D63/C63</f>
        <v>3.2816412599393753E-2</v>
      </c>
    </row>
    <row r="64" spans="1:5" ht="12.75" customHeight="1" x14ac:dyDescent="0.2">
      <c r="A64" s="51" t="s">
        <v>58</v>
      </c>
      <c r="B64" s="23">
        <v>6697</v>
      </c>
      <c r="C64" s="23">
        <v>1393</v>
      </c>
      <c r="D64" s="23">
        <v>7</v>
      </c>
      <c r="E64" s="114">
        <f>D64/C64</f>
        <v>5.0251256281407036E-3</v>
      </c>
    </row>
    <row r="65" spans="1:5" ht="12.75" customHeight="1" x14ac:dyDescent="0.2">
      <c r="A65" s="51" t="s">
        <v>59</v>
      </c>
      <c r="B65" s="23">
        <v>15575</v>
      </c>
      <c r="C65" s="23">
        <v>3072</v>
      </c>
      <c r="D65" s="23">
        <v>11</v>
      </c>
      <c r="E65" s="114">
        <f>D65/C65</f>
        <v>3.5807291666666665E-3</v>
      </c>
    </row>
    <row r="66" spans="1:5" ht="12.75" customHeight="1" x14ac:dyDescent="0.2">
      <c r="A66" s="52" t="s">
        <v>60</v>
      </c>
      <c r="B66" s="24">
        <v>538</v>
      </c>
      <c r="C66" s="24">
        <v>246</v>
      </c>
      <c r="D66" s="47">
        <v>0</v>
      </c>
      <c r="E66" s="90">
        <f>D66/C66</f>
        <v>0</v>
      </c>
    </row>
    <row r="67" spans="1:5" ht="12.75" customHeight="1" x14ac:dyDescent="0.2">
      <c r="A67" s="235"/>
      <c r="B67" s="235"/>
      <c r="C67" s="235"/>
      <c r="D67" s="235"/>
      <c r="E67" s="235"/>
    </row>
    <row r="68" spans="1:5" ht="15" customHeight="1" x14ac:dyDescent="0.2"/>
  </sheetData>
  <mergeCells count="4">
    <mergeCell ref="A4:E4"/>
    <mergeCell ref="A1:E1"/>
    <mergeCell ref="A2:E2"/>
    <mergeCell ref="A3:E3"/>
  </mergeCells>
  <printOptions horizontalCentered="1"/>
  <pageMargins left="0.25" right="0.25" top="0.25" bottom="0.25" header="0.3" footer="0.3"/>
  <pageSetup scale="8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zoomScaleNormal="100" workbookViewId="0">
      <selection sqref="A1:K1"/>
    </sheetView>
  </sheetViews>
  <sheetFormatPr defaultColWidth="9.140625" defaultRowHeight="12.75" x14ac:dyDescent="0.2"/>
  <cols>
    <col min="1" max="1" width="15.7109375" style="2" customWidth="1"/>
    <col min="2" max="3" width="10.7109375" style="2" customWidth="1"/>
    <col min="4" max="4" width="11.28515625" style="2" bestFit="1" customWidth="1"/>
    <col min="5" max="5" width="7.7109375" style="2" bestFit="1" customWidth="1"/>
    <col min="6" max="6" width="12.42578125" style="2" customWidth="1"/>
    <col min="7" max="7" width="12" style="2" customWidth="1"/>
    <col min="8" max="8" width="10.7109375" style="2" customWidth="1"/>
    <col min="9" max="9" width="12.28515625" style="2" bestFit="1" customWidth="1"/>
    <col min="10" max="10" width="12.42578125" style="2" customWidth="1"/>
    <col min="11" max="11" width="10.7109375" style="2" bestFit="1" customWidth="1"/>
    <col min="12" max="16384" width="9.140625" style="2"/>
  </cols>
  <sheetData>
    <row r="1" spans="1:12" s="195" customFormat="1" x14ac:dyDescent="0.2">
      <c r="A1" s="300" t="s">
        <v>229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</row>
    <row r="2" spans="1:12" s="195" customFormat="1" x14ac:dyDescent="0.2">
      <c r="A2" s="300" t="s">
        <v>230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</row>
    <row r="3" spans="1:12" x14ac:dyDescent="0.2">
      <c r="A3" s="278" t="s">
        <v>271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7"/>
    </row>
    <row r="4" spans="1:12" ht="12.75" customHeight="1" x14ac:dyDescent="0.2">
      <c r="A4" s="331" t="str">
        <f>'1B'!$A$4</f>
        <v>ACF/OFA: 05/15/2019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</row>
    <row r="5" spans="1:12" ht="39" customHeight="1" x14ac:dyDescent="0.2">
      <c r="A5" s="118" t="s">
        <v>0</v>
      </c>
      <c r="B5" s="119" t="s">
        <v>125</v>
      </c>
      <c r="C5" s="119" t="s">
        <v>126</v>
      </c>
      <c r="D5" s="119" t="s">
        <v>99</v>
      </c>
      <c r="E5" s="119" t="s">
        <v>96</v>
      </c>
      <c r="F5" s="119" t="s">
        <v>100</v>
      </c>
      <c r="G5" s="119" t="s">
        <v>101</v>
      </c>
      <c r="H5" s="119" t="s">
        <v>102</v>
      </c>
      <c r="I5" s="119" t="s">
        <v>103</v>
      </c>
      <c r="J5" s="119" t="s">
        <v>104</v>
      </c>
      <c r="K5" s="119" t="s">
        <v>105</v>
      </c>
    </row>
    <row r="6" spans="1:12" s="3" customFormat="1" ht="12.75" customHeight="1" x14ac:dyDescent="0.2">
      <c r="A6" s="39" t="s">
        <v>3</v>
      </c>
      <c r="B6" s="120">
        <f>SUM(B8:B66)</f>
        <v>783676</v>
      </c>
      <c r="C6" s="120">
        <f t="shared" ref="C6:K6" si="0">SUM(C8:C66)</f>
        <v>15943</v>
      </c>
      <c r="D6" s="120">
        <f t="shared" si="0"/>
        <v>2167</v>
      </c>
      <c r="E6" s="120">
        <f t="shared" si="0"/>
        <v>6538</v>
      </c>
      <c r="F6" s="120">
        <f t="shared" si="0"/>
        <v>1638</v>
      </c>
      <c r="G6" s="120">
        <f t="shared" si="0"/>
        <v>3639</v>
      </c>
      <c r="H6" s="120">
        <f t="shared" si="0"/>
        <v>1402</v>
      </c>
      <c r="I6" s="120">
        <f t="shared" si="0"/>
        <v>544</v>
      </c>
      <c r="J6" s="120">
        <f t="shared" si="0"/>
        <v>571</v>
      </c>
      <c r="K6" s="123">
        <f t="shared" si="0"/>
        <v>1</v>
      </c>
    </row>
    <row r="7" spans="1:12" ht="7.5" customHeight="1" x14ac:dyDescent="0.2">
      <c r="A7" s="53"/>
      <c r="B7" s="121"/>
      <c r="C7" s="121"/>
      <c r="D7" s="121"/>
      <c r="E7" s="121"/>
      <c r="F7" s="121"/>
      <c r="G7" s="121"/>
      <c r="H7" s="121"/>
      <c r="I7" s="121"/>
      <c r="J7" s="121"/>
      <c r="K7" s="121"/>
    </row>
    <row r="8" spans="1:12" ht="12.75" customHeight="1" x14ac:dyDescent="0.2">
      <c r="A8" s="51" t="s">
        <v>8</v>
      </c>
      <c r="B8" s="122">
        <v>3563</v>
      </c>
      <c r="C8" s="123">
        <v>100</v>
      </c>
      <c r="D8" s="123">
        <v>48</v>
      </c>
      <c r="E8" s="123">
        <v>15</v>
      </c>
      <c r="F8" s="123">
        <v>0</v>
      </c>
      <c r="G8" s="123">
        <v>17</v>
      </c>
      <c r="H8" s="123">
        <v>17</v>
      </c>
      <c r="I8" s="123">
        <v>0</v>
      </c>
      <c r="J8" s="123">
        <v>7</v>
      </c>
      <c r="K8" s="123">
        <v>0</v>
      </c>
    </row>
    <row r="9" spans="1:12" ht="12.75" customHeight="1" x14ac:dyDescent="0.2">
      <c r="A9" s="51" t="s">
        <v>9</v>
      </c>
      <c r="B9" s="123">
        <v>2340</v>
      </c>
      <c r="C9" s="123">
        <v>0</v>
      </c>
      <c r="D9" s="123">
        <v>0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</row>
    <row r="10" spans="1:12" ht="12.75" customHeight="1" x14ac:dyDescent="0.2">
      <c r="A10" s="51" t="s">
        <v>10</v>
      </c>
      <c r="B10" s="122">
        <v>2959</v>
      </c>
      <c r="C10" s="123">
        <v>21</v>
      </c>
      <c r="D10" s="123">
        <v>8</v>
      </c>
      <c r="E10" s="123">
        <v>5</v>
      </c>
      <c r="F10" s="123">
        <v>2</v>
      </c>
      <c r="G10" s="123">
        <v>7</v>
      </c>
      <c r="H10" s="123">
        <v>0</v>
      </c>
      <c r="I10" s="123">
        <v>0</v>
      </c>
      <c r="J10" s="123">
        <v>1</v>
      </c>
      <c r="K10" s="123">
        <v>0</v>
      </c>
    </row>
    <row r="11" spans="1:12" ht="12.75" customHeight="1" x14ac:dyDescent="0.2">
      <c r="A11" s="51" t="s">
        <v>11</v>
      </c>
      <c r="B11" s="123">
        <v>1697</v>
      </c>
      <c r="C11" s="123">
        <v>0</v>
      </c>
      <c r="D11" s="123">
        <v>0</v>
      </c>
      <c r="E11" s="123">
        <v>0</v>
      </c>
      <c r="F11" s="123">
        <v>0</v>
      </c>
      <c r="G11" s="123">
        <v>0</v>
      </c>
      <c r="H11" s="123">
        <v>0</v>
      </c>
      <c r="I11" s="123">
        <v>0</v>
      </c>
      <c r="J11" s="123">
        <v>0</v>
      </c>
      <c r="K11" s="123">
        <v>0</v>
      </c>
    </row>
    <row r="12" spans="1:12" ht="12.75" customHeight="1" x14ac:dyDescent="0.2">
      <c r="A12" s="51" t="s">
        <v>12</v>
      </c>
      <c r="B12" s="122">
        <v>335279</v>
      </c>
      <c r="C12" s="123">
        <v>5055</v>
      </c>
      <c r="D12" s="123">
        <v>188</v>
      </c>
      <c r="E12" s="123">
        <v>2156</v>
      </c>
      <c r="F12" s="123">
        <v>373</v>
      </c>
      <c r="G12" s="123">
        <v>1599</v>
      </c>
      <c r="H12" s="123">
        <v>408</v>
      </c>
      <c r="I12" s="123">
        <v>126</v>
      </c>
      <c r="J12" s="123">
        <v>205</v>
      </c>
      <c r="K12" s="123">
        <v>0</v>
      </c>
    </row>
    <row r="13" spans="1:12" ht="12.75" customHeight="1" x14ac:dyDescent="0.2">
      <c r="A13" s="51" t="s">
        <v>13</v>
      </c>
      <c r="B13" s="122">
        <v>9948</v>
      </c>
      <c r="C13" s="123">
        <v>2988</v>
      </c>
      <c r="D13" s="123">
        <v>148</v>
      </c>
      <c r="E13" s="123">
        <v>2025</v>
      </c>
      <c r="F13" s="123">
        <v>170</v>
      </c>
      <c r="G13" s="123">
        <v>385</v>
      </c>
      <c r="H13" s="123">
        <v>58</v>
      </c>
      <c r="I13" s="123">
        <v>77</v>
      </c>
      <c r="J13" s="123">
        <v>126</v>
      </c>
      <c r="K13" s="123">
        <v>0</v>
      </c>
    </row>
    <row r="14" spans="1:12" ht="12.75" customHeight="1" x14ac:dyDescent="0.2">
      <c r="A14" s="51" t="s">
        <v>14</v>
      </c>
      <c r="B14" s="123">
        <v>5445</v>
      </c>
      <c r="C14" s="123">
        <v>179</v>
      </c>
      <c r="D14" s="123">
        <v>0</v>
      </c>
      <c r="E14" s="123">
        <v>161</v>
      </c>
      <c r="F14" s="123">
        <v>0</v>
      </c>
      <c r="G14" s="123">
        <v>11</v>
      </c>
      <c r="H14" s="123">
        <v>0</v>
      </c>
      <c r="I14" s="123">
        <v>11</v>
      </c>
      <c r="J14" s="123">
        <v>0</v>
      </c>
      <c r="K14" s="123">
        <v>0</v>
      </c>
    </row>
    <row r="15" spans="1:12" ht="12.75" customHeight="1" x14ac:dyDescent="0.2">
      <c r="A15" s="51" t="s">
        <v>15</v>
      </c>
      <c r="B15" s="122">
        <v>1009</v>
      </c>
      <c r="C15" s="123">
        <v>8</v>
      </c>
      <c r="D15" s="123">
        <v>3</v>
      </c>
      <c r="E15" s="123">
        <v>4</v>
      </c>
      <c r="F15" s="123">
        <v>0</v>
      </c>
      <c r="G15" s="123">
        <v>1</v>
      </c>
      <c r="H15" s="123">
        <v>0</v>
      </c>
      <c r="I15" s="123">
        <v>0</v>
      </c>
      <c r="J15" s="123">
        <v>0</v>
      </c>
      <c r="K15" s="123">
        <v>0</v>
      </c>
    </row>
    <row r="16" spans="1:12" ht="12.75" customHeight="1" x14ac:dyDescent="0.2">
      <c r="A16" s="51" t="s">
        <v>80</v>
      </c>
      <c r="B16" s="123">
        <v>3177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</row>
    <row r="17" spans="1:11" ht="12.75" customHeight="1" x14ac:dyDescent="0.2">
      <c r="A17" s="51" t="s">
        <v>16</v>
      </c>
      <c r="B17" s="122">
        <v>6112</v>
      </c>
      <c r="C17" s="123">
        <v>160</v>
      </c>
      <c r="D17" s="123">
        <v>2</v>
      </c>
      <c r="E17" s="123">
        <v>39</v>
      </c>
      <c r="F17" s="123">
        <v>28</v>
      </c>
      <c r="G17" s="123">
        <v>86</v>
      </c>
      <c r="H17" s="123">
        <v>13</v>
      </c>
      <c r="I17" s="123">
        <v>0</v>
      </c>
      <c r="J17" s="123">
        <v>0</v>
      </c>
      <c r="K17" s="123">
        <v>0</v>
      </c>
    </row>
    <row r="18" spans="1:11" ht="7.5" customHeight="1" x14ac:dyDescent="0.2">
      <c r="A18" s="53"/>
      <c r="B18" s="121"/>
      <c r="C18" s="124"/>
      <c r="D18" s="124"/>
      <c r="E18" s="124"/>
      <c r="F18" s="124"/>
      <c r="G18" s="124"/>
      <c r="H18" s="124"/>
      <c r="I18" s="124"/>
      <c r="J18" s="124"/>
      <c r="K18" s="124"/>
    </row>
    <row r="19" spans="1:11" ht="12.75" customHeight="1" x14ac:dyDescent="0.2">
      <c r="A19" s="51" t="s">
        <v>17</v>
      </c>
      <c r="B19" s="123">
        <v>2139</v>
      </c>
      <c r="C19" s="123">
        <v>23</v>
      </c>
      <c r="D19" s="123">
        <v>14</v>
      </c>
      <c r="E19" s="123">
        <v>2</v>
      </c>
      <c r="F19" s="123">
        <v>0</v>
      </c>
      <c r="G19" s="123">
        <v>4</v>
      </c>
      <c r="H19" s="123">
        <v>5</v>
      </c>
      <c r="I19" s="123">
        <v>0</v>
      </c>
      <c r="J19" s="123">
        <v>1</v>
      </c>
      <c r="K19" s="123">
        <v>0</v>
      </c>
    </row>
    <row r="20" spans="1:11" ht="12.75" customHeight="1" x14ac:dyDescent="0.2">
      <c r="A20" s="51" t="s">
        <v>18</v>
      </c>
      <c r="B20" s="122">
        <v>158</v>
      </c>
      <c r="C20" s="123">
        <v>12</v>
      </c>
      <c r="D20" s="123">
        <v>12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</row>
    <row r="21" spans="1:11" ht="12.75" customHeight="1" x14ac:dyDescent="0.2">
      <c r="A21" s="51" t="s">
        <v>19</v>
      </c>
      <c r="B21" s="122">
        <v>3436</v>
      </c>
      <c r="C21" s="123">
        <v>11</v>
      </c>
      <c r="D21" s="123">
        <v>8</v>
      </c>
      <c r="E21" s="123">
        <v>1</v>
      </c>
      <c r="F21" s="123">
        <v>0</v>
      </c>
      <c r="G21" s="123">
        <v>1</v>
      </c>
      <c r="H21" s="123">
        <v>0</v>
      </c>
      <c r="I21" s="123">
        <v>0</v>
      </c>
      <c r="J21" s="123">
        <v>0</v>
      </c>
      <c r="K21" s="123">
        <v>0</v>
      </c>
    </row>
    <row r="22" spans="1:11" ht="12.75" customHeight="1" x14ac:dyDescent="0.2">
      <c r="A22" s="51" t="s">
        <v>20</v>
      </c>
      <c r="B22" s="123">
        <v>73</v>
      </c>
      <c r="C22" s="123">
        <v>0</v>
      </c>
      <c r="D22" s="123">
        <v>0</v>
      </c>
      <c r="E22" s="123">
        <v>0</v>
      </c>
      <c r="F22" s="123">
        <v>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</row>
    <row r="23" spans="1:11" ht="12.75" customHeight="1" x14ac:dyDescent="0.2">
      <c r="A23" s="51" t="s">
        <v>21</v>
      </c>
      <c r="B23" s="123">
        <v>2499</v>
      </c>
      <c r="C23" s="123">
        <v>0</v>
      </c>
      <c r="D23" s="123">
        <v>0</v>
      </c>
      <c r="E23" s="123">
        <v>0</v>
      </c>
      <c r="F23" s="123">
        <v>0</v>
      </c>
      <c r="G23" s="123">
        <v>0</v>
      </c>
      <c r="H23" s="123">
        <v>0</v>
      </c>
      <c r="I23" s="123">
        <v>0</v>
      </c>
      <c r="J23" s="123">
        <v>0</v>
      </c>
      <c r="K23" s="123">
        <v>0</v>
      </c>
    </row>
    <row r="24" spans="1:11" ht="12.75" customHeight="1" x14ac:dyDescent="0.2">
      <c r="A24" s="51" t="s">
        <v>22</v>
      </c>
      <c r="B24" s="122">
        <v>1602</v>
      </c>
      <c r="C24" s="123">
        <v>4</v>
      </c>
      <c r="D24" s="123">
        <v>1</v>
      </c>
      <c r="E24" s="123">
        <v>2</v>
      </c>
      <c r="F24" s="123">
        <v>0</v>
      </c>
      <c r="G24" s="123">
        <v>1</v>
      </c>
      <c r="H24" s="123">
        <v>0</v>
      </c>
      <c r="I24" s="123">
        <v>0</v>
      </c>
      <c r="J24" s="123">
        <v>0</v>
      </c>
      <c r="K24" s="123">
        <v>0</v>
      </c>
    </row>
    <row r="25" spans="1:11" ht="12.75" customHeight="1" x14ac:dyDescent="0.2">
      <c r="A25" s="51" t="s">
        <v>23</v>
      </c>
      <c r="B25" s="122">
        <v>6096</v>
      </c>
      <c r="C25" s="123">
        <v>27</v>
      </c>
      <c r="D25" s="123">
        <v>1</v>
      </c>
      <c r="E25" s="123">
        <v>0</v>
      </c>
      <c r="F25" s="123">
        <v>0</v>
      </c>
      <c r="G25" s="123">
        <v>26</v>
      </c>
      <c r="H25" s="123">
        <v>0</v>
      </c>
      <c r="I25" s="123">
        <v>0</v>
      </c>
      <c r="J25" s="123">
        <v>0</v>
      </c>
      <c r="K25" s="123">
        <v>0</v>
      </c>
    </row>
    <row r="26" spans="1:11" ht="12.75" customHeight="1" x14ac:dyDescent="0.2">
      <c r="A26" s="51" t="s">
        <v>24</v>
      </c>
      <c r="B26" s="123">
        <v>2383</v>
      </c>
      <c r="C26" s="123">
        <v>0</v>
      </c>
      <c r="D26" s="123">
        <v>0</v>
      </c>
      <c r="E26" s="123">
        <v>0</v>
      </c>
      <c r="F26" s="123">
        <v>0</v>
      </c>
      <c r="G26" s="123">
        <v>0</v>
      </c>
      <c r="H26" s="123">
        <v>0</v>
      </c>
      <c r="I26" s="123">
        <v>0</v>
      </c>
      <c r="J26" s="123">
        <v>0</v>
      </c>
      <c r="K26" s="123">
        <v>0</v>
      </c>
    </row>
    <row r="27" spans="1:11" ht="12.75" customHeight="1" x14ac:dyDescent="0.2">
      <c r="A27" s="51" t="s">
        <v>25</v>
      </c>
      <c r="B27" s="122">
        <v>5570</v>
      </c>
      <c r="C27" s="123">
        <v>159</v>
      </c>
      <c r="D27" s="123">
        <v>31</v>
      </c>
      <c r="E27" s="123">
        <v>3</v>
      </c>
      <c r="F27" s="123">
        <v>98</v>
      </c>
      <c r="G27" s="123">
        <v>9</v>
      </c>
      <c r="H27" s="123">
        <v>12</v>
      </c>
      <c r="I27" s="123">
        <v>8</v>
      </c>
      <c r="J27" s="123">
        <v>0</v>
      </c>
      <c r="K27" s="123">
        <v>0</v>
      </c>
    </row>
    <row r="28" spans="1:11" ht="12.75" customHeight="1" x14ac:dyDescent="0.2">
      <c r="A28" s="51" t="s">
        <v>26</v>
      </c>
      <c r="B28" s="122">
        <v>2535</v>
      </c>
      <c r="C28" s="123">
        <v>2</v>
      </c>
      <c r="D28" s="123">
        <v>1</v>
      </c>
      <c r="E28" s="123">
        <v>0</v>
      </c>
      <c r="F28" s="123">
        <v>0</v>
      </c>
      <c r="G28" s="123">
        <v>1</v>
      </c>
      <c r="H28" s="123">
        <v>0</v>
      </c>
      <c r="I28" s="123">
        <v>0</v>
      </c>
      <c r="J28" s="123">
        <v>0</v>
      </c>
      <c r="K28" s="123">
        <v>0</v>
      </c>
    </row>
    <row r="29" spans="1:11" ht="7.5" customHeight="1" x14ac:dyDescent="0.2">
      <c r="A29" s="53"/>
      <c r="B29" s="121"/>
      <c r="C29" s="124"/>
      <c r="D29" s="124"/>
      <c r="E29" s="124"/>
      <c r="F29" s="124"/>
      <c r="G29" s="124"/>
      <c r="H29" s="124"/>
      <c r="I29" s="124"/>
      <c r="J29" s="124"/>
      <c r="K29" s="124"/>
    </row>
    <row r="30" spans="1:11" ht="12.75" customHeight="1" x14ac:dyDescent="0.2">
      <c r="A30" s="51" t="s">
        <v>27</v>
      </c>
      <c r="B30" s="122">
        <v>22936</v>
      </c>
      <c r="C30" s="123">
        <v>614</v>
      </c>
      <c r="D30" s="123">
        <v>95</v>
      </c>
      <c r="E30" s="123">
        <v>432</v>
      </c>
      <c r="F30" s="123">
        <v>7</v>
      </c>
      <c r="G30" s="123">
        <v>61</v>
      </c>
      <c r="H30" s="123">
        <v>18</v>
      </c>
      <c r="I30" s="123">
        <v>27</v>
      </c>
      <c r="J30" s="123">
        <v>2</v>
      </c>
      <c r="K30" s="123">
        <v>1</v>
      </c>
    </row>
    <row r="31" spans="1:11" ht="12.75" customHeight="1" x14ac:dyDescent="0.2">
      <c r="A31" s="51" t="s">
        <v>28</v>
      </c>
      <c r="B31" s="122">
        <v>9638</v>
      </c>
      <c r="C31" s="123">
        <v>780</v>
      </c>
      <c r="D31" s="123">
        <v>424</v>
      </c>
      <c r="E31" s="123">
        <v>120</v>
      </c>
      <c r="F31" s="123">
        <v>64</v>
      </c>
      <c r="G31" s="123">
        <v>85</v>
      </c>
      <c r="H31" s="123">
        <v>300</v>
      </c>
      <c r="I31" s="123">
        <v>6</v>
      </c>
      <c r="J31" s="123">
        <v>8</v>
      </c>
      <c r="K31" s="123">
        <v>0</v>
      </c>
    </row>
    <row r="32" spans="1:11" ht="12.75" customHeight="1" x14ac:dyDescent="0.2">
      <c r="A32" s="51" t="s">
        <v>29</v>
      </c>
      <c r="B32" s="123">
        <v>39712</v>
      </c>
      <c r="C32" s="123">
        <v>387</v>
      </c>
      <c r="D32" s="123">
        <v>13</v>
      </c>
      <c r="E32" s="123">
        <v>49</v>
      </c>
      <c r="F32" s="123">
        <v>0</v>
      </c>
      <c r="G32" s="123">
        <v>255</v>
      </c>
      <c r="H32" s="123">
        <v>13</v>
      </c>
      <c r="I32" s="123">
        <v>16</v>
      </c>
      <c r="J32" s="123">
        <v>40</v>
      </c>
      <c r="K32" s="123">
        <v>0</v>
      </c>
    </row>
    <row r="33" spans="1:11" ht="12.75" customHeight="1" x14ac:dyDescent="0.2">
      <c r="A33" s="51" t="s">
        <v>30</v>
      </c>
      <c r="B33" s="122">
        <v>4557</v>
      </c>
      <c r="C33" s="123">
        <v>260</v>
      </c>
      <c r="D33" s="123">
        <v>6</v>
      </c>
      <c r="E33" s="123">
        <v>177</v>
      </c>
      <c r="F33" s="123">
        <v>21</v>
      </c>
      <c r="G33" s="123">
        <v>51</v>
      </c>
      <c r="H33" s="123">
        <v>14</v>
      </c>
      <c r="I33" s="123">
        <v>0</v>
      </c>
      <c r="J33" s="123">
        <v>2</v>
      </c>
      <c r="K33" s="123">
        <v>0</v>
      </c>
    </row>
    <row r="34" spans="1:11" ht="12.75" customHeight="1" x14ac:dyDescent="0.2">
      <c r="A34" s="51" t="s">
        <v>31</v>
      </c>
      <c r="B34" s="122">
        <v>9665</v>
      </c>
      <c r="C34" s="123">
        <v>116</v>
      </c>
      <c r="D34" s="123">
        <v>2</v>
      </c>
      <c r="E34" s="123">
        <v>6</v>
      </c>
      <c r="F34" s="123">
        <v>0</v>
      </c>
      <c r="G34" s="123">
        <v>18</v>
      </c>
      <c r="H34" s="123">
        <v>23</v>
      </c>
      <c r="I34" s="123">
        <v>0</v>
      </c>
      <c r="J34" s="123">
        <v>65</v>
      </c>
      <c r="K34" s="123">
        <v>0</v>
      </c>
    </row>
    <row r="35" spans="1:11" ht="12.75" customHeight="1" x14ac:dyDescent="0.2">
      <c r="A35" s="51" t="s">
        <v>32</v>
      </c>
      <c r="B35" s="122">
        <v>1870</v>
      </c>
      <c r="C35" s="123">
        <v>90</v>
      </c>
      <c r="D35" s="123">
        <v>29</v>
      </c>
      <c r="E35" s="123">
        <v>4</v>
      </c>
      <c r="F35" s="123">
        <v>44</v>
      </c>
      <c r="G35" s="123">
        <v>15</v>
      </c>
      <c r="H35" s="123">
        <v>0</v>
      </c>
      <c r="I35" s="123">
        <v>0</v>
      </c>
      <c r="J35" s="123">
        <v>2</v>
      </c>
      <c r="K35" s="123">
        <v>0</v>
      </c>
    </row>
    <row r="36" spans="1:11" ht="12.75" customHeight="1" x14ac:dyDescent="0.2">
      <c r="A36" s="51" t="s">
        <v>33</v>
      </c>
      <c r="B36" s="122">
        <v>6779</v>
      </c>
      <c r="C36" s="123">
        <v>26</v>
      </c>
      <c r="D36" s="123">
        <v>8</v>
      </c>
      <c r="E36" s="123">
        <v>3</v>
      </c>
      <c r="F36" s="123">
        <v>2</v>
      </c>
      <c r="G36" s="123">
        <v>10</v>
      </c>
      <c r="H36" s="123">
        <v>2</v>
      </c>
      <c r="I36" s="123">
        <v>0</v>
      </c>
      <c r="J36" s="123">
        <v>3</v>
      </c>
      <c r="K36" s="123">
        <v>0</v>
      </c>
    </row>
    <row r="37" spans="1:11" ht="12.75" customHeight="1" x14ac:dyDescent="0.2">
      <c r="A37" s="51" t="s">
        <v>34</v>
      </c>
      <c r="B37" s="122">
        <v>2646</v>
      </c>
      <c r="C37" s="123">
        <v>289</v>
      </c>
      <c r="D37" s="123">
        <v>115</v>
      </c>
      <c r="E37" s="123">
        <v>108</v>
      </c>
      <c r="F37" s="123">
        <v>23</v>
      </c>
      <c r="G37" s="123">
        <v>41</v>
      </c>
      <c r="H37" s="123">
        <v>1</v>
      </c>
      <c r="I37" s="123">
        <v>4</v>
      </c>
      <c r="J37" s="123">
        <v>4</v>
      </c>
      <c r="K37" s="123">
        <v>0</v>
      </c>
    </row>
    <row r="38" spans="1:11" ht="12.75" customHeight="1" x14ac:dyDescent="0.2">
      <c r="A38" s="51" t="s">
        <v>35</v>
      </c>
      <c r="B38" s="122">
        <v>2209</v>
      </c>
      <c r="C38" s="123">
        <v>82</v>
      </c>
      <c r="D38" s="123">
        <v>16</v>
      </c>
      <c r="E38" s="123">
        <v>6</v>
      </c>
      <c r="F38" s="123">
        <v>6</v>
      </c>
      <c r="G38" s="123">
        <v>13</v>
      </c>
      <c r="H38" s="123">
        <v>2</v>
      </c>
      <c r="I38" s="123">
        <v>39</v>
      </c>
      <c r="J38" s="123">
        <v>0</v>
      </c>
      <c r="K38" s="123">
        <v>0</v>
      </c>
    </row>
    <row r="39" spans="1:11" ht="12.75" customHeight="1" x14ac:dyDescent="0.2">
      <c r="A39" s="51" t="s">
        <v>36</v>
      </c>
      <c r="B39" s="123">
        <v>6172</v>
      </c>
      <c r="C39" s="123">
        <v>3</v>
      </c>
      <c r="D39" s="123">
        <v>0</v>
      </c>
      <c r="E39" s="123">
        <v>0</v>
      </c>
      <c r="F39" s="123">
        <v>0</v>
      </c>
      <c r="G39" s="123">
        <v>2</v>
      </c>
      <c r="H39" s="123">
        <v>1</v>
      </c>
      <c r="I39" s="123">
        <v>0</v>
      </c>
      <c r="J39" s="123">
        <v>0</v>
      </c>
      <c r="K39" s="123">
        <v>0</v>
      </c>
    </row>
    <row r="40" spans="1:11" ht="7.5" customHeight="1" x14ac:dyDescent="0.2">
      <c r="A40" s="53"/>
      <c r="B40" s="121"/>
      <c r="C40" s="124"/>
      <c r="D40" s="124"/>
      <c r="E40" s="124"/>
      <c r="F40" s="124"/>
      <c r="G40" s="124"/>
      <c r="H40" s="124"/>
      <c r="I40" s="124"/>
      <c r="J40" s="124"/>
      <c r="K40" s="124"/>
    </row>
    <row r="41" spans="1:11" ht="12.75" customHeight="1" x14ac:dyDescent="0.2">
      <c r="A41" s="51" t="s">
        <v>37</v>
      </c>
      <c r="B41" s="122">
        <v>3462</v>
      </c>
      <c r="C41" s="123">
        <v>85</v>
      </c>
      <c r="D41" s="123">
        <v>5</v>
      </c>
      <c r="E41" s="123">
        <v>18</v>
      </c>
      <c r="F41" s="123">
        <v>49</v>
      </c>
      <c r="G41" s="123">
        <v>11</v>
      </c>
      <c r="H41" s="123">
        <v>4</v>
      </c>
      <c r="I41" s="123">
        <v>0</v>
      </c>
      <c r="J41" s="123">
        <v>2</v>
      </c>
      <c r="K41" s="123">
        <v>0</v>
      </c>
    </row>
    <row r="42" spans="1:11" ht="12.75" customHeight="1" x14ac:dyDescent="0.2">
      <c r="A42" s="51" t="s">
        <v>38</v>
      </c>
      <c r="B42" s="122">
        <v>6805</v>
      </c>
      <c r="C42" s="123">
        <v>57</v>
      </c>
      <c r="D42" s="123">
        <v>24</v>
      </c>
      <c r="E42" s="123">
        <v>7</v>
      </c>
      <c r="F42" s="123">
        <v>1</v>
      </c>
      <c r="G42" s="123">
        <v>24</v>
      </c>
      <c r="H42" s="123">
        <v>0</v>
      </c>
      <c r="I42" s="123">
        <v>0</v>
      </c>
      <c r="J42" s="123">
        <v>0</v>
      </c>
      <c r="K42" s="123">
        <v>0</v>
      </c>
    </row>
    <row r="43" spans="1:11" ht="12.75" customHeight="1" x14ac:dyDescent="0.2">
      <c r="A43" s="51" t="s">
        <v>39</v>
      </c>
      <c r="B43" s="122">
        <v>6248</v>
      </c>
      <c r="C43" s="123">
        <v>172</v>
      </c>
      <c r="D43" s="123">
        <v>61</v>
      </c>
      <c r="E43" s="123">
        <v>79</v>
      </c>
      <c r="F43" s="123">
        <v>10</v>
      </c>
      <c r="G43" s="123">
        <v>14</v>
      </c>
      <c r="H43" s="123">
        <v>8</v>
      </c>
      <c r="I43" s="123">
        <v>0</v>
      </c>
      <c r="J43" s="123">
        <v>0</v>
      </c>
      <c r="K43" s="123">
        <v>0</v>
      </c>
    </row>
    <row r="44" spans="1:11" ht="12.75" customHeight="1" x14ac:dyDescent="0.2">
      <c r="A44" s="51" t="s">
        <v>40</v>
      </c>
      <c r="B44" s="122">
        <v>91998</v>
      </c>
      <c r="C44" s="123">
        <v>545</v>
      </c>
      <c r="D44" s="123">
        <v>371</v>
      </c>
      <c r="E44" s="123">
        <v>13</v>
      </c>
      <c r="F44" s="123">
        <v>13</v>
      </c>
      <c r="G44" s="123">
        <v>66</v>
      </c>
      <c r="H44" s="123">
        <v>114</v>
      </c>
      <c r="I44" s="123">
        <v>66</v>
      </c>
      <c r="J44" s="123">
        <v>0</v>
      </c>
      <c r="K44" s="123">
        <v>0</v>
      </c>
    </row>
    <row r="45" spans="1:11" ht="12.75" customHeight="1" x14ac:dyDescent="0.2">
      <c r="A45" s="51" t="s">
        <v>41</v>
      </c>
      <c r="B45" s="122">
        <v>2816</v>
      </c>
      <c r="C45" s="123">
        <v>126</v>
      </c>
      <c r="D45" s="123">
        <v>49</v>
      </c>
      <c r="E45" s="123">
        <v>52</v>
      </c>
      <c r="F45" s="123">
        <v>0</v>
      </c>
      <c r="G45" s="123">
        <v>21</v>
      </c>
      <c r="H45" s="123">
        <v>5</v>
      </c>
      <c r="I45" s="123">
        <v>0</v>
      </c>
      <c r="J45" s="123">
        <v>1</v>
      </c>
      <c r="K45" s="123">
        <v>0</v>
      </c>
    </row>
    <row r="46" spans="1:11" ht="12.75" customHeight="1" x14ac:dyDescent="0.2">
      <c r="A46" s="51" t="s">
        <v>42</v>
      </c>
      <c r="B46" s="122">
        <v>518</v>
      </c>
      <c r="C46" s="123">
        <v>40</v>
      </c>
      <c r="D46" s="123">
        <v>27</v>
      </c>
      <c r="E46" s="123">
        <v>4</v>
      </c>
      <c r="F46" s="123">
        <v>0</v>
      </c>
      <c r="G46" s="123">
        <v>8</v>
      </c>
      <c r="H46" s="123">
        <v>0</v>
      </c>
      <c r="I46" s="123">
        <v>1</v>
      </c>
      <c r="J46" s="123">
        <v>0</v>
      </c>
      <c r="K46" s="123">
        <v>0</v>
      </c>
    </row>
    <row r="47" spans="1:11" ht="12.75" customHeight="1" x14ac:dyDescent="0.2">
      <c r="A47" s="51" t="s">
        <v>43</v>
      </c>
      <c r="B47" s="122">
        <v>9166</v>
      </c>
      <c r="C47" s="123">
        <v>618</v>
      </c>
      <c r="D47" s="123">
        <v>326</v>
      </c>
      <c r="E47" s="123">
        <v>107</v>
      </c>
      <c r="F47" s="123">
        <v>13</v>
      </c>
      <c r="G47" s="123">
        <v>139</v>
      </c>
      <c r="H47" s="123">
        <v>33</v>
      </c>
      <c r="I47" s="123">
        <v>0</v>
      </c>
      <c r="J47" s="123">
        <v>26</v>
      </c>
      <c r="K47" s="123">
        <v>0</v>
      </c>
    </row>
    <row r="48" spans="1:11" ht="12.75" customHeight="1" x14ac:dyDescent="0.2">
      <c r="A48" s="51" t="s">
        <v>44</v>
      </c>
      <c r="B48" s="122">
        <v>1818</v>
      </c>
      <c r="C48" s="123">
        <v>237</v>
      </c>
      <c r="D48" s="123">
        <v>31</v>
      </c>
      <c r="E48" s="123">
        <v>36</v>
      </c>
      <c r="F48" s="123">
        <v>28</v>
      </c>
      <c r="G48" s="123">
        <v>95</v>
      </c>
      <c r="H48" s="123">
        <v>0</v>
      </c>
      <c r="I48" s="123">
        <v>45</v>
      </c>
      <c r="J48" s="123">
        <v>4</v>
      </c>
      <c r="K48" s="123">
        <v>0</v>
      </c>
    </row>
    <row r="49" spans="1:11" ht="12.75" customHeight="1" x14ac:dyDescent="0.2">
      <c r="A49" s="51" t="s">
        <v>45</v>
      </c>
      <c r="B49" s="122">
        <v>45063</v>
      </c>
      <c r="C49" s="123">
        <v>92</v>
      </c>
      <c r="D49" s="123">
        <v>26</v>
      </c>
      <c r="E49" s="123">
        <v>45</v>
      </c>
      <c r="F49" s="123">
        <v>1</v>
      </c>
      <c r="G49" s="123">
        <v>7</v>
      </c>
      <c r="H49" s="123">
        <v>0</v>
      </c>
      <c r="I49" s="123">
        <v>6</v>
      </c>
      <c r="J49" s="123">
        <v>6</v>
      </c>
      <c r="K49" s="123">
        <v>0</v>
      </c>
    </row>
    <row r="50" spans="1:11" ht="12.75" customHeight="1" x14ac:dyDescent="0.2">
      <c r="A50" s="51" t="s">
        <v>46</v>
      </c>
      <c r="B50" s="123">
        <v>30507</v>
      </c>
      <c r="C50" s="123">
        <v>1188</v>
      </c>
      <c r="D50" s="123">
        <v>0</v>
      </c>
      <c r="E50" s="123">
        <v>314</v>
      </c>
      <c r="F50" s="123">
        <v>519</v>
      </c>
      <c r="G50" s="123">
        <v>328</v>
      </c>
      <c r="H50" s="123">
        <v>32</v>
      </c>
      <c r="I50" s="123">
        <v>51</v>
      </c>
      <c r="J50" s="123">
        <v>0</v>
      </c>
      <c r="K50" s="123">
        <v>0</v>
      </c>
    </row>
    <row r="51" spans="1:11" ht="7.5" customHeight="1" x14ac:dyDescent="0.2">
      <c r="A51" s="53"/>
      <c r="B51" s="121"/>
      <c r="C51" s="124"/>
      <c r="D51" s="124"/>
      <c r="E51" s="124"/>
      <c r="F51" s="124"/>
      <c r="G51" s="124"/>
      <c r="H51" s="124"/>
      <c r="I51" s="124"/>
      <c r="J51" s="124"/>
      <c r="K51" s="124"/>
    </row>
    <row r="52" spans="1:11" ht="12.75" customHeight="1" x14ac:dyDescent="0.2">
      <c r="A52" s="51" t="s">
        <v>47</v>
      </c>
      <c r="B52" s="122">
        <v>5508</v>
      </c>
      <c r="C52" s="123">
        <v>10</v>
      </c>
      <c r="D52" s="123">
        <v>2</v>
      </c>
      <c r="E52" s="123">
        <v>0</v>
      </c>
      <c r="F52" s="123">
        <v>0</v>
      </c>
      <c r="G52" s="123">
        <v>8</v>
      </c>
      <c r="H52" s="123">
        <v>0</v>
      </c>
      <c r="I52" s="123">
        <v>0</v>
      </c>
      <c r="J52" s="123">
        <v>0</v>
      </c>
      <c r="K52" s="123">
        <v>0</v>
      </c>
    </row>
    <row r="53" spans="1:11" ht="12.75" customHeight="1" x14ac:dyDescent="0.2">
      <c r="A53" s="51" t="s">
        <v>48</v>
      </c>
      <c r="B53" s="122">
        <v>3376</v>
      </c>
      <c r="C53" s="123">
        <v>134</v>
      </c>
      <c r="D53" s="123">
        <v>0</v>
      </c>
      <c r="E53" s="123">
        <v>69</v>
      </c>
      <c r="F53" s="123">
        <v>0</v>
      </c>
      <c r="G53" s="123">
        <v>11</v>
      </c>
      <c r="H53" s="123">
        <v>0</v>
      </c>
      <c r="I53" s="123">
        <v>42</v>
      </c>
      <c r="J53" s="123">
        <v>12</v>
      </c>
      <c r="K53" s="123">
        <v>0</v>
      </c>
    </row>
    <row r="54" spans="1:11" ht="12.75" customHeight="1" x14ac:dyDescent="0.2">
      <c r="A54" s="51" t="s">
        <v>49</v>
      </c>
      <c r="B54" s="122">
        <v>2160</v>
      </c>
      <c r="C54" s="123">
        <v>18</v>
      </c>
      <c r="D54" s="123">
        <v>3</v>
      </c>
      <c r="E54" s="123">
        <v>0</v>
      </c>
      <c r="F54" s="123">
        <v>0</v>
      </c>
      <c r="G54" s="123">
        <v>15</v>
      </c>
      <c r="H54" s="123">
        <v>0</v>
      </c>
      <c r="I54" s="123">
        <v>0</v>
      </c>
      <c r="J54" s="123">
        <v>0</v>
      </c>
      <c r="K54" s="123">
        <v>0</v>
      </c>
    </row>
    <row r="55" spans="1:11" ht="12.75" customHeight="1" x14ac:dyDescent="0.2">
      <c r="A55" s="51" t="s">
        <v>50</v>
      </c>
      <c r="B55" s="123">
        <v>504</v>
      </c>
      <c r="C55" s="123">
        <v>62</v>
      </c>
      <c r="D55" s="123">
        <v>0</v>
      </c>
      <c r="E55" s="123">
        <v>4</v>
      </c>
      <c r="F55" s="123">
        <v>55</v>
      </c>
      <c r="G55" s="123">
        <v>1</v>
      </c>
      <c r="H55" s="123">
        <v>0</v>
      </c>
      <c r="I55" s="123">
        <v>2</v>
      </c>
      <c r="J55" s="123">
        <v>0</v>
      </c>
      <c r="K55" s="123">
        <v>0</v>
      </c>
    </row>
    <row r="56" spans="1:11" ht="12.75" customHeight="1" x14ac:dyDescent="0.2">
      <c r="A56" s="51" t="s">
        <v>51</v>
      </c>
      <c r="B56" s="122">
        <v>9520</v>
      </c>
      <c r="C56" s="123">
        <v>68</v>
      </c>
      <c r="D56" s="123">
        <v>1</v>
      </c>
      <c r="E56" s="123">
        <v>6</v>
      </c>
      <c r="F56" s="123">
        <v>11</v>
      </c>
      <c r="G56" s="123">
        <v>2</v>
      </c>
      <c r="H56" s="123">
        <v>51</v>
      </c>
      <c r="I56" s="123">
        <v>0</v>
      </c>
      <c r="J56" s="123">
        <v>0</v>
      </c>
      <c r="K56" s="123">
        <v>0</v>
      </c>
    </row>
    <row r="57" spans="1:11" ht="12.75" customHeight="1" x14ac:dyDescent="0.2">
      <c r="A57" s="51" t="s">
        <v>52</v>
      </c>
      <c r="B57" s="123">
        <v>8072</v>
      </c>
      <c r="C57" s="123">
        <v>0</v>
      </c>
      <c r="D57" s="123">
        <v>0</v>
      </c>
      <c r="E57" s="123">
        <v>0</v>
      </c>
      <c r="F57" s="123">
        <v>0</v>
      </c>
      <c r="G57" s="123">
        <v>0</v>
      </c>
      <c r="H57" s="123">
        <v>0</v>
      </c>
      <c r="I57" s="123">
        <v>0</v>
      </c>
      <c r="J57" s="123">
        <v>0</v>
      </c>
      <c r="K57" s="123">
        <v>0</v>
      </c>
    </row>
    <row r="58" spans="1:11" ht="12.75" customHeight="1" x14ac:dyDescent="0.2">
      <c r="A58" s="51" t="s">
        <v>53</v>
      </c>
      <c r="B58" s="122">
        <v>1806</v>
      </c>
      <c r="C58" s="123">
        <v>10</v>
      </c>
      <c r="D58" s="123">
        <v>0</v>
      </c>
      <c r="E58" s="123">
        <v>1</v>
      </c>
      <c r="F58" s="123">
        <v>0</v>
      </c>
      <c r="G58" s="123">
        <v>7</v>
      </c>
      <c r="H58" s="123">
        <v>2</v>
      </c>
      <c r="I58" s="123">
        <v>0</v>
      </c>
      <c r="J58" s="123">
        <v>0</v>
      </c>
      <c r="K58" s="123">
        <v>0</v>
      </c>
    </row>
    <row r="59" spans="1:11" ht="12.75" customHeight="1" x14ac:dyDescent="0.2">
      <c r="A59" s="51" t="s">
        <v>54</v>
      </c>
      <c r="B59" s="122">
        <v>1942</v>
      </c>
      <c r="C59" s="123">
        <v>29</v>
      </c>
      <c r="D59" s="123">
        <v>5</v>
      </c>
      <c r="E59" s="123">
        <v>4</v>
      </c>
      <c r="F59" s="123">
        <v>17</v>
      </c>
      <c r="G59" s="123">
        <v>1</v>
      </c>
      <c r="H59" s="123">
        <v>0</v>
      </c>
      <c r="I59" s="123">
        <v>0</v>
      </c>
      <c r="J59" s="123">
        <v>3</v>
      </c>
      <c r="K59" s="123">
        <v>0</v>
      </c>
    </row>
    <row r="60" spans="1:11" ht="12.75" customHeight="1" x14ac:dyDescent="0.2">
      <c r="A60" s="51" t="s">
        <v>55</v>
      </c>
      <c r="B60" s="122">
        <v>155</v>
      </c>
      <c r="C60" s="123">
        <v>2</v>
      </c>
      <c r="D60" s="123">
        <v>1</v>
      </c>
      <c r="E60" s="123">
        <v>0</v>
      </c>
      <c r="F60" s="123">
        <v>0</v>
      </c>
      <c r="G60" s="123">
        <v>0</v>
      </c>
      <c r="H60" s="123">
        <v>0</v>
      </c>
      <c r="I60" s="123">
        <v>0</v>
      </c>
      <c r="J60" s="123">
        <v>0</v>
      </c>
      <c r="K60" s="123">
        <v>0</v>
      </c>
    </row>
    <row r="61" spans="1:11" ht="12.75" customHeight="1" x14ac:dyDescent="0.2">
      <c r="A61" s="51" t="s">
        <v>56</v>
      </c>
      <c r="B61" s="123">
        <v>8739</v>
      </c>
      <c r="C61" s="123">
        <v>24</v>
      </c>
      <c r="D61" s="123">
        <v>0</v>
      </c>
      <c r="E61" s="123">
        <v>4</v>
      </c>
      <c r="F61" s="123">
        <v>12</v>
      </c>
      <c r="G61" s="123">
        <v>8</v>
      </c>
      <c r="H61" s="123">
        <v>0</v>
      </c>
      <c r="I61" s="123">
        <v>0</v>
      </c>
      <c r="J61" s="123">
        <v>0</v>
      </c>
      <c r="K61" s="123">
        <v>0</v>
      </c>
    </row>
    <row r="62" spans="1:11" ht="7.5" customHeight="1" x14ac:dyDescent="0.2">
      <c r="A62" s="53"/>
      <c r="B62" s="121"/>
      <c r="C62" s="124"/>
      <c r="D62" s="124"/>
      <c r="E62" s="124"/>
      <c r="F62" s="124"/>
      <c r="G62" s="124"/>
      <c r="H62" s="124"/>
      <c r="I62" s="124"/>
      <c r="J62" s="124"/>
      <c r="K62" s="124"/>
    </row>
    <row r="63" spans="1:11" ht="12.75" customHeight="1" x14ac:dyDescent="0.2">
      <c r="A63" s="51" t="s">
        <v>57</v>
      </c>
      <c r="B63" s="122">
        <v>32300</v>
      </c>
      <c r="C63" s="123">
        <v>860</v>
      </c>
      <c r="D63" s="123">
        <v>23</v>
      </c>
      <c r="E63" s="123">
        <v>390</v>
      </c>
      <c r="F63" s="123">
        <v>48</v>
      </c>
      <c r="G63" s="123">
        <v>132</v>
      </c>
      <c r="H63" s="123">
        <v>263</v>
      </c>
      <c r="I63" s="123">
        <v>17</v>
      </c>
      <c r="J63" s="123">
        <v>43</v>
      </c>
      <c r="K63" s="123">
        <v>0</v>
      </c>
    </row>
    <row r="64" spans="1:11" ht="12.75" customHeight="1" x14ac:dyDescent="0.2">
      <c r="A64" s="51" t="s">
        <v>58</v>
      </c>
      <c r="B64" s="122">
        <v>1705</v>
      </c>
      <c r="C64" s="123">
        <v>107</v>
      </c>
      <c r="D64" s="123">
        <v>7</v>
      </c>
      <c r="E64" s="123">
        <v>38</v>
      </c>
      <c r="F64" s="123">
        <v>23</v>
      </c>
      <c r="G64" s="123">
        <v>34</v>
      </c>
      <c r="H64" s="123">
        <v>3</v>
      </c>
      <c r="I64" s="123">
        <v>0</v>
      </c>
      <c r="J64" s="123">
        <v>7</v>
      </c>
      <c r="K64" s="123">
        <v>0</v>
      </c>
    </row>
    <row r="65" spans="1:11" ht="12.75" customHeight="1" x14ac:dyDescent="0.2">
      <c r="A65" s="51" t="s">
        <v>59</v>
      </c>
      <c r="B65" s="122">
        <v>4987</v>
      </c>
      <c r="C65" s="123">
        <v>63</v>
      </c>
      <c r="D65" s="123">
        <v>32</v>
      </c>
      <c r="E65" s="123">
        <v>29</v>
      </c>
      <c r="F65" s="123">
        <v>0</v>
      </c>
      <c r="G65" s="123">
        <v>8</v>
      </c>
      <c r="H65" s="123">
        <v>0</v>
      </c>
      <c r="I65" s="123">
        <v>0</v>
      </c>
      <c r="J65" s="123">
        <v>1</v>
      </c>
      <c r="K65" s="123">
        <v>0</v>
      </c>
    </row>
    <row r="66" spans="1:11" ht="12.75" customHeight="1" x14ac:dyDescent="0.2">
      <c r="A66" s="52" t="s">
        <v>60</v>
      </c>
      <c r="B66" s="125">
        <v>297</v>
      </c>
      <c r="C66" s="125">
        <v>0</v>
      </c>
      <c r="D66" s="125"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5">
        <v>0</v>
      </c>
      <c r="K66" s="125">
        <v>0</v>
      </c>
    </row>
    <row r="67" spans="1:11" ht="12.7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" customHeight="1" x14ac:dyDescent="0.2"/>
    <row r="69" spans="1:11" ht="15" customHeight="1" x14ac:dyDescent="0.2"/>
  </sheetData>
  <mergeCells count="4">
    <mergeCell ref="A4:K4"/>
    <mergeCell ref="A1:K1"/>
    <mergeCell ref="A2:K2"/>
    <mergeCell ref="A3:K3"/>
  </mergeCells>
  <pageMargins left="0.25" right="0.25" top="0.25" bottom="0.25" header="0.3" footer="0.3"/>
  <pageSetup scale="8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zoomScaleNormal="100" workbookViewId="0">
      <selection sqref="A1:J1"/>
    </sheetView>
  </sheetViews>
  <sheetFormatPr defaultColWidth="9.140625" defaultRowHeight="12.75" x14ac:dyDescent="0.2"/>
  <cols>
    <col min="1" max="1" width="15.7109375" style="2" customWidth="1"/>
    <col min="2" max="2" width="11.28515625" style="2" bestFit="1" customWidth="1"/>
    <col min="3" max="3" width="9.140625" style="2"/>
    <col min="4" max="4" width="11.28515625" style="2" bestFit="1" customWidth="1"/>
    <col min="5" max="5" width="11.7109375" style="2" bestFit="1" customWidth="1"/>
    <col min="6" max="6" width="9.7109375" style="2" bestFit="1" customWidth="1"/>
    <col min="7" max="7" width="12.28515625" style="2" bestFit="1" customWidth="1"/>
    <col min="8" max="8" width="11.5703125" style="2" bestFit="1" customWidth="1"/>
    <col min="9" max="9" width="10.5703125" style="2" bestFit="1" customWidth="1"/>
    <col min="10" max="10" width="10.7109375" style="2" bestFit="1" customWidth="1"/>
    <col min="11" max="16384" width="9.140625" style="2"/>
  </cols>
  <sheetData>
    <row r="1" spans="1:10" s="195" customFormat="1" x14ac:dyDescent="0.2">
      <c r="A1" s="300" t="s">
        <v>231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s="195" customFormat="1" x14ac:dyDescent="0.2">
      <c r="A2" s="300" t="s">
        <v>195</v>
      </c>
      <c r="B2" s="300"/>
      <c r="C2" s="300"/>
      <c r="D2" s="300"/>
      <c r="E2" s="300"/>
      <c r="F2" s="300"/>
      <c r="G2" s="300"/>
      <c r="H2" s="300"/>
      <c r="I2" s="300"/>
      <c r="J2" s="300"/>
    </row>
    <row r="3" spans="1:10" x14ac:dyDescent="0.2">
      <c r="A3" s="278" t="s">
        <v>271</v>
      </c>
      <c r="B3" s="278"/>
      <c r="C3" s="278"/>
      <c r="D3" s="278"/>
      <c r="E3" s="278"/>
      <c r="F3" s="278"/>
      <c r="G3" s="278"/>
      <c r="H3" s="278"/>
      <c r="I3" s="278"/>
      <c r="J3" s="278"/>
    </row>
    <row r="4" spans="1:10" ht="12.75" customHeight="1" x14ac:dyDescent="0.2">
      <c r="A4" s="331" t="str">
        <f>'1B'!$A$4</f>
        <v>ACF/OFA: 05/15/2019</v>
      </c>
      <c r="B4" s="331"/>
      <c r="C4" s="331"/>
      <c r="D4" s="331"/>
      <c r="E4" s="331"/>
      <c r="F4" s="331"/>
      <c r="G4" s="331"/>
      <c r="H4" s="331"/>
      <c r="I4" s="331"/>
      <c r="J4" s="331"/>
    </row>
    <row r="5" spans="1:10" s="3" customFormat="1" ht="39" customHeight="1" x14ac:dyDescent="0.2">
      <c r="A5" s="118" t="s">
        <v>0</v>
      </c>
      <c r="B5" s="119" t="s">
        <v>99</v>
      </c>
      <c r="C5" s="119" t="s">
        <v>96</v>
      </c>
      <c r="D5" s="119" t="s">
        <v>100</v>
      </c>
      <c r="E5" s="119" t="s">
        <v>101</v>
      </c>
      <c r="F5" s="119" t="s">
        <v>102</v>
      </c>
      <c r="G5" s="119" t="s">
        <v>103</v>
      </c>
      <c r="H5" s="119" t="s">
        <v>104</v>
      </c>
      <c r="I5" s="119" t="s">
        <v>105</v>
      </c>
      <c r="J5" s="126" t="s">
        <v>93</v>
      </c>
    </row>
    <row r="6" spans="1:10" ht="12.75" customHeight="1" x14ac:dyDescent="0.2">
      <c r="A6" s="39" t="s">
        <v>3</v>
      </c>
      <c r="B6" s="127">
        <f>SUM(B8:B66)</f>
        <v>4303</v>
      </c>
      <c r="C6" s="127">
        <f t="shared" ref="C6:I6" si="0">SUM(C8:C66)</f>
        <v>14262</v>
      </c>
      <c r="D6" s="127">
        <f t="shared" si="0"/>
        <v>3208</v>
      </c>
      <c r="E6" s="127">
        <f t="shared" si="0"/>
        <v>6875</v>
      </c>
      <c r="F6" s="127">
        <f t="shared" si="0"/>
        <v>1938</v>
      </c>
      <c r="G6" s="127">
        <f t="shared" si="0"/>
        <v>970</v>
      </c>
      <c r="H6" s="127">
        <f t="shared" si="0"/>
        <v>1031</v>
      </c>
      <c r="I6" s="127">
        <f t="shared" si="0"/>
        <v>1</v>
      </c>
      <c r="J6" s="128">
        <f>SUM(B6:I6)</f>
        <v>32588</v>
      </c>
    </row>
    <row r="7" spans="1:10" ht="7.5" customHeight="1" x14ac:dyDescent="0.2">
      <c r="A7" s="53"/>
      <c r="B7" s="129"/>
      <c r="C7" s="129"/>
      <c r="D7" s="129"/>
      <c r="E7" s="129"/>
      <c r="F7" s="129"/>
      <c r="G7" s="129"/>
      <c r="H7" s="129"/>
      <c r="I7" s="129"/>
      <c r="J7" s="130"/>
    </row>
    <row r="8" spans="1:10" ht="12.75" customHeight="1" x14ac:dyDescent="0.2">
      <c r="A8" s="51" t="s">
        <v>8</v>
      </c>
      <c r="B8" s="127">
        <v>88</v>
      </c>
      <c r="C8" s="127">
        <v>31</v>
      </c>
      <c r="D8" s="127">
        <v>0</v>
      </c>
      <c r="E8" s="127">
        <v>29</v>
      </c>
      <c r="F8" s="127">
        <v>31</v>
      </c>
      <c r="G8" s="127">
        <v>1</v>
      </c>
      <c r="H8" s="127">
        <v>13</v>
      </c>
      <c r="I8" s="127">
        <v>0</v>
      </c>
      <c r="J8" s="48">
        <v>192</v>
      </c>
    </row>
    <row r="9" spans="1:10" ht="12.75" customHeight="1" x14ac:dyDescent="0.2">
      <c r="A9" s="51" t="s">
        <v>9</v>
      </c>
      <c r="B9" s="127">
        <v>0</v>
      </c>
      <c r="C9" s="127">
        <v>0</v>
      </c>
      <c r="D9" s="127">
        <v>0</v>
      </c>
      <c r="E9" s="127">
        <v>0</v>
      </c>
      <c r="F9" s="127">
        <v>0</v>
      </c>
      <c r="G9" s="127">
        <v>0</v>
      </c>
      <c r="H9" s="127">
        <v>0</v>
      </c>
      <c r="I9" s="127">
        <v>0</v>
      </c>
      <c r="J9" s="68">
        <v>0</v>
      </c>
    </row>
    <row r="10" spans="1:10" ht="12.75" customHeight="1" x14ac:dyDescent="0.2">
      <c r="A10" s="51" t="s">
        <v>10</v>
      </c>
      <c r="B10" s="127">
        <v>45</v>
      </c>
      <c r="C10" s="127">
        <v>26</v>
      </c>
      <c r="D10" s="127">
        <v>9</v>
      </c>
      <c r="E10" s="127">
        <v>42</v>
      </c>
      <c r="F10" s="127">
        <v>0</v>
      </c>
      <c r="G10" s="127">
        <v>0</v>
      </c>
      <c r="H10" s="127">
        <v>6</v>
      </c>
      <c r="I10" s="127">
        <v>0</v>
      </c>
      <c r="J10" s="68">
        <v>126.75</v>
      </c>
    </row>
    <row r="11" spans="1:10" ht="12.75" customHeight="1" x14ac:dyDescent="0.2">
      <c r="A11" s="51" t="s">
        <v>11</v>
      </c>
      <c r="B11" s="127">
        <v>0</v>
      </c>
      <c r="C11" s="127">
        <v>0</v>
      </c>
      <c r="D11" s="127">
        <v>0</v>
      </c>
      <c r="E11" s="127">
        <v>0</v>
      </c>
      <c r="F11" s="127">
        <v>0</v>
      </c>
      <c r="G11" s="127">
        <v>0</v>
      </c>
      <c r="H11" s="127">
        <v>0</v>
      </c>
      <c r="I11" s="127">
        <v>0</v>
      </c>
      <c r="J11" s="68">
        <v>0</v>
      </c>
    </row>
    <row r="12" spans="1:10" ht="12.75" customHeight="1" x14ac:dyDescent="0.2">
      <c r="A12" s="51" t="s">
        <v>12</v>
      </c>
      <c r="B12" s="127">
        <v>290</v>
      </c>
      <c r="C12" s="127">
        <v>3605</v>
      </c>
      <c r="D12" s="127">
        <v>510</v>
      </c>
      <c r="E12" s="127">
        <v>2307</v>
      </c>
      <c r="F12" s="127">
        <v>451</v>
      </c>
      <c r="G12" s="127">
        <v>126</v>
      </c>
      <c r="H12" s="127">
        <v>205</v>
      </c>
      <c r="I12" s="127">
        <v>0</v>
      </c>
      <c r="J12" s="48">
        <v>7494.1269008999998</v>
      </c>
    </row>
    <row r="13" spans="1:10" ht="12.75" customHeight="1" x14ac:dyDescent="0.2">
      <c r="A13" s="51" t="s">
        <v>13</v>
      </c>
      <c r="B13" s="127">
        <v>474</v>
      </c>
      <c r="C13" s="127">
        <v>6116</v>
      </c>
      <c r="D13" s="127">
        <v>457</v>
      </c>
      <c r="E13" s="127">
        <v>1093</v>
      </c>
      <c r="F13" s="127">
        <v>167</v>
      </c>
      <c r="G13" s="127">
        <v>233</v>
      </c>
      <c r="H13" s="127">
        <v>372</v>
      </c>
      <c r="I13" s="127">
        <v>0</v>
      </c>
      <c r="J13" s="48">
        <v>8910.9476782999991</v>
      </c>
    </row>
    <row r="14" spans="1:10" ht="12.75" customHeight="1" x14ac:dyDescent="0.2">
      <c r="A14" s="51" t="s">
        <v>14</v>
      </c>
      <c r="B14" s="127">
        <v>0</v>
      </c>
      <c r="C14" s="127">
        <v>293</v>
      </c>
      <c r="D14" s="127">
        <v>0</v>
      </c>
      <c r="E14" s="127">
        <v>18</v>
      </c>
      <c r="F14" s="127">
        <v>0</v>
      </c>
      <c r="G14" s="127">
        <v>11</v>
      </c>
      <c r="H14" s="127">
        <v>0</v>
      </c>
      <c r="I14" s="127">
        <v>0</v>
      </c>
      <c r="J14" s="48">
        <v>322.53482468999999</v>
      </c>
    </row>
    <row r="15" spans="1:10" ht="12.75" customHeight="1" x14ac:dyDescent="0.2">
      <c r="A15" s="51" t="s">
        <v>15</v>
      </c>
      <c r="B15" s="127">
        <v>3</v>
      </c>
      <c r="C15" s="127">
        <v>7</v>
      </c>
      <c r="D15" s="127">
        <v>0</v>
      </c>
      <c r="E15" s="127">
        <v>2</v>
      </c>
      <c r="F15" s="127">
        <v>0</v>
      </c>
      <c r="G15" s="127">
        <v>0</v>
      </c>
      <c r="H15" s="127">
        <v>0</v>
      </c>
      <c r="I15" s="127">
        <v>0</v>
      </c>
      <c r="J15" s="48">
        <v>12.166666666999999</v>
      </c>
    </row>
    <row r="16" spans="1:10" ht="12.75" customHeight="1" x14ac:dyDescent="0.2">
      <c r="A16" s="51" t="s">
        <v>80</v>
      </c>
      <c r="B16" s="127">
        <v>0</v>
      </c>
      <c r="C16" s="127">
        <v>0</v>
      </c>
      <c r="D16" s="127">
        <v>0</v>
      </c>
      <c r="E16" s="127">
        <v>0</v>
      </c>
      <c r="F16" s="127">
        <v>0</v>
      </c>
      <c r="G16" s="127">
        <v>0</v>
      </c>
      <c r="H16" s="127">
        <v>0</v>
      </c>
      <c r="I16" s="127">
        <v>0</v>
      </c>
      <c r="J16" s="68">
        <v>0</v>
      </c>
    </row>
    <row r="17" spans="1:10" ht="12.75" customHeight="1" x14ac:dyDescent="0.2">
      <c r="A17" s="51" t="s">
        <v>16</v>
      </c>
      <c r="B17" s="127">
        <v>5</v>
      </c>
      <c r="C17" s="127">
        <v>76</v>
      </c>
      <c r="D17" s="127">
        <v>58</v>
      </c>
      <c r="E17" s="127">
        <v>204</v>
      </c>
      <c r="F17" s="127">
        <v>37</v>
      </c>
      <c r="G17" s="127">
        <v>0</v>
      </c>
      <c r="H17" s="127">
        <v>0</v>
      </c>
      <c r="I17" s="127">
        <v>0</v>
      </c>
      <c r="J17" s="48">
        <v>380.45303030000002</v>
      </c>
    </row>
    <row r="18" spans="1:10" ht="7.5" customHeight="1" x14ac:dyDescent="0.2">
      <c r="A18" s="53"/>
      <c r="B18" s="129"/>
      <c r="C18" s="129"/>
      <c r="D18" s="129"/>
      <c r="E18" s="129"/>
      <c r="F18" s="129"/>
      <c r="G18" s="129"/>
      <c r="H18" s="129"/>
      <c r="I18" s="129"/>
      <c r="J18" s="67"/>
    </row>
    <row r="19" spans="1:10" ht="12.75" customHeight="1" x14ac:dyDescent="0.2">
      <c r="A19" s="51" t="s">
        <v>17</v>
      </c>
      <c r="B19" s="127">
        <v>23</v>
      </c>
      <c r="C19" s="127">
        <v>4</v>
      </c>
      <c r="D19" s="127">
        <v>1</v>
      </c>
      <c r="E19" s="127">
        <v>8</v>
      </c>
      <c r="F19" s="127">
        <v>7</v>
      </c>
      <c r="G19" s="127">
        <v>0</v>
      </c>
      <c r="H19" s="127">
        <v>2</v>
      </c>
      <c r="I19" s="127">
        <v>0</v>
      </c>
      <c r="J19" s="68">
        <v>44</v>
      </c>
    </row>
    <row r="20" spans="1:10" ht="12.75" customHeight="1" x14ac:dyDescent="0.2">
      <c r="A20" s="51" t="s">
        <v>18</v>
      </c>
      <c r="B20" s="127">
        <v>30</v>
      </c>
      <c r="C20" s="127">
        <v>0</v>
      </c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127">
        <v>0</v>
      </c>
      <c r="J20" s="48">
        <v>30.647642986000001</v>
      </c>
    </row>
    <row r="21" spans="1:10" ht="12.75" customHeight="1" x14ac:dyDescent="0.2">
      <c r="A21" s="51" t="s">
        <v>19</v>
      </c>
      <c r="B21" s="127">
        <v>16</v>
      </c>
      <c r="C21" s="127">
        <v>4</v>
      </c>
      <c r="D21" s="127">
        <v>0</v>
      </c>
      <c r="E21" s="127">
        <v>2</v>
      </c>
      <c r="F21" s="127">
        <v>0</v>
      </c>
      <c r="G21" s="127">
        <v>0</v>
      </c>
      <c r="H21" s="127">
        <v>0</v>
      </c>
      <c r="I21" s="127">
        <v>0</v>
      </c>
      <c r="J21" s="48">
        <v>21.5</v>
      </c>
    </row>
    <row r="22" spans="1:10" ht="12.75" customHeight="1" x14ac:dyDescent="0.2">
      <c r="A22" s="51" t="s">
        <v>20</v>
      </c>
      <c r="B22" s="127">
        <v>0</v>
      </c>
      <c r="C22" s="127">
        <v>0</v>
      </c>
      <c r="D22" s="127">
        <v>0</v>
      </c>
      <c r="E22" s="127">
        <v>0</v>
      </c>
      <c r="F22" s="127">
        <v>0</v>
      </c>
      <c r="G22" s="127">
        <v>0</v>
      </c>
      <c r="H22" s="127">
        <v>0</v>
      </c>
      <c r="I22" s="127">
        <v>0</v>
      </c>
      <c r="J22" s="68">
        <v>0</v>
      </c>
    </row>
    <row r="23" spans="1:10" ht="12.75" customHeight="1" x14ac:dyDescent="0.2">
      <c r="A23" s="51" t="s">
        <v>21</v>
      </c>
      <c r="B23" s="127">
        <v>0</v>
      </c>
      <c r="C23" s="127">
        <v>0</v>
      </c>
      <c r="D23" s="127">
        <v>0</v>
      </c>
      <c r="E23" s="127">
        <v>0</v>
      </c>
      <c r="F23" s="127">
        <v>0</v>
      </c>
      <c r="G23" s="127">
        <v>0</v>
      </c>
      <c r="H23" s="127">
        <v>0</v>
      </c>
      <c r="I23" s="127">
        <v>0</v>
      </c>
      <c r="J23" s="68">
        <v>0</v>
      </c>
    </row>
    <row r="24" spans="1:10" ht="12.75" customHeight="1" x14ac:dyDescent="0.2">
      <c r="A24" s="51" t="s">
        <v>22</v>
      </c>
      <c r="B24" s="127">
        <v>1</v>
      </c>
      <c r="C24" s="127">
        <v>3</v>
      </c>
      <c r="D24" s="127">
        <v>0</v>
      </c>
      <c r="E24" s="127">
        <v>1</v>
      </c>
      <c r="F24" s="127">
        <v>0</v>
      </c>
      <c r="G24" s="127">
        <v>0</v>
      </c>
      <c r="H24" s="127">
        <v>0</v>
      </c>
      <c r="I24" s="127">
        <v>0</v>
      </c>
      <c r="J24" s="48">
        <v>4.8333333332999997</v>
      </c>
    </row>
    <row r="25" spans="1:10" ht="12.75" customHeight="1" x14ac:dyDescent="0.2">
      <c r="A25" s="51" t="s">
        <v>23</v>
      </c>
      <c r="B25" s="127">
        <v>1</v>
      </c>
      <c r="C25" s="127">
        <v>0</v>
      </c>
      <c r="D25" s="127">
        <v>0</v>
      </c>
      <c r="E25" s="127">
        <v>66</v>
      </c>
      <c r="F25" s="127">
        <v>0</v>
      </c>
      <c r="G25" s="127">
        <v>0</v>
      </c>
      <c r="H25" s="127">
        <v>0</v>
      </c>
      <c r="I25" s="127">
        <v>0</v>
      </c>
      <c r="J25" s="48">
        <v>67.666666667000001</v>
      </c>
    </row>
    <row r="26" spans="1:10" ht="12.75" customHeight="1" x14ac:dyDescent="0.2">
      <c r="A26" s="51" t="s">
        <v>24</v>
      </c>
      <c r="B26" s="127">
        <v>0</v>
      </c>
      <c r="C26" s="127">
        <v>0</v>
      </c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27">
        <v>0</v>
      </c>
      <c r="J26" s="68">
        <v>0</v>
      </c>
    </row>
    <row r="27" spans="1:10" ht="12.75" customHeight="1" x14ac:dyDescent="0.2">
      <c r="A27" s="51" t="s">
        <v>25</v>
      </c>
      <c r="B27" s="127">
        <v>69</v>
      </c>
      <c r="C27" s="127">
        <v>10</v>
      </c>
      <c r="D27" s="127">
        <v>259</v>
      </c>
      <c r="E27" s="127">
        <v>22</v>
      </c>
      <c r="F27" s="127">
        <v>26</v>
      </c>
      <c r="G27" s="127">
        <v>16</v>
      </c>
      <c r="H27" s="127">
        <v>0</v>
      </c>
      <c r="I27" s="127">
        <v>0</v>
      </c>
      <c r="J27" s="48">
        <v>401.64281605000002</v>
      </c>
    </row>
    <row r="28" spans="1:10" ht="12.75" customHeight="1" x14ac:dyDescent="0.2">
      <c r="A28" s="51" t="s">
        <v>26</v>
      </c>
      <c r="B28" s="127">
        <v>1</v>
      </c>
      <c r="C28" s="127">
        <v>0</v>
      </c>
      <c r="D28" s="127">
        <v>1</v>
      </c>
      <c r="E28" s="127">
        <v>1</v>
      </c>
      <c r="F28" s="127">
        <v>0</v>
      </c>
      <c r="G28" s="127">
        <v>0</v>
      </c>
      <c r="H28" s="127">
        <v>1</v>
      </c>
      <c r="I28" s="127">
        <v>0</v>
      </c>
      <c r="J28" s="48">
        <v>4</v>
      </c>
    </row>
    <row r="29" spans="1:10" ht="7.5" customHeight="1" x14ac:dyDescent="0.2">
      <c r="A29" s="53"/>
      <c r="B29" s="129"/>
      <c r="C29" s="129"/>
      <c r="D29" s="129"/>
      <c r="E29" s="129"/>
      <c r="F29" s="129"/>
      <c r="G29" s="129"/>
      <c r="H29" s="129"/>
      <c r="I29" s="129"/>
      <c r="J29" s="67"/>
    </row>
    <row r="30" spans="1:10" ht="12.75" customHeight="1" x14ac:dyDescent="0.2">
      <c r="A30" s="51" t="s">
        <v>27</v>
      </c>
      <c r="B30" s="127">
        <v>146</v>
      </c>
      <c r="C30" s="127">
        <v>870</v>
      </c>
      <c r="D30" s="127">
        <v>11</v>
      </c>
      <c r="E30" s="127">
        <v>106</v>
      </c>
      <c r="F30" s="127">
        <v>30</v>
      </c>
      <c r="G30" s="127">
        <v>35</v>
      </c>
      <c r="H30" s="127">
        <v>4</v>
      </c>
      <c r="I30" s="127">
        <v>1</v>
      </c>
      <c r="J30" s="48">
        <v>1203.0871009</v>
      </c>
    </row>
    <row r="31" spans="1:10" ht="12.75" customHeight="1" x14ac:dyDescent="0.2">
      <c r="A31" s="51" t="s">
        <v>28</v>
      </c>
      <c r="B31" s="127">
        <v>699</v>
      </c>
      <c r="C31" s="127">
        <v>189</v>
      </c>
      <c r="D31" s="127">
        <v>106</v>
      </c>
      <c r="E31" s="127">
        <v>175</v>
      </c>
      <c r="F31" s="127">
        <v>411</v>
      </c>
      <c r="G31" s="127">
        <v>6</v>
      </c>
      <c r="H31" s="127">
        <v>11</v>
      </c>
      <c r="I31" s="127">
        <v>0</v>
      </c>
      <c r="J31" s="48">
        <v>1597.1644470000001</v>
      </c>
    </row>
    <row r="32" spans="1:10" ht="12.75" customHeight="1" x14ac:dyDescent="0.2">
      <c r="A32" s="51" t="s">
        <v>29</v>
      </c>
      <c r="B32" s="127">
        <v>27</v>
      </c>
      <c r="C32" s="127">
        <v>123</v>
      </c>
      <c r="D32" s="127">
        <v>0</v>
      </c>
      <c r="E32" s="127">
        <v>618</v>
      </c>
      <c r="F32" s="127">
        <v>13</v>
      </c>
      <c r="G32" s="127">
        <v>65</v>
      </c>
      <c r="H32" s="127">
        <v>80</v>
      </c>
      <c r="I32" s="127">
        <v>0</v>
      </c>
      <c r="J32" s="48">
        <v>925.33214364000003</v>
      </c>
    </row>
    <row r="33" spans="1:10" ht="12.75" customHeight="1" x14ac:dyDescent="0.2">
      <c r="A33" s="51" t="s">
        <v>30</v>
      </c>
      <c r="B33" s="127">
        <v>9</v>
      </c>
      <c r="C33" s="127">
        <v>478</v>
      </c>
      <c r="D33" s="127">
        <v>67</v>
      </c>
      <c r="E33" s="127">
        <v>112</v>
      </c>
      <c r="F33" s="127">
        <v>19</v>
      </c>
      <c r="G33" s="127">
        <v>0</v>
      </c>
      <c r="H33" s="127">
        <v>10</v>
      </c>
      <c r="I33" s="127">
        <v>0</v>
      </c>
      <c r="J33" s="48">
        <v>693.53843369000003</v>
      </c>
    </row>
    <row r="34" spans="1:10" ht="12.75" customHeight="1" x14ac:dyDescent="0.2">
      <c r="A34" s="51" t="s">
        <v>31</v>
      </c>
      <c r="B34" s="127">
        <v>4</v>
      </c>
      <c r="C34" s="127">
        <v>9</v>
      </c>
      <c r="D34" s="127">
        <v>0</v>
      </c>
      <c r="E34" s="127">
        <v>33</v>
      </c>
      <c r="F34" s="127">
        <v>41</v>
      </c>
      <c r="G34" s="127">
        <v>0</v>
      </c>
      <c r="H34" s="127">
        <v>122</v>
      </c>
      <c r="I34" s="127">
        <v>0</v>
      </c>
      <c r="J34" s="48">
        <v>210.16666667000001</v>
      </c>
    </row>
    <row r="35" spans="1:10" ht="12.75" customHeight="1" x14ac:dyDescent="0.2">
      <c r="A35" s="51" t="s">
        <v>32</v>
      </c>
      <c r="B35" s="127">
        <v>244</v>
      </c>
      <c r="C35" s="127">
        <v>46</v>
      </c>
      <c r="D35" s="127">
        <v>466</v>
      </c>
      <c r="E35" s="127">
        <v>149</v>
      </c>
      <c r="F35" s="127">
        <v>0</v>
      </c>
      <c r="G35" s="127">
        <v>0</v>
      </c>
      <c r="H35" s="127">
        <v>13</v>
      </c>
      <c r="I35" s="127">
        <v>0</v>
      </c>
      <c r="J35" s="48">
        <v>917.99863892999997</v>
      </c>
    </row>
    <row r="36" spans="1:10" ht="12.75" customHeight="1" x14ac:dyDescent="0.2">
      <c r="A36" s="51" t="s">
        <v>33</v>
      </c>
      <c r="B36" s="127">
        <v>12</v>
      </c>
      <c r="C36" s="127">
        <v>6</v>
      </c>
      <c r="D36" s="127">
        <v>3</v>
      </c>
      <c r="E36" s="127">
        <v>18</v>
      </c>
      <c r="F36" s="127">
        <v>3</v>
      </c>
      <c r="G36" s="127">
        <v>0</v>
      </c>
      <c r="H36" s="127">
        <v>6</v>
      </c>
      <c r="I36" s="127">
        <v>0</v>
      </c>
      <c r="J36" s="48">
        <v>48.175216800000001</v>
      </c>
    </row>
    <row r="37" spans="1:10" ht="12.75" customHeight="1" x14ac:dyDescent="0.2">
      <c r="A37" s="51" t="s">
        <v>34</v>
      </c>
      <c r="B37" s="127">
        <v>274</v>
      </c>
      <c r="C37" s="127">
        <v>229</v>
      </c>
      <c r="D37" s="127">
        <v>53</v>
      </c>
      <c r="E37" s="127">
        <v>103</v>
      </c>
      <c r="F37" s="127">
        <v>4</v>
      </c>
      <c r="G37" s="127">
        <v>9</v>
      </c>
      <c r="H37" s="127">
        <v>10</v>
      </c>
      <c r="I37" s="127">
        <v>0</v>
      </c>
      <c r="J37" s="48">
        <v>681.41666667000004</v>
      </c>
    </row>
    <row r="38" spans="1:10" ht="12.75" customHeight="1" x14ac:dyDescent="0.2">
      <c r="A38" s="51" t="s">
        <v>35</v>
      </c>
      <c r="B38" s="127">
        <v>22</v>
      </c>
      <c r="C38" s="127">
        <v>7</v>
      </c>
      <c r="D38" s="127">
        <v>6</v>
      </c>
      <c r="E38" s="127">
        <v>20</v>
      </c>
      <c r="F38" s="127">
        <v>2</v>
      </c>
      <c r="G38" s="127">
        <v>41</v>
      </c>
      <c r="H38" s="127">
        <v>0</v>
      </c>
      <c r="I38" s="127">
        <v>0</v>
      </c>
      <c r="J38" s="48">
        <v>98.167122039999995</v>
      </c>
    </row>
    <row r="39" spans="1:10" ht="12.75" customHeight="1" x14ac:dyDescent="0.2">
      <c r="A39" s="51" t="s">
        <v>36</v>
      </c>
      <c r="B39" s="127">
        <v>0</v>
      </c>
      <c r="C39" s="127">
        <v>0</v>
      </c>
      <c r="D39" s="127">
        <v>0</v>
      </c>
      <c r="E39" s="127">
        <v>6</v>
      </c>
      <c r="F39" s="127">
        <v>5</v>
      </c>
      <c r="G39" s="127">
        <v>0</v>
      </c>
      <c r="H39" s="127">
        <v>0</v>
      </c>
      <c r="I39" s="127">
        <v>0</v>
      </c>
      <c r="J39" s="48">
        <v>10.626023392</v>
      </c>
    </row>
    <row r="40" spans="1:10" ht="7.5" customHeight="1" x14ac:dyDescent="0.2">
      <c r="A40" s="53"/>
      <c r="B40" s="129"/>
      <c r="C40" s="129"/>
      <c r="D40" s="129"/>
      <c r="E40" s="129"/>
      <c r="F40" s="129"/>
      <c r="G40" s="129"/>
      <c r="H40" s="129"/>
      <c r="I40" s="129"/>
      <c r="J40" s="67"/>
    </row>
    <row r="41" spans="1:10" ht="12.75" customHeight="1" x14ac:dyDescent="0.2">
      <c r="A41" s="51" t="s">
        <v>37</v>
      </c>
      <c r="B41" s="127">
        <v>8</v>
      </c>
      <c r="C41" s="127">
        <v>31</v>
      </c>
      <c r="D41" s="127">
        <v>91</v>
      </c>
      <c r="E41" s="127">
        <v>22</v>
      </c>
      <c r="F41" s="127">
        <v>6</v>
      </c>
      <c r="G41" s="127">
        <v>0</v>
      </c>
      <c r="H41" s="127">
        <v>3</v>
      </c>
      <c r="I41" s="127">
        <v>0</v>
      </c>
      <c r="J41" s="48">
        <v>160.66666667000001</v>
      </c>
    </row>
    <row r="42" spans="1:10" ht="12.75" customHeight="1" x14ac:dyDescent="0.2">
      <c r="A42" s="51" t="s">
        <v>38</v>
      </c>
      <c r="B42" s="127">
        <v>24</v>
      </c>
      <c r="C42" s="127">
        <v>7</v>
      </c>
      <c r="D42" s="127">
        <v>1</v>
      </c>
      <c r="E42" s="127">
        <v>24</v>
      </c>
      <c r="F42" s="127">
        <v>0</v>
      </c>
      <c r="G42" s="127">
        <v>0</v>
      </c>
      <c r="H42" s="127">
        <v>0</v>
      </c>
      <c r="I42" s="127">
        <v>0</v>
      </c>
      <c r="J42" s="48">
        <v>57.5</v>
      </c>
    </row>
    <row r="43" spans="1:10" ht="12.75" customHeight="1" x14ac:dyDescent="0.2">
      <c r="A43" s="51" t="s">
        <v>39</v>
      </c>
      <c r="B43" s="127">
        <v>85</v>
      </c>
      <c r="C43" s="127">
        <v>130</v>
      </c>
      <c r="D43" s="127">
        <v>27</v>
      </c>
      <c r="E43" s="127">
        <v>19</v>
      </c>
      <c r="F43" s="127">
        <v>8</v>
      </c>
      <c r="G43" s="127">
        <v>0</v>
      </c>
      <c r="H43" s="127">
        <v>0</v>
      </c>
      <c r="I43" s="127">
        <v>0</v>
      </c>
      <c r="J43" s="48">
        <v>268.25120333000001</v>
      </c>
    </row>
    <row r="44" spans="1:10" ht="12.75" customHeight="1" x14ac:dyDescent="0.2">
      <c r="A44" s="51" t="s">
        <v>40</v>
      </c>
      <c r="B44" s="127">
        <v>685</v>
      </c>
      <c r="C44" s="127">
        <v>27</v>
      </c>
      <c r="D44" s="127">
        <v>27</v>
      </c>
      <c r="E44" s="127">
        <v>132</v>
      </c>
      <c r="F44" s="127">
        <v>148</v>
      </c>
      <c r="G44" s="127">
        <v>99</v>
      </c>
      <c r="H44" s="127">
        <v>0</v>
      </c>
      <c r="I44" s="127">
        <v>0</v>
      </c>
      <c r="J44" s="48">
        <v>1116.7600113999999</v>
      </c>
    </row>
    <row r="45" spans="1:10" ht="12.75" customHeight="1" x14ac:dyDescent="0.2">
      <c r="A45" s="51" t="s">
        <v>41</v>
      </c>
      <c r="B45" s="127">
        <v>55</v>
      </c>
      <c r="C45" s="127">
        <v>91</v>
      </c>
      <c r="D45" s="127">
        <v>1</v>
      </c>
      <c r="E45" s="127">
        <v>42</v>
      </c>
      <c r="F45" s="127">
        <v>5</v>
      </c>
      <c r="G45" s="127">
        <v>0</v>
      </c>
      <c r="H45" s="127">
        <v>1</v>
      </c>
      <c r="I45" s="127">
        <v>0</v>
      </c>
      <c r="J45" s="48">
        <v>195.45327516</v>
      </c>
    </row>
    <row r="46" spans="1:10" ht="12.75" customHeight="1" x14ac:dyDescent="0.2">
      <c r="A46" s="51" t="s">
        <v>42</v>
      </c>
      <c r="B46" s="127">
        <v>63</v>
      </c>
      <c r="C46" s="127">
        <v>9</v>
      </c>
      <c r="D46" s="127">
        <v>0</v>
      </c>
      <c r="E46" s="127">
        <v>17</v>
      </c>
      <c r="F46" s="127">
        <v>0</v>
      </c>
      <c r="G46" s="127">
        <v>4</v>
      </c>
      <c r="H46" s="127">
        <v>1</v>
      </c>
      <c r="I46" s="127">
        <v>0</v>
      </c>
      <c r="J46" s="48">
        <v>92.75</v>
      </c>
    </row>
    <row r="47" spans="1:10" ht="12.75" customHeight="1" x14ac:dyDescent="0.2">
      <c r="A47" s="51" t="s">
        <v>43</v>
      </c>
      <c r="B47" s="127">
        <v>637</v>
      </c>
      <c r="C47" s="127">
        <v>137</v>
      </c>
      <c r="D47" s="127">
        <v>14</v>
      </c>
      <c r="E47" s="127">
        <v>241</v>
      </c>
      <c r="F47" s="127">
        <v>47</v>
      </c>
      <c r="G47" s="127">
        <v>0</v>
      </c>
      <c r="H47" s="127">
        <v>40</v>
      </c>
      <c r="I47" s="127">
        <v>0</v>
      </c>
      <c r="J47" s="48">
        <v>1116.2180747</v>
      </c>
    </row>
    <row r="48" spans="1:10" ht="12.75" customHeight="1" x14ac:dyDescent="0.2">
      <c r="A48" s="51" t="s">
        <v>44</v>
      </c>
      <c r="B48" s="127">
        <v>91</v>
      </c>
      <c r="C48" s="127">
        <v>98</v>
      </c>
      <c r="D48" s="127">
        <v>83</v>
      </c>
      <c r="E48" s="127">
        <v>286</v>
      </c>
      <c r="F48" s="127">
        <v>0</v>
      </c>
      <c r="G48" s="127">
        <v>131</v>
      </c>
      <c r="H48" s="127">
        <v>12</v>
      </c>
      <c r="I48" s="127">
        <v>0</v>
      </c>
      <c r="J48" s="48">
        <v>700.75894419999997</v>
      </c>
    </row>
    <row r="49" spans="1:10" ht="12.75" customHeight="1" x14ac:dyDescent="0.2">
      <c r="A49" s="51" t="s">
        <v>45</v>
      </c>
      <c r="B49" s="127">
        <v>36</v>
      </c>
      <c r="C49" s="127">
        <v>64</v>
      </c>
      <c r="D49" s="127">
        <v>2</v>
      </c>
      <c r="E49" s="127">
        <v>16</v>
      </c>
      <c r="F49" s="127">
        <v>1</v>
      </c>
      <c r="G49" s="127">
        <v>8</v>
      </c>
      <c r="H49" s="127">
        <v>21</v>
      </c>
      <c r="I49" s="127">
        <v>0</v>
      </c>
      <c r="J49" s="48">
        <v>147.52189849999999</v>
      </c>
    </row>
    <row r="50" spans="1:10" ht="12.75" customHeight="1" x14ac:dyDescent="0.2">
      <c r="A50" s="51" t="s">
        <v>46</v>
      </c>
      <c r="B50" s="127">
        <v>0</v>
      </c>
      <c r="C50" s="127">
        <v>452</v>
      </c>
      <c r="D50" s="127">
        <v>649</v>
      </c>
      <c r="E50" s="127">
        <v>428</v>
      </c>
      <c r="F50" s="127">
        <v>39</v>
      </c>
      <c r="G50" s="127">
        <v>101</v>
      </c>
      <c r="H50" s="127">
        <v>0</v>
      </c>
      <c r="I50" s="127">
        <v>0</v>
      </c>
      <c r="J50" s="48">
        <v>1669.3760795000001</v>
      </c>
    </row>
    <row r="51" spans="1:10" ht="7.5" customHeight="1" x14ac:dyDescent="0.2">
      <c r="A51" s="53"/>
      <c r="B51" s="129"/>
      <c r="C51" s="129"/>
      <c r="D51" s="129"/>
      <c r="E51" s="129"/>
      <c r="F51" s="129"/>
      <c r="G51" s="129"/>
      <c r="H51" s="129"/>
      <c r="I51" s="129"/>
      <c r="J51" s="67"/>
    </row>
    <row r="52" spans="1:10" ht="12.75" customHeight="1" x14ac:dyDescent="0.2">
      <c r="A52" s="51" t="s">
        <v>47</v>
      </c>
      <c r="B52" s="127">
        <v>2</v>
      </c>
      <c r="C52" s="127">
        <v>0</v>
      </c>
      <c r="D52" s="127">
        <v>0</v>
      </c>
      <c r="E52" s="127">
        <v>8</v>
      </c>
      <c r="F52" s="127">
        <v>0</v>
      </c>
      <c r="G52" s="127">
        <v>0</v>
      </c>
      <c r="H52" s="127">
        <v>0</v>
      </c>
      <c r="I52" s="127">
        <v>0</v>
      </c>
      <c r="J52" s="48">
        <v>10.484390205</v>
      </c>
    </row>
    <row r="53" spans="1:10" ht="12.75" customHeight="1" x14ac:dyDescent="0.2">
      <c r="A53" s="51" t="s">
        <v>48</v>
      </c>
      <c r="B53" s="127">
        <v>0</v>
      </c>
      <c r="C53" s="127">
        <v>86</v>
      </c>
      <c r="D53" s="127">
        <v>0</v>
      </c>
      <c r="E53" s="127">
        <v>20</v>
      </c>
      <c r="F53" s="127">
        <v>0</v>
      </c>
      <c r="G53" s="127">
        <v>58</v>
      </c>
      <c r="H53" s="127">
        <v>16</v>
      </c>
      <c r="I53" s="127">
        <v>0</v>
      </c>
      <c r="J53" s="48">
        <v>179.72213388</v>
      </c>
    </row>
    <row r="54" spans="1:10" ht="12.75" customHeight="1" x14ac:dyDescent="0.2">
      <c r="A54" s="51" t="s">
        <v>49</v>
      </c>
      <c r="B54" s="127">
        <v>3</v>
      </c>
      <c r="C54" s="127">
        <v>0</v>
      </c>
      <c r="D54" s="127">
        <v>0</v>
      </c>
      <c r="E54" s="127">
        <v>33</v>
      </c>
      <c r="F54" s="127">
        <v>0</v>
      </c>
      <c r="G54" s="127">
        <v>0</v>
      </c>
      <c r="H54" s="127">
        <v>0</v>
      </c>
      <c r="I54" s="127">
        <v>0</v>
      </c>
      <c r="J54" s="48">
        <v>35.531722195</v>
      </c>
    </row>
    <row r="55" spans="1:10" ht="12.75" customHeight="1" x14ac:dyDescent="0.2">
      <c r="A55" s="51" t="s">
        <v>50</v>
      </c>
      <c r="B55" s="127">
        <v>0</v>
      </c>
      <c r="C55" s="127">
        <v>7</v>
      </c>
      <c r="D55" s="127">
        <v>99</v>
      </c>
      <c r="E55" s="127">
        <v>2</v>
      </c>
      <c r="F55" s="127">
        <v>0</v>
      </c>
      <c r="G55" s="127">
        <v>2</v>
      </c>
      <c r="H55" s="127">
        <v>0</v>
      </c>
      <c r="I55" s="127">
        <v>0</v>
      </c>
      <c r="J55" s="48">
        <v>109.76377557000001</v>
      </c>
    </row>
    <row r="56" spans="1:10" ht="12.75" customHeight="1" x14ac:dyDescent="0.2">
      <c r="A56" s="51" t="s">
        <v>51</v>
      </c>
      <c r="B56" s="127">
        <v>1</v>
      </c>
      <c r="C56" s="127">
        <v>9</v>
      </c>
      <c r="D56" s="127">
        <v>23</v>
      </c>
      <c r="E56" s="127">
        <v>2</v>
      </c>
      <c r="F56" s="127">
        <v>52</v>
      </c>
      <c r="G56" s="127">
        <v>0</v>
      </c>
      <c r="H56" s="127">
        <v>0</v>
      </c>
      <c r="I56" s="127">
        <v>0</v>
      </c>
      <c r="J56" s="48">
        <v>87.630347202999999</v>
      </c>
    </row>
    <row r="57" spans="1:10" ht="12.75" customHeight="1" x14ac:dyDescent="0.2">
      <c r="A57" s="51" t="s">
        <v>52</v>
      </c>
      <c r="B57" s="127">
        <v>0</v>
      </c>
      <c r="C57" s="127">
        <v>0</v>
      </c>
      <c r="D57" s="127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68">
        <v>0</v>
      </c>
    </row>
    <row r="58" spans="1:10" ht="12.75" customHeight="1" x14ac:dyDescent="0.2">
      <c r="A58" s="51" t="s">
        <v>53</v>
      </c>
      <c r="B58" s="127">
        <v>0</v>
      </c>
      <c r="C58" s="127">
        <v>2</v>
      </c>
      <c r="D58" s="127">
        <v>0</v>
      </c>
      <c r="E58" s="127">
        <v>10</v>
      </c>
      <c r="F58" s="127">
        <v>2</v>
      </c>
      <c r="G58" s="127">
        <v>0</v>
      </c>
      <c r="H58" s="127">
        <v>0</v>
      </c>
      <c r="I58" s="127">
        <v>0</v>
      </c>
      <c r="J58" s="48">
        <v>15</v>
      </c>
    </row>
    <row r="59" spans="1:10" ht="12.75" customHeight="1" x14ac:dyDescent="0.2">
      <c r="A59" s="51" t="s">
        <v>54</v>
      </c>
      <c r="B59" s="127">
        <v>8</v>
      </c>
      <c r="C59" s="127">
        <v>6</v>
      </c>
      <c r="D59" s="127">
        <v>24</v>
      </c>
      <c r="E59" s="127">
        <v>2</v>
      </c>
      <c r="F59" s="127">
        <v>0</v>
      </c>
      <c r="G59" s="127">
        <v>0</v>
      </c>
      <c r="H59" s="127">
        <v>4</v>
      </c>
      <c r="I59" s="127">
        <v>0</v>
      </c>
      <c r="J59" s="48">
        <v>43.916666667000001</v>
      </c>
    </row>
    <row r="60" spans="1:10" ht="12.75" customHeight="1" x14ac:dyDescent="0.2">
      <c r="A60" s="51" t="s">
        <v>55</v>
      </c>
      <c r="B60" s="127">
        <v>3</v>
      </c>
      <c r="C60" s="127">
        <v>0</v>
      </c>
      <c r="D60" s="127">
        <v>0</v>
      </c>
      <c r="E60" s="127">
        <v>0</v>
      </c>
      <c r="F60" s="127">
        <v>0</v>
      </c>
      <c r="G60" s="127">
        <v>1</v>
      </c>
      <c r="H60" s="127">
        <v>0</v>
      </c>
      <c r="I60" s="127">
        <v>0</v>
      </c>
      <c r="J60" s="48">
        <v>3.9166666666999999</v>
      </c>
    </row>
    <row r="61" spans="1:10" ht="12.75" customHeight="1" x14ac:dyDescent="0.2">
      <c r="A61" s="51" t="s">
        <v>56</v>
      </c>
      <c r="B61" s="127">
        <v>0</v>
      </c>
      <c r="C61" s="127">
        <v>11</v>
      </c>
      <c r="D61" s="127">
        <v>28</v>
      </c>
      <c r="E61" s="127">
        <v>17</v>
      </c>
      <c r="F61" s="127">
        <v>0</v>
      </c>
      <c r="G61" s="127">
        <v>0</v>
      </c>
      <c r="H61" s="127">
        <v>0</v>
      </c>
      <c r="I61" s="127">
        <v>0</v>
      </c>
      <c r="J61" s="68">
        <v>56.333333332999999</v>
      </c>
    </row>
    <row r="62" spans="1:10" ht="7.5" customHeight="1" x14ac:dyDescent="0.2">
      <c r="A62" s="53"/>
      <c r="B62" s="129"/>
      <c r="C62" s="129"/>
      <c r="D62" s="129"/>
      <c r="E62" s="129"/>
      <c r="F62" s="129"/>
      <c r="G62" s="129"/>
      <c r="H62" s="129"/>
      <c r="I62" s="129"/>
      <c r="J62" s="67"/>
    </row>
    <row r="63" spans="1:10" ht="12.75" customHeight="1" x14ac:dyDescent="0.2">
      <c r="A63" s="51" t="s">
        <v>57</v>
      </c>
      <c r="B63" s="127">
        <v>39</v>
      </c>
      <c r="C63" s="127">
        <v>838</v>
      </c>
      <c r="D63" s="127">
        <v>84</v>
      </c>
      <c r="E63" s="127">
        <v>335</v>
      </c>
      <c r="F63" s="127">
        <v>377</v>
      </c>
      <c r="G63" s="127">
        <v>22</v>
      </c>
      <c r="H63" s="127">
        <v>62</v>
      </c>
      <c r="I63" s="127">
        <v>0</v>
      </c>
      <c r="J63" s="48">
        <v>1755.6666667</v>
      </c>
    </row>
    <row r="64" spans="1:10" ht="12.75" customHeight="1" x14ac:dyDescent="0.2">
      <c r="A64" s="51" t="s">
        <v>58</v>
      </c>
      <c r="B64" s="127">
        <v>16</v>
      </c>
      <c r="C64" s="127">
        <v>77</v>
      </c>
      <c r="D64" s="127">
        <v>48</v>
      </c>
      <c r="E64" s="127">
        <v>70</v>
      </c>
      <c r="F64" s="127">
        <v>6</v>
      </c>
      <c r="G64" s="127">
        <v>1</v>
      </c>
      <c r="H64" s="127">
        <v>14</v>
      </c>
      <c r="I64" s="127">
        <v>0</v>
      </c>
      <c r="J64" s="48">
        <v>231.09555556000001</v>
      </c>
    </row>
    <row r="65" spans="1:10" ht="12.75" customHeight="1" x14ac:dyDescent="0.2">
      <c r="A65" s="51" t="s">
        <v>59</v>
      </c>
      <c r="B65" s="127">
        <v>64</v>
      </c>
      <c r="C65" s="127">
        <v>48</v>
      </c>
      <c r="D65" s="127">
        <v>0</v>
      </c>
      <c r="E65" s="127">
        <v>14</v>
      </c>
      <c r="F65" s="127">
        <v>0</v>
      </c>
      <c r="G65" s="127">
        <v>0</v>
      </c>
      <c r="H65" s="127">
        <v>2</v>
      </c>
      <c r="I65" s="127">
        <v>0</v>
      </c>
      <c r="J65" s="48">
        <v>128.09195296999999</v>
      </c>
    </row>
    <row r="66" spans="1:10" ht="12.75" customHeight="1" x14ac:dyDescent="0.2">
      <c r="A66" s="52" t="s">
        <v>60</v>
      </c>
      <c r="B66" s="131">
        <v>0</v>
      </c>
      <c r="C66" s="131">
        <v>0</v>
      </c>
      <c r="D66" s="131">
        <v>0</v>
      </c>
      <c r="E66" s="131">
        <v>0</v>
      </c>
      <c r="F66" s="131">
        <v>0</v>
      </c>
      <c r="G66" s="131">
        <v>0</v>
      </c>
      <c r="H66" s="131">
        <v>0</v>
      </c>
      <c r="I66" s="131">
        <v>0</v>
      </c>
      <c r="J66" s="71">
        <v>0</v>
      </c>
    </row>
    <row r="67" spans="1:10" ht="1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</row>
    <row r="68" spans="1:10" ht="15" customHeight="1" x14ac:dyDescent="0.2">
      <c r="B68" s="181"/>
    </row>
  </sheetData>
  <mergeCells count="4">
    <mergeCell ref="A4:J4"/>
    <mergeCell ref="A1:J1"/>
    <mergeCell ref="A2:J2"/>
    <mergeCell ref="A3:J3"/>
  </mergeCells>
  <pageMargins left="0.25" right="0.25" top="0.25" bottom="0.25" header="0.3" footer="0.3"/>
  <pageSetup scale="9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zoomScaleNormal="100" workbookViewId="0">
      <selection sqref="A1:K1"/>
    </sheetView>
  </sheetViews>
  <sheetFormatPr defaultColWidth="9.140625" defaultRowHeight="12.75" x14ac:dyDescent="0.2"/>
  <cols>
    <col min="1" max="1" width="15.7109375" style="2" customWidth="1"/>
    <col min="2" max="2" width="9.7109375" style="2" bestFit="1" customWidth="1"/>
    <col min="3" max="3" width="9.85546875" style="2" customWidth="1"/>
    <col min="4" max="4" width="11.7109375" style="2" customWidth="1"/>
    <col min="5" max="5" width="10.42578125" style="2" customWidth="1"/>
    <col min="6" max="6" width="11.140625" style="2" customWidth="1"/>
    <col min="7" max="7" width="12.85546875" style="2" customWidth="1"/>
    <col min="8" max="8" width="8.85546875" style="2" customWidth="1"/>
    <col min="9" max="10" width="12.140625" style="2" customWidth="1"/>
    <col min="11" max="11" width="10.28515625" style="2" customWidth="1"/>
    <col min="12" max="16384" width="9.140625" style="2"/>
  </cols>
  <sheetData>
    <row r="1" spans="1:12" s="195" customFormat="1" x14ac:dyDescent="0.2">
      <c r="A1" s="300" t="s">
        <v>232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</row>
    <row r="2" spans="1:12" s="195" customFormat="1" x14ac:dyDescent="0.2">
      <c r="A2" s="300" t="s">
        <v>233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</row>
    <row r="3" spans="1:12" x14ac:dyDescent="0.2">
      <c r="A3" s="278" t="s">
        <v>271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7"/>
    </row>
    <row r="4" spans="1:12" ht="12.75" customHeight="1" x14ac:dyDescent="0.2">
      <c r="A4" s="290" t="str">
        <f>'1B'!$A$4</f>
        <v>ACF/OFA: 05/15/2019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</row>
    <row r="5" spans="1:12" s="3" customFormat="1" ht="52.5" customHeight="1" x14ac:dyDescent="0.2">
      <c r="A5" s="118" t="s">
        <v>0</v>
      </c>
      <c r="B5" s="119" t="s">
        <v>125</v>
      </c>
      <c r="C5" s="119" t="s">
        <v>134</v>
      </c>
      <c r="D5" s="119" t="s">
        <v>99</v>
      </c>
      <c r="E5" s="119" t="s">
        <v>96</v>
      </c>
      <c r="F5" s="119" t="s">
        <v>100</v>
      </c>
      <c r="G5" s="119" t="s">
        <v>101</v>
      </c>
      <c r="H5" s="119" t="s">
        <v>102</v>
      </c>
      <c r="I5" s="119" t="s">
        <v>103</v>
      </c>
      <c r="J5" s="119" t="s">
        <v>104</v>
      </c>
      <c r="K5" s="119" t="s">
        <v>105</v>
      </c>
    </row>
    <row r="6" spans="1:12" ht="12.75" customHeight="1" x14ac:dyDescent="0.2">
      <c r="A6" s="39" t="s">
        <v>3</v>
      </c>
      <c r="B6" s="132">
        <f>SUM(B8:B66)</f>
        <v>783676</v>
      </c>
      <c r="C6" s="132">
        <f t="shared" ref="C6:K6" si="0">SUM(C8:C66)</f>
        <v>11938</v>
      </c>
      <c r="D6" s="132">
        <f t="shared" si="0"/>
        <v>2004</v>
      </c>
      <c r="E6" s="132">
        <f t="shared" si="0"/>
        <v>5370</v>
      </c>
      <c r="F6" s="132">
        <f t="shared" si="0"/>
        <v>1428</v>
      </c>
      <c r="G6" s="132">
        <f t="shared" si="0"/>
        <v>2232</v>
      </c>
      <c r="H6" s="132">
        <f t="shared" si="0"/>
        <v>569</v>
      </c>
      <c r="I6" s="132">
        <f t="shared" si="0"/>
        <v>461</v>
      </c>
      <c r="J6" s="132">
        <f t="shared" si="0"/>
        <v>277</v>
      </c>
      <c r="K6" s="132">
        <f t="shared" si="0"/>
        <v>0</v>
      </c>
    </row>
    <row r="7" spans="1:12" ht="6.75" customHeight="1" x14ac:dyDescent="0.2">
      <c r="A7" s="53"/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2" ht="12.75" customHeight="1" x14ac:dyDescent="0.2">
      <c r="A8" s="51" t="s">
        <v>8</v>
      </c>
      <c r="B8" s="132">
        <v>3563</v>
      </c>
      <c r="C8" s="132">
        <v>44</v>
      </c>
      <c r="D8" s="132">
        <v>24</v>
      </c>
      <c r="E8" s="132">
        <v>8</v>
      </c>
      <c r="F8" s="132">
        <v>0</v>
      </c>
      <c r="G8" s="132">
        <v>6</v>
      </c>
      <c r="H8" s="132">
        <v>6</v>
      </c>
      <c r="I8" s="132">
        <v>0</v>
      </c>
      <c r="J8" s="132">
        <v>1</v>
      </c>
      <c r="K8" s="132">
        <v>0</v>
      </c>
    </row>
    <row r="9" spans="1:12" ht="12.75" customHeight="1" x14ac:dyDescent="0.2">
      <c r="A9" s="51" t="s">
        <v>9</v>
      </c>
      <c r="B9" s="132">
        <v>2340</v>
      </c>
      <c r="C9" s="132">
        <v>0</v>
      </c>
      <c r="D9" s="132">
        <v>0</v>
      </c>
      <c r="E9" s="132">
        <v>0</v>
      </c>
      <c r="F9" s="132">
        <v>0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</row>
    <row r="10" spans="1:12" ht="12.75" customHeight="1" x14ac:dyDescent="0.2">
      <c r="A10" s="51" t="s">
        <v>10</v>
      </c>
      <c r="B10" s="132">
        <v>2959</v>
      </c>
      <c r="C10" s="132">
        <v>25</v>
      </c>
      <c r="D10" s="132">
        <v>6</v>
      </c>
      <c r="E10" s="132">
        <v>9</v>
      </c>
      <c r="F10" s="132">
        <v>4</v>
      </c>
      <c r="G10" s="132">
        <v>6</v>
      </c>
      <c r="H10" s="132">
        <v>0</v>
      </c>
      <c r="I10" s="132">
        <v>0</v>
      </c>
      <c r="J10" s="132">
        <v>1</v>
      </c>
      <c r="K10" s="132">
        <v>0</v>
      </c>
    </row>
    <row r="11" spans="1:12" ht="12.75" customHeight="1" x14ac:dyDescent="0.2">
      <c r="A11" s="51" t="s">
        <v>11</v>
      </c>
      <c r="B11" s="132">
        <v>1697</v>
      </c>
      <c r="C11" s="132">
        <v>0</v>
      </c>
      <c r="D11" s="132">
        <v>0</v>
      </c>
      <c r="E11" s="132">
        <v>0</v>
      </c>
      <c r="F11" s="132">
        <v>0</v>
      </c>
      <c r="G11" s="132">
        <v>0</v>
      </c>
      <c r="H11" s="132">
        <v>0</v>
      </c>
      <c r="I11" s="132">
        <v>0</v>
      </c>
      <c r="J11" s="132">
        <v>0</v>
      </c>
      <c r="K11" s="132">
        <v>0</v>
      </c>
    </row>
    <row r="12" spans="1:12" ht="12.75" customHeight="1" x14ac:dyDescent="0.2">
      <c r="A12" s="51" t="s">
        <v>12</v>
      </c>
      <c r="B12" s="132">
        <v>335279</v>
      </c>
      <c r="C12" s="132">
        <v>3072</v>
      </c>
      <c r="D12" s="132">
        <v>257</v>
      </c>
      <c r="E12" s="132">
        <v>750</v>
      </c>
      <c r="F12" s="132">
        <v>458</v>
      </c>
      <c r="G12" s="132">
        <v>1295</v>
      </c>
      <c r="H12" s="132">
        <v>182</v>
      </c>
      <c r="I12" s="132">
        <v>80</v>
      </c>
      <c r="J12" s="132">
        <v>49</v>
      </c>
      <c r="K12" s="132">
        <v>0</v>
      </c>
    </row>
    <row r="13" spans="1:12" ht="12.75" customHeight="1" x14ac:dyDescent="0.2">
      <c r="A13" s="51" t="s">
        <v>13</v>
      </c>
      <c r="B13" s="132">
        <v>9948</v>
      </c>
      <c r="C13" s="132">
        <v>2690</v>
      </c>
      <c r="D13" s="132">
        <v>105</v>
      </c>
      <c r="E13" s="132">
        <v>2110</v>
      </c>
      <c r="F13" s="132">
        <v>103</v>
      </c>
      <c r="G13" s="132">
        <v>273</v>
      </c>
      <c r="H13" s="132">
        <v>17</v>
      </c>
      <c r="I13" s="132">
        <v>29</v>
      </c>
      <c r="J13" s="132">
        <v>61</v>
      </c>
      <c r="K13" s="132">
        <v>0</v>
      </c>
    </row>
    <row r="14" spans="1:12" ht="12.75" customHeight="1" x14ac:dyDescent="0.2">
      <c r="A14" s="51" t="s">
        <v>14</v>
      </c>
      <c r="B14" s="132">
        <v>5445</v>
      </c>
      <c r="C14" s="132">
        <v>42</v>
      </c>
      <c r="D14" s="132">
        <v>0</v>
      </c>
      <c r="E14" s="132">
        <v>16</v>
      </c>
      <c r="F14" s="132">
        <v>0</v>
      </c>
      <c r="G14" s="132">
        <v>8</v>
      </c>
      <c r="H14" s="132">
        <v>0</v>
      </c>
      <c r="I14" s="132">
        <v>22</v>
      </c>
      <c r="J14" s="132">
        <v>0</v>
      </c>
      <c r="K14" s="132">
        <v>0</v>
      </c>
    </row>
    <row r="15" spans="1:12" ht="12.75" customHeight="1" x14ac:dyDescent="0.2">
      <c r="A15" s="51" t="s">
        <v>15</v>
      </c>
      <c r="B15" s="132">
        <v>1009</v>
      </c>
      <c r="C15" s="132">
        <v>3</v>
      </c>
      <c r="D15" s="132">
        <v>2</v>
      </c>
      <c r="E15" s="132">
        <v>2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</row>
    <row r="16" spans="1:12" ht="12.75" customHeight="1" x14ac:dyDescent="0.2">
      <c r="A16" s="51" t="s">
        <v>80</v>
      </c>
      <c r="B16" s="132">
        <v>3177</v>
      </c>
      <c r="C16" s="132">
        <v>0</v>
      </c>
      <c r="D16" s="132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</row>
    <row r="17" spans="1:11" ht="12.75" customHeight="1" x14ac:dyDescent="0.2">
      <c r="A17" s="51" t="s">
        <v>16</v>
      </c>
      <c r="B17" s="132">
        <v>6112</v>
      </c>
      <c r="C17" s="132">
        <v>119</v>
      </c>
      <c r="D17" s="132">
        <v>0</v>
      </c>
      <c r="E17" s="132">
        <v>69</v>
      </c>
      <c r="F17" s="132">
        <v>29</v>
      </c>
      <c r="G17" s="132">
        <v>19</v>
      </c>
      <c r="H17" s="132">
        <v>2</v>
      </c>
      <c r="I17" s="132">
        <v>0</v>
      </c>
      <c r="J17" s="132">
        <v>0</v>
      </c>
      <c r="K17" s="132">
        <v>0</v>
      </c>
    </row>
    <row r="18" spans="1:11" ht="6.75" customHeight="1" x14ac:dyDescent="0.2">
      <c r="A18" s="53"/>
      <c r="B18" s="133"/>
      <c r="C18" s="133"/>
      <c r="D18" s="133"/>
      <c r="E18" s="133"/>
      <c r="F18" s="133"/>
      <c r="G18" s="133"/>
      <c r="H18" s="133"/>
      <c r="I18" s="133"/>
      <c r="J18" s="133"/>
      <c r="K18" s="133"/>
    </row>
    <row r="19" spans="1:11" ht="12.75" customHeight="1" x14ac:dyDescent="0.2">
      <c r="A19" s="51" t="s">
        <v>17</v>
      </c>
      <c r="B19" s="132">
        <v>2139</v>
      </c>
      <c r="C19" s="132">
        <v>13</v>
      </c>
      <c r="D19" s="132">
        <v>7</v>
      </c>
      <c r="E19" s="132">
        <v>2</v>
      </c>
      <c r="F19" s="132">
        <v>0</v>
      </c>
      <c r="G19" s="132">
        <v>2</v>
      </c>
      <c r="H19" s="132">
        <v>2</v>
      </c>
      <c r="I19" s="132">
        <v>0</v>
      </c>
      <c r="J19" s="132">
        <v>1</v>
      </c>
      <c r="K19" s="132">
        <v>0</v>
      </c>
    </row>
    <row r="20" spans="1:11" ht="12.75" customHeight="1" x14ac:dyDescent="0.2">
      <c r="A20" s="51" t="s">
        <v>18</v>
      </c>
      <c r="B20" s="132">
        <v>158</v>
      </c>
      <c r="C20" s="132">
        <v>7</v>
      </c>
      <c r="D20" s="132">
        <v>7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</row>
    <row r="21" spans="1:11" ht="12.75" customHeight="1" x14ac:dyDescent="0.2">
      <c r="A21" s="51" t="s">
        <v>19</v>
      </c>
      <c r="B21" s="132">
        <v>3436</v>
      </c>
      <c r="C21" s="132">
        <v>11</v>
      </c>
      <c r="D21" s="132">
        <v>6</v>
      </c>
      <c r="E21" s="132">
        <v>3</v>
      </c>
      <c r="F21" s="132">
        <v>0</v>
      </c>
      <c r="G21" s="132">
        <v>1</v>
      </c>
      <c r="H21" s="132">
        <v>0</v>
      </c>
      <c r="I21" s="132">
        <v>0</v>
      </c>
      <c r="J21" s="132">
        <v>0</v>
      </c>
      <c r="K21" s="132">
        <v>0</v>
      </c>
    </row>
    <row r="22" spans="1:11" ht="12.75" customHeight="1" x14ac:dyDescent="0.2">
      <c r="A22" s="51" t="s">
        <v>20</v>
      </c>
      <c r="B22" s="132">
        <v>73</v>
      </c>
      <c r="C22" s="132">
        <v>0</v>
      </c>
      <c r="D22" s="132">
        <v>0</v>
      </c>
      <c r="E22" s="132">
        <v>0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</row>
    <row r="23" spans="1:11" ht="12.75" customHeight="1" x14ac:dyDescent="0.2">
      <c r="A23" s="51" t="s">
        <v>21</v>
      </c>
      <c r="B23" s="132">
        <v>2499</v>
      </c>
      <c r="C23" s="132">
        <v>0</v>
      </c>
      <c r="D23" s="132">
        <v>0</v>
      </c>
      <c r="E23" s="132">
        <v>0</v>
      </c>
      <c r="F23" s="132">
        <v>0</v>
      </c>
      <c r="G23" s="132">
        <v>0</v>
      </c>
      <c r="H23" s="132">
        <v>0</v>
      </c>
      <c r="I23" s="132">
        <v>0</v>
      </c>
      <c r="J23" s="132">
        <v>0</v>
      </c>
      <c r="K23" s="132">
        <v>0</v>
      </c>
    </row>
    <row r="24" spans="1:11" ht="12.75" customHeight="1" x14ac:dyDescent="0.2">
      <c r="A24" s="51" t="s">
        <v>22</v>
      </c>
      <c r="B24" s="132">
        <v>1602</v>
      </c>
      <c r="C24" s="132">
        <v>7</v>
      </c>
      <c r="D24" s="132">
        <v>3</v>
      </c>
      <c r="E24" s="132">
        <v>3</v>
      </c>
      <c r="F24" s="132">
        <v>0</v>
      </c>
      <c r="G24" s="132">
        <v>1</v>
      </c>
      <c r="H24" s="132">
        <v>0</v>
      </c>
      <c r="I24" s="132">
        <v>0</v>
      </c>
      <c r="J24" s="132">
        <v>0</v>
      </c>
      <c r="K24" s="132">
        <v>0</v>
      </c>
    </row>
    <row r="25" spans="1:11" ht="12.75" customHeight="1" x14ac:dyDescent="0.2">
      <c r="A25" s="51" t="s">
        <v>23</v>
      </c>
      <c r="B25" s="132">
        <v>6096</v>
      </c>
      <c r="C25" s="132">
        <v>1</v>
      </c>
      <c r="D25" s="132">
        <v>0</v>
      </c>
      <c r="E25" s="132">
        <v>0</v>
      </c>
      <c r="F25" s="132">
        <v>0</v>
      </c>
      <c r="G25" s="132">
        <v>1</v>
      </c>
      <c r="H25" s="132">
        <v>0</v>
      </c>
      <c r="I25" s="132">
        <v>0</v>
      </c>
      <c r="J25" s="132">
        <v>0</v>
      </c>
      <c r="K25" s="132">
        <v>0</v>
      </c>
    </row>
    <row r="26" spans="1:11" ht="12.75" customHeight="1" x14ac:dyDescent="0.2">
      <c r="A26" s="51" t="s">
        <v>24</v>
      </c>
      <c r="B26" s="132">
        <v>2383</v>
      </c>
      <c r="C26" s="132">
        <v>1</v>
      </c>
      <c r="D26" s="132">
        <v>0</v>
      </c>
      <c r="E26" s="132">
        <v>0</v>
      </c>
      <c r="F26" s="132">
        <v>0</v>
      </c>
      <c r="G26" s="132">
        <v>0</v>
      </c>
      <c r="H26" s="132">
        <v>0</v>
      </c>
      <c r="I26" s="132">
        <v>0</v>
      </c>
      <c r="J26" s="132">
        <v>1</v>
      </c>
      <c r="K26" s="132">
        <v>0</v>
      </c>
    </row>
    <row r="27" spans="1:11" ht="12.75" customHeight="1" x14ac:dyDescent="0.2">
      <c r="A27" s="51" t="s">
        <v>25</v>
      </c>
      <c r="B27" s="132">
        <v>5570</v>
      </c>
      <c r="C27" s="132">
        <v>159</v>
      </c>
      <c r="D27" s="132">
        <v>38</v>
      </c>
      <c r="E27" s="132">
        <v>5</v>
      </c>
      <c r="F27" s="132">
        <v>97</v>
      </c>
      <c r="G27" s="132">
        <v>6</v>
      </c>
      <c r="H27" s="132">
        <v>7</v>
      </c>
      <c r="I27" s="132">
        <v>8</v>
      </c>
      <c r="J27" s="132">
        <v>0</v>
      </c>
      <c r="K27" s="132">
        <v>0</v>
      </c>
    </row>
    <row r="28" spans="1:11" ht="13.5" customHeight="1" x14ac:dyDescent="0.2">
      <c r="A28" s="51" t="s">
        <v>26</v>
      </c>
      <c r="B28" s="132">
        <v>2535</v>
      </c>
      <c r="C28" s="132">
        <v>2</v>
      </c>
      <c r="D28" s="132">
        <v>1</v>
      </c>
      <c r="E28" s="132">
        <v>0</v>
      </c>
      <c r="F28" s="132">
        <v>0</v>
      </c>
      <c r="G28" s="132">
        <v>1</v>
      </c>
      <c r="H28" s="132">
        <v>0</v>
      </c>
      <c r="I28" s="132">
        <v>0</v>
      </c>
      <c r="J28" s="132">
        <v>0</v>
      </c>
      <c r="K28" s="132">
        <v>0</v>
      </c>
    </row>
    <row r="29" spans="1:11" ht="6.75" customHeight="1" x14ac:dyDescent="0.2">
      <c r="A29" s="53"/>
      <c r="B29" s="133"/>
      <c r="C29" s="133"/>
      <c r="D29" s="133"/>
      <c r="E29" s="133"/>
      <c r="F29" s="133"/>
      <c r="G29" s="133"/>
      <c r="H29" s="133"/>
      <c r="I29" s="133"/>
      <c r="J29" s="133"/>
      <c r="K29" s="133"/>
    </row>
    <row r="30" spans="1:11" ht="12.75" customHeight="1" x14ac:dyDescent="0.2">
      <c r="A30" s="51" t="s">
        <v>27</v>
      </c>
      <c r="B30" s="132">
        <v>22936</v>
      </c>
      <c r="C30" s="132">
        <v>643</v>
      </c>
      <c r="D30" s="132">
        <v>112</v>
      </c>
      <c r="E30" s="132">
        <v>540</v>
      </c>
      <c r="F30" s="132">
        <v>10</v>
      </c>
      <c r="G30" s="132">
        <v>0</v>
      </c>
      <c r="H30" s="132">
        <v>22</v>
      </c>
      <c r="I30" s="132">
        <v>9</v>
      </c>
      <c r="J30" s="132">
        <v>1</v>
      </c>
      <c r="K30" s="132">
        <v>0</v>
      </c>
    </row>
    <row r="31" spans="1:11" ht="12.75" customHeight="1" x14ac:dyDescent="0.2">
      <c r="A31" s="51" t="s">
        <v>28</v>
      </c>
      <c r="B31" s="132">
        <v>9638</v>
      </c>
      <c r="C31" s="132">
        <v>194</v>
      </c>
      <c r="D31" s="132">
        <v>115</v>
      </c>
      <c r="E31" s="132">
        <v>65</v>
      </c>
      <c r="F31" s="132">
        <v>17</v>
      </c>
      <c r="G31" s="132">
        <v>6</v>
      </c>
      <c r="H31" s="132">
        <v>0</v>
      </c>
      <c r="I31" s="132">
        <v>0</v>
      </c>
      <c r="J31" s="132">
        <v>0</v>
      </c>
      <c r="K31" s="132">
        <v>0</v>
      </c>
    </row>
    <row r="32" spans="1:11" ht="12.75" customHeight="1" x14ac:dyDescent="0.2">
      <c r="A32" s="51" t="s">
        <v>29</v>
      </c>
      <c r="B32" s="132">
        <v>39712</v>
      </c>
      <c r="C32" s="132">
        <v>116</v>
      </c>
      <c r="D32" s="132">
        <v>0</v>
      </c>
      <c r="E32" s="132">
        <v>27</v>
      </c>
      <c r="F32" s="132">
        <v>0</v>
      </c>
      <c r="G32" s="132">
        <v>73</v>
      </c>
      <c r="H32" s="132">
        <v>0</v>
      </c>
      <c r="I32" s="132">
        <v>0</v>
      </c>
      <c r="J32" s="132">
        <v>16</v>
      </c>
      <c r="K32" s="132">
        <v>0</v>
      </c>
    </row>
    <row r="33" spans="1:11" ht="12.75" customHeight="1" x14ac:dyDescent="0.2">
      <c r="A33" s="51" t="s">
        <v>30</v>
      </c>
      <c r="B33" s="132">
        <v>4557</v>
      </c>
      <c r="C33" s="132">
        <v>242</v>
      </c>
      <c r="D33" s="132">
        <v>0</v>
      </c>
      <c r="E33" s="132">
        <v>158</v>
      </c>
      <c r="F33" s="132">
        <v>35</v>
      </c>
      <c r="G33" s="132">
        <v>37</v>
      </c>
      <c r="H33" s="132">
        <v>9</v>
      </c>
      <c r="I33" s="132">
        <v>0</v>
      </c>
      <c r="J33" s="132">
        <v>2</v>
      </c>
      <c r="K33" s="132">
        <v>0</v>
      </c>
    </row>
    <row r="34" spans="1:11" ht="12.75" customHeight="1" x14ac:dyDescent="0.2">
      <c r="A34" s="51" t="s">
        <v>31</v>
      </c>
      <c r="B34" s="132">
        <v>9665</v>
      </c>
      <c r="C34" s="132">
        <v>106</v>
      </c>
      <c r="D34" s="132">
        <v>2</v>
      </c>
      <c r="E34" s="132">
        <v>6</v>
      </c>
      <c r="F34" s="132">
        <v>0</v>
      </c>
      <c r="G34" s="132">
        <v>8</v>
      </c>
      <c r="H34" s="132">
        <v>16</v>
      </c>
      <c r="I34" s="132">
        <v>0</v>
      </c>
      <c r="J34" s="132">
        <v>74</v>
      </c>
      <c r="K34" s="132">
        <v>0</v>
      </c>
    </row>
    <row r="35" spans="1:11" ht="12.75" customHeight="1" x14ac:dyDescent="0.2">
      <c r="A35" s="51" t="s">
        <v>32</v>
      </c>
      <c r="B35" s="132">
        <v>1870</v>
      </c>
      <c r="C35" s="132">
        <v>38</v>
      </c>
      <c r="D35" s="132">
        <v>11</v>
      </c>
      <c r="E35" s="132">
        <v>2</v>
      </c>
      <c r="F35" s="132">
        <v>23</v>
      </c>
      <c r="G35" s="132">
        <v>3</v>
      </c>
      <c r="H35" s="132">
        <v>0</v>
      </c>
      <c r="I35" s="132">
        <v>0</v>
      </c>
      <c r="J35" s="132">
        <v>0</v>
      </c>
      <c r="K35" s="132">
        <v>0</v>
      </c>
    </row>
    <row r="36" spans="1:11" ht="12.75" customHeight="1" x14ac:dyDescent="0.2">
      <c r="A36" s="51" t="s">
        <v>33</v>
      </c>
      <c r="B36" s="132">
        <v>6779</v>
      </c>
      <c r="C36" s="132">
        <v>45</v>
      </c>
      <c r="D36" s="132">
        <v>8</v>
      </c>
      <c r="E36" s="132">
        <v>23</v>
      </c>
      <c r="F36" s="132">
        <v>2</v>
      </c>
      <c r="G36" s="132">
        <v>10</v>
      </c>
      <c r="H36" s="132">
        <v>1</v>
      </c>
      <c r="I36" s="132">
        <v>0</v>
      </c>
      <c r="J36" s="132">
        <v>1</v>
      </c>
      <c r="K36" s="132">
        <v>0</v>
      </c>
    </row>
    <row r="37" spans="1:11" ht="12.75" customHeight="1" x14ac:dyDescent="0.2">
      <c r="A37" s="51" t="s">
        <v>34</v>
      </c>
      <c r="B37" s="132">
        <v>2646</v>
      </c>
      <c r="C37" s="132">
        <v>101</v>
      </c>
      <c r="D37" s="132">
        <v>56</v>
      </c>
      <c r="E37" s="132">
        <v>32</v>
      </c>
      <c r="F37" s="132">
        <v>3</v>
      </c>
      <c r="G37" s="132">
        <v>9</v>
      </c>
      <c r="H37" s="132">
        <v>0</v>
      </c>
      <c r="I37" s="132">
        <v>2</v>
      </c>
      <c r="J37" s="132">
        <v>1</v>
      </c>
      <c r="K37" s="132">
        <v>0</v>
      </c>
    </row>
    <row r="38" spans="1:11" ht="12.75" customHeight="1" x14ac:dyDescent="0.2">
      <c r="A38" s="51" t="s">
        <v>35</v>
      </c>
      <c r="B38" s="132">
        <v>2209</v>
      </c>
      <c r="C38" s="132">
        <v>52</v>
      </c>
      <c r="D38" s="132">
        <v>12</v>
      </c>
      <c r="E38" s="132">
        <v>6</v>
      </c>
      <c r="F38" s="132">
        <v>4</v>
      </c>
      <c r="G38" s="132">
        <v>3</v>
      </c>
      <c r="H38" s="132">
        <v>0</v>
      </c>
      <c r="I38" s="132">
        <v>28</v>
      </c>
      <c r="J38" s="132">
        <v>0</v>
      </c>
      <c r="K38" s="132">
        <v>0</v>
      </c>
    </row>
    <row r="39" spans="1:11" ht="12.75" customHeight="1" x14ac:dyDescent="0.2">
      <c r="A39" s="51" t="s">
        <v>36</v>
      </c>
      <c r="B39" s="132">
        <v>6172</v>
      </c>
      <c r="C39" s="132">
        <v>5</v>
      </c>
      <c r="D39" s="132">
        <v>4</v>
      </c>
      <c r="E39" s="132">
        <v>0</v>
      </c>
      <c r="F39" s="132">
        <v>1</v>
      </c>
      <c r="G39" s="132">
        <v>0</v>
      </c>
      <c r="H39" s="132">
        <v>0</v>
      </c>
      <c r="I39" s="132">
        <v>0</v>
      </c>
      <c r="J39" s="132">
        <v>0</v>
      </c>
      <c r="K39" s="132">
        <v>0</v>
      </c>
    </row>
    <row r="40" spans="1:11" ht="6.75" customHeight="1" x14ac:dyDescent="0.2">
      <c r="A40" s="53"/>
      <c r="B40" s="133"/>
      <c r="C40" s="133"/>
      <c r="D40" s="133"/>
      <c r="E40" s="133"/>
      <c r="F40" s="133"/>
      <c r="G40" s="133"/>
      <c r="H40" s="133"/>
      <c r="I40" s="133"/>
      <c r="J40" s="133"/>
      <c r="K40" s="133"/>
    </row>
    <row r="41" spans="1:11" ht="12.75" customHeight="1" x14ac:dyDescent="0.2">
      <c r="A41" s="51" t="s">
        <v>37</v>
      </c>
      <c r="B41" s="132">
        <v>3462</v>
      </c>
      <c r="C41" s="132">
        <v>64</v>
      </c>
      <c r="D41" s="132">
        <v>4</v>
      </c>
      <c r="E41" s="132">
        <v>22</v>
      </c>
      <c r="F41" s="132">
        <v>35</v>
      </c>
      <c r="G41" s="132">
        <v>6</v>
      </c>
      <c r="H41" s="132">
        <v>1</v>
      </c>
      <c r="I41" s="132">
        <v>0</v>
      </c>
      <c r="J41" s="132">
        <v>1</v>
      </c>
      <c r="K41" s="132">
        <v>0</v>
      </c>
    </row>
    <row r="42" spans="1:11" ht="12.75" customHeight="1" x14ac:dyDescent="0.2">
      <c r="A42" s="51" t="s">
        <v>38</v>
      </c>
      <c r="B42" s="132">
        <v>6805</v>
      </c>
      <c r="C42" s="132">
        <v>542</v>
      </c>
      <c r="D42" s="132">
        <v>395</v>
      </c>
      <c r="E42" s="132">
        <v>36</v>
      </c>
      <c r="F42" s="132">
        <v>6</v>
      </c>
      <c r="G42" s="132">
        <v>86</v>
      </c>
      <c r="H42" s="132">
        <v>193</v>
      </c>
      <c r="I42" s="132">
        <v>45</v>
      </c>
      <c r="J42" s="132">
        <v>0</v>
      </c>
      <c r="K42" s="132">
        <v>0</v>
      </c>
    </row>
    <row r="43" spans="1:11" ht="12.75" customHeight="1" x14ac:dyDescent="0.2">
      <c r="A43" s="51" t="s">
        <v>39</v>
      </c>
      <c r="B43" s="132">
        <v>6248</v>
      </c>
      <c r="C43" s="132">
        <v>594</v>
      </c>
      <c r="D43" s="132">
        <v>89</v>
      </c>
      <c r="E43" s="132">
        <v>454</v>
      </c>
      <c r="F43" s="132">
        <v>21</v>
      </c>
      <c r="G43" s="132">
        <v>11</v>
      </c>
      <c r="H43" s="132">
        <v>19</v>
      </c>
      <c r="I43" s="132">
        <v>0</v>
      </c>
      <c r="J43" s="132">
        <v>4</v>
      </c>
      <c r="K43" s="132">
        <v>0</v>
      </c>
    </row>
    <row r="44" spans="1:11" ht="12.75" customHeight="1" x14ac:dyDescent="0.2">
      <c r="A44" s="51" t="s">
        <v>40</v>
      </c>
      <c r="B44" s="132">
        <v>91998</v>
      </c>
      <c r="C44" s="132">
        <v>399</v>
      </c>
      <c r="D44" s="132">
        <v>314</v>
      </c>
      <c r="E44" s="132">
        <v>57</v>
      </c>
      <c r="F44" s="132">
        <v>0</v>
      </c>
      <c r="G44" s="132">
        <v>0</v>
      </c>
      <c r="H44" s="132">
        <v>0</v>
      </c>
      <c r="I44" s="132">
        <v>27</v>
      </c>
      <c r="J44" s="132">
        <v>0</v>
      </c>
      <c r="K44" s="132">
        <v>0</v>
      </c>
    </row>
    <row r="45" spans="1:11" ht="12.75" customHeight="1" x14ac:dyDescent="0.2">
      <c r="A45" s="51" t="s">
        <v>41</v>
      </c>
      <c r="B45" s="132">
        <v>2816</v>
      </c>
      <c r="C45" s="132">
        <v>84</v>
      </c>
      <c r="D45" s="132">
        <v>29</v>
      </c>
      <c r="E45" s="132">
        <v>32</v>
      </c>
      <c r="F45" s="132">
        <v>0</v>
      </c>
      <c r="G45" s="132">
        <v>22</v>
      </c>
      <c r="H45" s="132">
        <v>0</v>
      </c>
      <c r="I45" s="132">
        <v>0</v>
      </c>
      <c r="J45" s="132">
        <v>2</v>
      </c>
      <c r="K45" s="132">
        <v>0</v>
      </c>
    </row>
    <row r="46" spans="1:11" ht="12.75" customHeight="1" x14ac:dyDescent="0.2">
      <c r="A46" s="51" t="s">
        <v>42</v>
      </c>
      <c r="B46" s="132">
        <v>518</v>
      </c>
      <c r="C46" s="132">
        <v>11</v>
      </c>
      <c r="D46" s="132">
        <v>9</v>
      </c>
      <c r="E46" s="132">
        <v>0</v>
      </c>
      <c r="F46" s="132">
        <v>0</v>
      </c>
      <c r="G46" s="132">
        <v>1</v>
      </c>
      <c r="H46" s="132">
        <v>0</v>
      </c>
      <c r="I46" s="132">
        <v>1</v>
      </c>
      <c r="J46" s="132">
        <v>0</v>
      </c>
      <c r="K46" s="132">
        <v>0</v>
      </c>
    </row>
    <row r="47" spans="1:11" ht="12.75" customHeight="1" x14ac:dyDescent="0.2">
      <c r="A47" s="51" t="s">
        <v>43</v>
      </c>
      <c r="B47" s="132">
        <v>9166</v>
      </c>
      <c r="C47" s="132">
        <v>52</v>
      </c>
      <c r="D47" s="132">
        <v>29</v>
      </c>
      <c r="E47" s="132">
        <v>1</v>
      </c>
      <c r="F47" s="132">
        <v>0</v>
      </c>
      <c r="G47" s="132">
        <v>21</v>
      </c>
      <c r="H47" s="132">
        <v>1</v>
      </c>
      <c r="I47" s="132">
        <v>0</v>
      </c>
      <c r="J47" s="132">
        <v>0</v>
      </c>
      <c r="K47" s="132">
        <v>0</v>
      </c>
    </row>
    <row r="48" spans="1:11" ht="12.75" customHeight="1" x14ac:dyDescent="0.2">
      <c r="A48" s="51" t="s">
        <v>44</v>
      </c>
      <c r="B48" s="132">
        <v>1818</v>
      </c>
      <c r="C48" s="132">
        <v>189</v>
      </c>
      <c r="D48" s="132">
        <v>24</v>
      </c>
      <c r="E48" s="132">
        <v>30</v>
      </c>
      <c r="F48" s="132">
        <v>15</v>
      </c>
      <c r="G48" s="132">
        <v>76</v>
      </c>
      <c r="H48" s="132">
        <v>0</v>
      </c>
      <c r="I48" s="132">
        <v>45</v>
      </c>
      <c r="J48" s="132">
        <v>3</v>
      </c>
      <c r="K48" s="132">
        <v>0</v>
      </c>
    </row>
    <row r="49" spans="1:11" ht="12.75" customHeight="1" x14ac:dyDescent="0.2">
      <c r="A49" s="51" t="s">
        <v>45</v>
      </c>
      <c r="B49" s="132">
        <v>45063</v>
      </c>
      <c r="C49" s="132">
        <v>585</v>
      </c>
      <c r="D49" s="132">
        <v>171</v>
      </c>
      <c r="E49" s="132">
        <v>309</v>
      </c>
      <c r="F49" s="132">
        <v>5</v>
      </c>
      <c r="G49" s="132">
        <v>39</v>
      </c>
      <c r="H49" s="132">
        <v>3</v>
      </c>
      <c r="I49" s="132">
        <v>35</v>
      </c>
      <c r="J49" s="132">
        <v>37</v>
      </c>
      <c r="K49" s="132">
        <v>0</v>
      </c>
    </row>
    <row r="50" spans="1:11" ht="12.75" customHeight="1" x14ac:dyDescent="0.2">
      <c r="A50" s="51" t="s">
        <v>46</v>
      </c>
      <c r="B50" s="132">
        <v>30507</v>
      </c>
      <c r="C50" s="132">
        <v>865</v>
      </c>
      <c r="D50" s="132">
        <v>0</v>
      </c>
      <c r="E50" s="132">
        <v>308</v>
      </c>
      <c r="F50" s="132">
        <v>457</v>
      </c>
      <c r="G50" s="132">
        <v>105</v>
      </c>
      <c r="H50" s="132">
        <v>32</v>
      </c>
      <c r="I50" s="132">
        <v>25</v>
      </c>
      <c r="J50" s="132">
        <v>0</v>
      </c>
      <c r="K50" s="132">
        <v>0</v>
      </c>
    </row>
    <row r="51" spans="1:11" ht="6.75" customHeight="1" x14ac:dyDescent="0.2">
      <c r="A51" s="53"/>
      <c r="B51" s="133"/>
      <c r="C51" s="133"/>
      <c r="D51" s="133"/>
      <c r="E51" s="133"/>
      <c r="F51" s="133"/>
      <c r="G51" s="133"/>
      <c r="H51" s="133"/>
      <c r="I51" s="133"/>
      <c r="J51" s="133"/>
      <c r="K51" s="133"/>
    </row>
    <row r="52" spans="1:11" ht="12.75" customHeight="1" x14ac:dyDescent="0.2">
      <c r="A52" s="51" t="s">
        <v>47</v>
      </c>
      <c r="B52" s="132">
        <v>5508</v>
      </c>
      <c r="C52" s="132">
        <v>6</v>
      </c>
      <c r="D52" s="132">
        <v>4</v>
      </c>
      <c r="E52" s="132">
        <v>0</v>
      </c>
      <c r="F52" s="132">
        <v>0</v>
      </c>
      <c r="G52" s="132">
        <v>2</v>
      </c>
      <c r="H52" s="132">
        <v>0</v>
      </c>
      <c r="I52" s="132">
        <v>0</v>
      </c>
      <c r="J52" s="132">
        <v>0</v>
      </c>
      <c r="K52" s="132">
        <v>0</v>
      </c>
    </row>
    <row r="53" spans="1:11" ht="12.75" customHeight="1" x14ac:dyDescent="0.2">
      <c r="A53" s="51" t="s">
        <v>48</v>
      </c>
      <c r="B53" s="132">
        <v>3376</v>
      </c>
      <c r="C53" s="132">
        <v>237</v>
      </c>
      <c r="D53" s="132">
        <v>0</v>
      </c>
      <c r="E53" s="132">
        <v>100</v>
      </c>
      <c r="F53" s="132">
        <v>2</v>
      </c>
      <c r="G53" s="132">
        <v>19</v>
      </c>
      <c r="H53" s="132">
        <v>0</v>
      </c>
      <c r="I53" s="132">
        <v>101</v>
      </c>
      <c r="J53" s="132">
        <v>15</v>
      </c>
      <c r="K53" s="132">
        <v>0</v>
      </c>
    </row>
    <row r="54" spans="1:11" ht="12.75" customHeight="1" x14ac:dyDescent="0.2">
      <c r="A54" s="51" t="s">
        <v>49</v>
      </c>
      <c r="B54" s="132">
        <v>2160</v>
      </c>
      <c r="C54" s="132">
        <v>6</v>
      </c>
      <c r="D54" s="132">
        <v>0</v>
      </c>
      <c r="E54" s="132">
        <v>0</v>
      </c>
      <c r="F54" s="132">
        <v>0</v>
      </c>
      <c r="G54" s="132">
        <v>6</v>
      </c>
      <c r="H54" s="132">
        <v>0</v>
      </c>
      <c r="I54" s="132">
        <v>0</v>
      </c>
      <c r="J54" s="132">
        <v>0</v>
      </c>
      <c r="K54" s="132">
        <v>0</v>
      </c>
    </row>
    <row r="55" spans="1:11" ht="12.75" customHeight="1" x14ac:dyDescent="0.2">
      <c r="A55" s="51" t="s">
        <v>50</v>
      </c>
      <c r="B55" s="132">
        <v>504</v>
      </c>
      <c r="C55" s="132">
        <v>34</v>
      </c>
      <c r="D55" s="132">
        <v>0</v>
      </c>
      <c r="E55" s="132">
        <v>5</v>
      </c>
      <c r="F55" s="132">
        <v>28</v>
      </c>
      <c r="G55" s="132">
        <v>1</v>
      </c>
      <c r="H55" s="132">
        <v>0</v>
      </c>
      <c r="I55" s="132">
        <v>0</v>
      </c>
      <c r="J55" s="132">
        <v>0</v>
      </c>
      <c r="K55" s="132">
        <v>0</v>
      </c>
    </row>
    <row r="56" spans="1:11" ht="12.75" customHeight="1" x14ac:dyDescent="0.2">
      <c r="A56" s="51" t="s">
        <v>51</v>
      </c>
      <c r="B56" s="132">
        <v>9520</v>
      </c>
      <c r="C56" s="132">
        <v>171</v>
      </c>
      <c r="D56" s="132">
        <v>55</v>
      </c>
      <c r="E56" s="132">
        <v>34</v>
      </c>
      <c r="F56" s="132">
        <v>18</v>
      </c>
      <c r="G56" s="132">
        <v>15</v>
      </c>
      <c r="H56" s="132">
        <v>49</v>
      </c>
      <c r="I56" s="132">
        <v>0</v>
      </c>
      <c r="J56" s="132">
        <v>0</v>
      </c>
      <c r="K56" s="132">
        <v>0</v>
      </c>
    </row>
    <row r="57" spans="1:11" ht="12.75" customHeight="1" x14ac:dyDescent="0.2">
      <c r="A57" s="51" t="s">
        <v>52</v>
      </c>
      <c r="B57" s="132">
        <v>8072</v>
      </c>
      <c r="C57" s="132">
        <v>0</v>
      </c>
      <c r="D57" s="132">
        <v>0</v>
      </c>
      <c r="E57" s="132">
        <v>0</v>
      </c>
      <c r="F57" s="132">
        <v>0</v>
      </c>
      <c r="G57" s="132">
        <v>0</v>
      </c>
      <c r="H57" s="132">
        <v>0</v>
      </c>
      <c r="I57" s="132">
        <v>0</v>
      </c>
      <c r="J57" s="132">
        <v>0</v>
      </c>
      <c r="K57" s="132">
        <v>0</v>
      </c>
    </row>
    <row r="58" spans="1:11" ht="12.75" customHeight="1" x14ac:dyDescent="0.2">
      <c r="A58" s="51" t="s">
        <v>53</v>
      </c>
      <c r="B58" s="132">
        <v>1806</v>
      </c>
      <c r="C58" s="132">
        <v>2</v>
      </c>
      <c r="D58" s="132">
        <v>0</v>
      </c>
      <c r="E58" s="132">
        <v>1</v>
      </c>
      <c r="F58" s="132">
        <v>0</v>
      </c>
      <c r="G58" s="132">
        <v>1</v>
      </c>
      <c r="H58" s="132">
        <v>0</v>
      </c>
      <c r="I58" s="132">
        <v>0</v>
      </c>
      <c r="J58" s="132">
        <v>0</v>
      </c>
      <c r="K58" s="132">
        <v>0</v>
      </c>
    </row>
    <row r="59" spans="1:11" ht="12.75" customHeight="1" x14ac:dyDescent="0.2">
      <c r="A59" s="51" t="s">
        <v>54</v>
      </c>
      <c r="B59" s="132">
        <v>1942</v>
      </c>
      <c r="C59" s="132">
        <v>45</v>
      </c>
      <c r="D59" s="132">
        <v>8</v>
      </c>
      <c r="E59" s="132">
        <v>6</v>
      </c>
      <c r="F59" s="132">
        <v>26</v>
      </c>
      <c r="G59" s="132">
        <v>2</v>
      </c>
      <c r="H59" s="132">
        <v>0</v>
      </c>
      <c r="I59" s="132">
        <v>1</v>
      </c>
      <c r="J59" s="132">
        <v>3</v>
      </c>
      <c r="K59" s="132">
        <v>0</v>
      </c>
    </row>
    <row r="60" spans="1:11" ht="12.75" customHeight="1" x14ac:dyDescent="0.2">
      <c r="A60" s="51" t="s">
        <v>55</v>
      </c>
      <c r="B60" s="132">
        <v>155</v>
      </c>
      <c r="C60" s="132">
        <v>1</v>
      </c>
      <c r="D60" s="132">
        <v>1</v>
      </c>
      <c r="E60" s="132">
        <v>0</v>
      </c>
      <c r="F60" s="132">
        <v>0</v>
      </c>
      <c r="G60" s="132">
        <v>0</v>
      </c>
      <c r="H60" s="132">
        <v>0</v>
      </c>
      <c r="I60" s="132">
        <v>0</v>
      </c>
      <c r="J60" s="132">
        <v>0</v>
      </c>
      <c r="K60" s="132">
        <v>0</v>
      </c>
    </row>
    <row r="61" spans="1:11" ht="12.75" customHeight="1" x14ac:dyDescent="0.2">
      <c r="A61" s="51" t="s">
        <v>56</v>
      </c>
      <c r="B61" s="132">
        <v>8739</v>
      </c>
      <c r="C61" s="132">
        <v>16</v>
      </c>
      <c r="D61" s="132">
        <v>0</v>
      </c>
      <c r="E61" s="132">
        <v>3</v>
      </c>
      <c r="F61" s="132">
        <v>7</v>
      </c>
      <c r="G61" s="132">
        <v>6</v>
      </c>
      <c r="H61" s="132">
        <v>0</v>
      </c>
      <c r="I61" s="132">
        <v>0</v>
      </c>
      <c r="J61" s="132">
        <v>0</v>
      </c>
      <c r="K61" s="132">
        <v>0</v>
      </c>
    </row>
    <row r="62" spans="1:11" ht="6.75" customHeight="1" x14ac:dyDescent="0.2">
      <c r="A62" s="53"/>
      <c r="B62" s="133"/>
      <c r="C62" s="133"/>
      <c r="D62" s="133"/>
      <c r="E62" s="133"/>
      <c r="F62" s="133"/>
      <c r="G62" s="133"/>
      <c r="H62" s="133"/>
      <c r="I62" s="133"/>
      <c r="J62" s="133"/>
      <c r="K62" s="133"/>
    </row>
    <row r="63" spans="1:11" ht="12.75" customHeight="1" x14ac:dyDescent="0.2">
      <c r="A63" s="51" t="s">
        <v>57</v>
      </c>
      <c r="B63" s="132">
        <v>32300</v>
      </c>
      <c r="C63" s="132">
        <v>64</v>
      </c>
      <c r="D63" s="132">
        <v>1</v>
      </c>
      <c r="E63" s="132">
        <v>45</v>
      </c>
      <c r="F63" s="132">
        <v>6</v>
      </c>
      <c r="G63" s="132">
        <v>6</v>
      </c>
      <c r="H63" s="132">
        <v>6</v>
      </c>
      <c r="I63" s="132">
        <v>0</v>
      </c>
      <c r="J63" s="132">
        <v>1</v>
      </c>
      <c r="K63" s="132">
        <v>0</v>
      </c>
    </row>
    <row r="64" spans="1:11" ht="12.75" customHeight="1" x14ac:dyDescent="0.2">
      <c r="A64" s="51" t="s">
        <v>58</v>
      </c>
      <c r="B64" s="132">
        <v>1705</v>
      </c>
      <c r="C64" s="132">
        <v>70</v>
      </c>
      <c r="D64" s="132">
        <v>6</v>
      </c>
      <c r="E64" s="132">
        <v>24</v>
      </c>
      <c r="F64" s="132">
        <v>16</v>
      </c>
      <c r="G64" s="132">
        <v>21</v>
      </c>
      <c r="H64" s="132">
        <v>1</v>
      </c>
      <c r="I64" s="132">
        <v>2</v>
      </c>
      <c r="J64" s="132">
        <v>1</v>
      </c>
      <c r="K64" s="132">
        <v>0</v>
      </c>
    </row>
    <row r="65" spans="1:11" ht="12.75" customHeight="1" x14ac:dyDescent="0.2">
      <c r="A65" s="51" t="s">
        <v>59</v>
      </c>
      <c r="B65" s="132">
        <v>4987</v>
      </c>
      <c r="C65" s="132">
        <v>163</v>
      </c>
      <c r="D65" s="132">
        <v>89</v>
      </c>
      <c r="E65" s="132">
        <v>67</v>
      </c>
      <c r="F65" s="132">
        <v>0</v>
      </c>
      <c r="G65" s="132">
        <v>18</v>
      </c>
      <c r="H65" s="132">
        <v>0</v>
      </c>
      <c r="I65" s="132">
        <v>1</v>
      </c>
      <c r="J65" s="132">
        <v>1</v>
      </c>
      <c r="K65" s="132">
        <v>0</v>
      </c>
    </row>
    <row r="66" spans="1:11" ht="12.75" customHeight="1" x14ac:dyDescent="0.2">
      <c r="A66" s="52" t="s">
        <v>60</v>
      </c>
      <c r="B66" s="134">
        <v>297</v>
      </c>
      <c r="C66" s="134">
        <v>0</v>
      </c>
      <c r="D66" s="134">
        <v>0</v>
      </c>
      <c r="E66" s="134">
        <v>0</v>
      </c>
      <c r="F66" s="134">
        <v>0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</row>
    <row r="67" spans="1:11" ht="1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" customHeight="1" x14ac:dyDescent="0.2"/>
  </sheetData>
  <mergeCells count="4">
    <mergeCell ref="A4:K4"/>
    <mergeCell ref="A1:K1"/>
    <mergeCell ref="A2:K2"/>
    <mergeCell ref="A3:K3"/>
  </mergeCells>
  <pageMargins left="0.25" right="0.25" top="0.25" bottom="0.25" header="0.3" footer="0.3"/>
  <pageSetup scale="8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zoomScaleNormal="100" workbookViewId="0">
      <selection sqref="A1:J1"/>
    </sheetView>
  </sheetViews>
  <sheetFormatPr defaultColWidth="9.140625" defaultRowHeight="12.75" x14ac:dyDescent="0.2"/>
  <cols>
    <col min="1" max="1" width="15.7109375" style="2" customWidth="1"/>
    <col min="2" max="2" width="11.28515625" style="2" bestFit="1" customWidth="1"/>
    <col min="3" max="3" width="7.42578125" style="2" bestFit="1" customWidth="1"/>
    <col min="4" max="4" width="11.7109375" style="2" customWidth="1"/>
    <col min="5" max="5" width="12.7109375" style="2" customWidth="1"/>
    <col min="6" max="6" width="10.28515625" style="2" customWidth="1"/>
    <col min="7" max="7" width="13.42578125" style="2" customWidth="1"/>
    <col min="8" max="8" width="13" style="2" customWidth="1"/>
    <col min="9" max="10" width="10.28515625" style="2" customWidth="1"/>
    <col min="11" max="16384" width="9.140625" style="2"/>
  </cols>
  <sheetData>
    <row r="1" spans="1:10" s="195" customFormat="1" x14ac:dyDescent="0.2">
      <c r="A1" s="300" t="s">
        <v>234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s="195" customFormat="1" x14ac:dyDescent="0.2">
      <c r="A2" s="300" t="s">
        <v>235</v>
      </c>
      <c r="B2" s="300"/>
      <c r="C2" s="300"/>
      <c r="D2" s="300"/>
      <c r="E2" s="300"/>
      <c r="F2" s="300"/>
      <c r="G2" s="300"/>
      <c r="H2" s="300"/>
      <c r="I2" s="300"/>
      <c r="J2" s="300"/>
    </row>
    <row r="3" spans="1:10" x14ac:dyDescent="0.2">
      <c r="A3" s="278" t="s">
        <v>268</v>
      </c>
      <c r="B3" s="278"/>
      <c r="C3" s="278"/>
      <c r="D3" s="278"/>
      <c r="E3" s="278"/>
      <c r="F3" s="278"/>
      <c r="G3" s="278"/>
      <c r="H3" s="278"/>
      <c r="I3" s="278"/>
      <c r="J3" s="278"/>
    </row>
    <row r="4" spans="1:10" ht="12.75" customHeight="1" x14ac:dyDescent="0.2">
      <c r="A4" s="331" t="str">
        <f>'1B'!$A$4</f>
        <v>ACF/OFA: 05/15/2019</v>
      </c>
      <c r="B4" s="331"/>
      <c r="C4" s="331"/>
      <c r="D4" s="331"/>
      <c r="E4" s="331"/>
      <c r="F4" s="331"/>
      <c r="G4" s="331"/>
      <c r="H4" s="331"/>
      <c r="I4" s="331"/>
      <c r="J4" s="331"/>
    </row>
    <row r="5" spans="1:10" s="3" customFormat="1" ht="39.75" customHeight="1" x14ac:dyDescent="0.2">
      <c r="A5" s="118" t="s">
        <v>0</v>
      </c>
      <c r="B5" s="119" t="s">
        <v>133</v>
      </c>
      <c r="C5" s="119" t="s">
        <v>96</v>
      </c>
      <c r="D5" s="119" t="s">
        <v>100</v>
      </c>
      <c r="E5" s="119" t="s">
        <v>101</v>
      </c>
      <c r="F5" s="119" t="s">
        <v>102</v>
      </c>
      <c r="G5" s="119" t="s">
        <v>103</v>
      </c>
      <c r="H5" s="119" t="s">
        <v>104</v>
      </c>
      <c r="I5" s="119" t="s">
        <v>105</v>
      </c>
      <c r="J5" s="126" t="s">
        <v>93</v>
      </c>
    </row>
    <row r="6" spans="1:10" ht="12.75" customHeight="1" x14ac:dyDescent="0.2">
      <c r="A6" s="39" t="s">
        <v>3</v>
      </c>
      <c r="B6" s="123">
        <f>SUM(B8:B66)</f>
        <v>4990</v>
      </c>
      <c r="C6" s="123">
        <f t="shared" ref="C6:I6" si="0">SUM(C8:C66)</f>
        <v>17646</v>
      </c>
      <c r="D6" s="123">
        <f t="shared" si="0"/>
        <v>2934</v>
      </c>
      <c r="E6" s="123">
        <f t="shared" si="0"/>
        <v>5505</v>
      </c>
      <c r="F6" s="123">
        <f t="shared" si="0"/>
        <v>1191</v>
      </c>
      <c r="G6" s="123">
        <f t="shared" si="0"/>
        <v>1288</v>
      </c>
      <c r="H6" s="123">
        <f t="shared" si="0"/>
        <v>773</v>
      </c>
      <c r="I6" s="123">
        <f t="shared" si="0"/>
        <v>0</v>
      </c>
      <c r="J6" s="68">
        <f>SUM(B6:I6)</f>
        <v>34327</v>
      </c>
    </row>
    <row r="7" spans="1:10" ht="6.75" customHeight="1" x14ac:dyDescent="0.2">
      <c r="A7" s="53"/>
      <c r="B7" s="124"/>
      <c r="C7" s="124"/>
      <c r="D7" s="124"/>
      <c r="E7" s="124"/>
      <c r="F7" s="124"/>
      <c r="G7" s="124"/>
      <c r="H7" s="124"/>
      <c r="I7" s="124"/>
      <c r="J7" s="135"/>
    </row>
    <row r="8" spans="1:10" ht="12.75" customHeight="1" x14ac:dyDescent="0.2">
      <c r="A8" s="51" t="s">
        <v>8</v>
      </c>
      <c r="B8" s="123">
        <v>62</v>
      </c>
      <c r="C8" s="123">
        <v>23</v>
      </c>
      <c r="D8" s="123">
        <v>0</v>
      </c>
      <c r="E8" s="123">
        <v>15</v>
      </c>
      <c r="F8" s="123">
        <v>14</v>
      </c>
      <c r="G8" s="123">
        <v>0</v>
      </c>
      <c r="H8" s="123">
        <v>4</v>
      </c>
      <c r="I8" s="123">
        <v>0</v>
      </c>
      <c r="J8" s="68">
        <v>118</v>
      </c>
    </row>
    <row r="9" spans="1:10" ht="12.75" customHeight="1" x14ac:dyDescent="0.2">
      <c r="A9" s="51" t="s">
        <v>9</v>
      </c>
      <c r="B9" s="123">
        <v>0</v>
      </c>
      <c r="C9" s="123">
        <v>0</v>
      </c>
      <c r="D9" s="123">
        <v>0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68">
        <v>0</v>
      </c>
    </row>
    <row r="10" spans="1:10" ht="12.75" customHeight="1" x14ac:dyDescent="0.2">
      <c r="A10" s="51" t="s">
        <v>10</v>
      </c>
      <c r="B10" s="123">
        <v>48</v>
      </c>
      <c r="C10" s="123">
        <v>74</v>
      </c>
      <c r="D10" s="123">
        <v>23</v>
      </c>
      <c r="E10" s="123">
        <v>49</v>
      </c>
      <c r="F10" s="123">
        <v>0</v>
      </c>
      <c r="G10" s="123">
        <v>0</v>
      </c>
      <c r="H10" s="123">
        <v>6</v>
      </c>
      <c r="I10" s="123">
        <v>0</v>
      </c>
      <c r="J10" s="68">
        <v>201</v>
      </c>
    </row>
    <row r="11" spans="1:10" ht="12.75" customHeight="1" x14ac:dyDescent="0.2">
      <c r="A11" s="51" t="s">
        <v>11</v>
      </c>
      <c r="B11" s="123">
        <v>0</v>
      </c>
      <c r="C11" s="123">
        <v>0</v>
      </c>
      <c r="D11" s="123">
        <v>0</v>
      </c>
      <c r="E11" s="123">
        <v>0</v>
      </c>
      <c r="F11" s="123">
        <v>0</v>
      </c>
      <c r="G11" s="123">
        <v>0</v>
      </c>
      <c r="H11" s="123">
        <v>0</v>
      </c>
      <c r="I11" s="123">
        <v>0</v>
      </c>
      <c r="J11" s="68">
        <v>0</v>
      </c>
    </row>
    <row r="12" spans="1:10" ht="12.75" customHeight="1" x14ac:dyDescent="0.2">
      <c r="A12" s="51" t="s">
        <v>12</v>
      </c>
      <c r="B12" s="123">
        <v>541</v>
      </c>
      <c r="C12" s="123">
        <v>1566</v>
      </c>
      <c r="D12" s="123">
        <v>458</v>
      </c>
      <c r="E12" s="123">
        <v>2813</v>
      </c>
      <c r="F12" s="123">
        <v>405</v>
      </c>
      <c r="G12" s="123">
        <v>321</v>
      </c>
      <c r="H12" s="123">
        <v>49</v>
      </c>
      <c r="I12" s="123">
        <v>0</v>
      </c>
      <c r="J12" s="68">
        <v>6154</v>
      </c>
    </row>
    <row r="13" spans="1:10" ht="12.75" customHeight="1" x14ac:dyDescent="0.2">
      <c r="A13" s="51" t="s">
        <v>13</v>
      </c>
      <c r="B13" s="123">
        <v>388</v>
      </c>
      <c r="C13" s="123">
        <v>9237</v>
      </c>
      <c r="D13" s="123">
        <v>337</v>
      </c>
      <c r="E13" s="123">
        <v>1026</v>
      </c>
      <c r="F13" s="123">
        <v>69</v>
      </c>
      <c r="G13" s="123">
        <v>109</v>
      </c>
      <c r="H13" s="123">
        <v>213</v>
      </c>
      <c r="I13" s="123">
        <v>0</v>
      </c>
      <c r="J13" s="68">
        <v>11379</v>
      </c>
    </row>
    <row r="14" spans="1:10" ht="12.75" customHeight="1" x14ac:dyDescent="0.2">
      <c r="A14" s="51" t="s">
        <v>14</v>
      </c>
      <c r="B14" s="123">
        <v>0</v>
      </c>
      <c r="C14" s="123">
        <v>40</v>
      </c>
      <c r="D14" s="123">
        <v>0</v>
      </c>
      <c r="E14" s="123">
        <v>22</v>
      </c>
      <c r="F14" s="123">
        <v>0</v>
      </c>
      <c r="G14" s="123">
        <v>25</v>
      </c>
      <c r="H14" s="123">
        <v>0</v>
      </c>
      <c r="I14" s="123">
        <v>0</v>
      </c>
      <c r="J14" s="68">
        <v>87</v>
      </c>
    </row>
    <row r="15" spans="1:10" ht="12.75" customHeight="1" x14ac:dyDescent="0.2">
      <c r="A15" s="51" t="s">
        <v>15</v>
      </c>
      <c r="B15" s="123">
        <v>3</v>
      </c>
      <c r="C15" s="123">
        <v>3</v>
      </c>
      <c r="D15" s="123">
        <v>0</v>
      </c>
      <c r="E15" s="123">
        <v>0</v>
      </c>
      <c r="F15" s="123">
        <v>0</v>
      </c>
      <c r="G15" s="123">
        <v>0</v>
      </c>
      <c r="H15" s="123">
        <v>0</v>
      </c>
      <c r="I15" s="123">
        <v>0</v>
      </c>
      <c r="J15" s="68">
        <v>6</v>
      </c>
    </row>
    <row r="16" spans="1:10" ht="12.75" customHeight="1" x14ac:dyDescent="0.2">
      <c r="A16" s="51" t="s">
        <v>80</v>
      </c>
      <c r="B16" s="123">
        <v>0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68">
        <v>0</v>
      </c>
    </row>
    <row r="17" spans="1:10" ht="12.75" customHeight="1" x14ac:dyDescent="0.2">
      <c r="A17" s="51" t="s">
        <v>16</v>
      </c>
      <c r="B17" s="123">
        <v>0</v>
      </c>
      <c r="C17" s="123">
        <v>174</v>
      </c>
      <c r="D17" s="123">
        <v>67</v>
      </c>
      <c r="E17" s="123">
        <v>74</v>
      </c>
      <c r="F17" s="123">
        <v>4</v>
      </c>
      <c r="G17" s="123">
        <v>0</v>
      </c>
      <c r="H17" s="123">
        <v>0</v>
      </c>
      <c r="I17" s="123">
        <v>0</v>
      </c>
      <c r="J17" s="68">
        <v>319</v>
      </c>
    </row>
    <row r="18" spans="1:10" ht="6.75" customHeight="1" x14ac:dyDescent="0.2">
      <c r="A18" s="53"/>
      <c r="B18" s="124"/>
      <c r="C18" s="124"/>
      <c r="D18" s="124"/>
      <c r="E18" s="124"/>
      <c r="F18" s="124"/>
      <c r="G18" s="124"/>
      <c r="H18" s="124"/>
      <c r="I18" s="124"/>
      <c r="J18" s="135"/>
    </row>
    <row r="19" spans="1:10" ht="12.75" customHeight="1" x14ac:dyDescent="0.2">
      <c r="A19" s="51" t="s">
        <v>17</v>
      </c>
      <c r="B19" s="123">
        <v>26</v>
      </c>
      <c r="C19" s="123">
        <v>14</v>
      </c>
      <c r="D19" s="123">
        <v>4</v>
      </c>
      <c r="E19" s="123">
        <v>16</v>
      </c>
      <c r="F19" s="123">
        <v>7</v>
      </c>
      <c r="G19" s="123">
        <v>0</v>
      </c>
      <c r="H19" s="123">
        <v>6</v>
      </c>
      <c r="I19" s="123">
        <v>0</v>
      </c>
      <c r="J19" s="68">
        <v>73</v>
      </c>
    </row>
    <row r="20" spans="1:10" ht="12.75" customHeight="1" x14ac:dyDescent="0.2">
      <c r="A20" s="51" t="s">
        <v>18</v>
      </c>
      <c r="B20" s="123">
        <v>18</v>
      </c>
      <c r="C20" s="123">
        <v>1</v>
      </c>
      <c r="D20" s="123">
        <v>0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68">
        <v>19</v>
      </c>
    </row>
    <row r="21" spans="1:10" ht="12.75" customHeight="1" x14ac:dyDescent="0.2">
      <c r="A21" s="51" t="s">
        <v>19</v>
      </c>
      <c r="B21" s="123">
        <v>16</v>
      </c>
      <c r="C21" s="123">
        <v>10</v>
      </c>
      <c r="D21" s="123">
        <v>0</v>
      </c>
      <c r="E21" s="123">
        <v>2</v>
      </c>
      <c r="F21" s="123">
        <v>0</v>
      </c>
      <c r="G21" s="123">
        <v>0</v>
      </c>
      <c r="H21" s="123">
        <v>0</v>
      </c>
      <c r="I21" s="123">
        <v>0</v>
      </c>
      <c r="J21" s="68">
        <v>28</v>
      </c>
    </row>
    <row r="22" spans="1:10" ht="12.75" customHeight="1" x14ac:dyDescent="0.2">
      <c r="A22" s="51" t="s">
        <v>20</v>
      </c>
      <c r="B22" s="123">
        <v>0</v>
      </c>
      <c r="C22" s="123">
        <v>0</v>
      </c>
      <c r="D22" s="123">
        <v>0</v>
      </c>
      <c r="E22" s="123">
        <v>0</v>
      </c>
      <c r="F22" s="123">
        <v>0</v>
      </c>
      <c r="G22" s="123">
        <v>0</v>
      </c>
      <c r="H22" s="123">
        <v>0</v>
      </c>
      <c r="I22" s="123">
        <v>0</v>
      </c>
      <c r="J22" s="68">
        <v>0</v>
      </c>
    </row>
    <row r="23" spans="1:10" ht="12.75" customHeight="1" x14ac:dyDescent="0.2">
      <c r="A23" s="51" t="s">
        <v>21</v>
      </c>
      <c r="B23" s="123">
        <v>0</v>
      </c>
      <c r="C23" s="123">
        <v>0</v>
      </c>
      <c r="D23" s="123">
        <v>0</v>
      </c>
      <c r="E23" s="123">
        <v>0</v>
      </c>
      <c r="F23" s="123">
        <v>0</v>
      </c>
      <c r="G23" s="123">
        <v>0</v>
      </c>
      <c r="H23" s="123">
        <v>0</v>
      </c>
      <c r="I23" s="123">
        <v>0</v>
      </c>
      <c r="J23" s="68">
        <v>0</v>
      </c>
    </row>
    <row r="24" spans="1:10" ht="12.75" customHeight="1" x14ac:dyDescent="0.2">
      <c r="A24" s="51" t="s">
        <v>22</v>
      </c>
      <c r="B24" s="123">
        <v>6</v>
      </c>
      <c r="C24" s="123">
        <v>5</v>
      </c>
      <c r="D24" s="123">
        <v>0</v>
      </c>
      <c r="E24" s="123">
        <v>2</v>
      </c>
      <c r="F24" s="123">
        <v>0</v>
      </c>
      <c r="G24" s="123">
        <v>0</v>
      </c>
      <c r="H24" s="123">
        <v>0</v>
      </c>
      <c r="I24" s="123">
        <v>0</v>
      </c>
      <c r="J24" s="68">
        <v>13</v>
      </c>
    </row>
    <row r="25" spans="1:10" ht="12.75" customHeight="1" x14ac:dyDescent="0.2">
      <c r="A25" s="51" t="s">
        <v>23</v>
      </c>
      <c r="B25" s="123">
        <v>0</v>
      </c>
      <c r="C25" s="123">
        <v>0</v>
      </c>
      <c r="D25" s="123">
        <v>0</v>
      </c>
      <c r="E25" s="123">
        <v>2</v>
      </c>
      <c r="F25" s="123">
        <v>0</v>
      </c>
      <c r="G25" s="123">
        <v>0</v>
      </c>
      <c r="H25" s="123">
        <v>0</v>
      </c>
      <c r="I25" s="123">
        <v>0</v>
      </c>
      <c r="J25" s="68">
        <v>2</v>
      </c>
    </row>
    <row r="26" spans="1:10" ht="12.75" customHeight="1" x14ac:dyDescent="0.2">
      <c r="A26" s="51" t="s">
        <v>24</v>
      </c>
      <c r="B26" s="123">
        <v>0</v>
      </c>
      <c r="C26" s="123">
        <v>0</v>
      </c>
      <c r="D26" s="123">
        <v>0</v>
      </c>
      <c r="E26" s="123">
        <v>0</v>
      </c>
      <c r="F26" s="123">
        <v>0</v>
      </c>
      <c r="G26" s="123">
        <v>0</v>
      </c>
      <c r="H26" s="123">
        <v>2</v>
      </c>
      <c r="I26" s="123">
        <v>0</v>
      </c>
      <c r="J26" s="68">
        <v>2</v>
      </c>
    </row>
    <row r="27" spans="1:10" ht="12.75" customHeight="1" x14ac:dyDescent="0.2">
      <c r="A27" s="51" t="s">
        <v>25</v>
      </c>
      <c r="B27" s="123">
        <v>95</v>
      </c>
      <c r="C27" s="123">
        <v>14</v>
      </c>
      <c r="D27" s="123">
        <v>243</v>
      </c>
      <c r="E27" s="123">
        <v>14</v>
      </c>
      <c r="F27" s="123">
        <v>14</v>
      </c>
      <c r="G27" s="123">
        <v>15</v>
      </c>
      <c r="H27" s="123">
        <v>0</v>
      </c>
      <c r="I27" s="123">
        <v>0</v>
      </c>
      <c r="J27" s="68">
        <v>395</v>
      </c>
    </row>
    <row r="28" spans="1:10" ht="12.75" customHeight="1" x14ac:dyDescent="0.2">
      <c r="A28" s="51" t="s">
        <v>26</v>
      </c>
      <c r="B28" s="123">
        <v>2</v>
      </c>
      <c r="C28" s="123">
        <v>0</v>
      </c>
      <c r="D28" s="123">
        <v>0</v>
      </c>
      <c r="E28" s="123">
        <v>2</v>
      </c>
      <c r="F28" s="123">
        <v>0</v>
      </c>
      <c r="G28" s="123">
        <v>0</v>
      </c>
      <c r="H28" s="123">
        <v>1</v>
      </c>
      <c r="I28" s="123">
        <v>0</v>
      </c>
      <c r="J28" s="68">
        <v>5</v>
      </c>
    </row>
    <row r="29" spans="1:10" ht="6.75" customHeight="1" x14ac:dyDescent="0.2">
      <c r="A29" s="53"/>
      <c r="B29" s="124"/>
      <c r="C29" s="124"/>
      <c r="D29" s="124"/>
      <c r="E29" s="124"/>
      <c r="F29" s="124"/>
      <c r="G29" s="124"/>
      <c r="H29" s="124"/>
      <c r="I29" s="124"/>
      <c r="J29" s="135"/>
    </row>
    <row r="30" spans="1:10" ht="12.75" customHeight="1" x14ac:dyDescent="0.2">
      <c r="A30" s="51" t="s">
        <v>27</v>
      </c>
      <c r="B30" s="123">
        <v>233</v>
      </c>
      <c r="C30" s="123">
        <v>982</v>
      </c>
      <c r="D30" s="123">
        <v>19</v>
      </c>
      <c r="E30" s="123">
        <v>0</v>
      </c>
      <c r="F30" s="123">
        <v>33</v>
      </c>
      <c r="G30" s="123">
        <v>14</v>
      </c>
      <c r="H30" s="123">
        <v>1</v>
      </c>
      <c r="I30" s="123">
        <v>0</v>
      </c>
      <c r="J30" s="68">
        <v>1281</v>
      </c>
    </row>
    <row r="31" spans="1:10" ht="12.75" customHeight="1" x14ac:dyDescent="0.2">
      <c r="A31" s="51" t="s">
        <v>28</v>
      </c>
      <c r="B31" s="123">
        <v>238</v>
      </c>
      <c r="C31" s="123">
        <v>179</v>
      </c>
      <c r="D31" s="123">
        <v>56</v>
      </c>
      <c r="E31" s="123">
        <v>24</v>
      </c>
      <c r="F31" s="123">
        <v>0</v>
      </c>
      <c r="G31" s="123">
        <v>0</v>
      </c>
      <c r="H31" s="123">
        <v>0</v>
      </c>
      <c r="I31" s="123">
        <v>0</v>
      </c>
      <c r="J31" s="68">
        <v>496</v>
      </c>
    </row>
    <row r="32" spans="1:10" ht="12.75" customHeight="1" x14ac:dyDescent="0.2">
      <c r="A32" s="51" t="s">
        <v>29</v>
      </c>
      <c r="B32" s="123">
        <v>0</v>
      </c>
      <c r="C32" s="123">
        <v>67</v>
      </c>
      <c r="D32" s="123">
        <v>0</v>
      </c>
      <c r="E32" s="123">
        <v>204</v>
      </c>
      <c r="F32" s="123">
        <v>0</v>
      </c>
      <c r="G32" s="123">
        <v>0</v>
      </c>
      <c r="H32" s="123">
        <v>59</v>
      </c>
      <c r="I32" s="123">
        <v>0</v>
      </c>
      <c r="J32" s="68">
        <v>330</v>
      </c>
    </row>
    <row r="33" spans="1:10" ht="12.75" customHeight="1" x14ac:dyDescent="0.2">
      <c r="A33" s="51" t="s">
        <v>30</v>
      </c>
      <c r="B33" s="123">
        <v>0</v>
      </c>
      <c r="C33" s="123">
        <v>404</v>
      </c>
      <c r="D33" s="123">
        <v>71</v>
      </c>
      <c r="E33" s="123">
        <v>74</v>
      </c>
      <c r="F33" s="123">
        <v>9</v>
      </c>
      <c r="G33" s="123">
        <v>0</v>
      </c>
      <c r="H33" s="123">
        <v>2</v>
      </c>
      <c r="I33" s="123">
        <v>0</v>
      </c>
      <c r="J33" s="68">
        <v>560</v>
      </c>
    </row>
    <row r="34" spans="1:10" ht="12.75" customHeight="1" x14ac:dyDescent="0.2">
      <c r="A34" s="51" t="s">
        <v>31</v>
      </c>
      <c r="B34" s="123">
        <v>6</v>
      </c>
      <c r="C34" s="123">
        <v>12</v>
      </c>
      <c r="D34" s="123">
        <v>0</v>
      </c>
      <c r="E34" s="123">
        <v>22</v>
      </c>
      <c r="F34" s="123">
        <v>38</v>
      </c>
      <c r="G34" s="123">
        <v>0</v>
      </c>
      <c r="H34" s="123">
        <v>225</v>
      </c>
      <c r="I34" s="123">
        <v>0</v>
      </c>
      <c r="J34" s="68">
        <v>302</v>
      </c>
    </row>
    <row r="35" spans="1:10" ht="12.75" customHeight="1" x14ac:dyDescent="0.2">
      <c r="A35" s="51" t="s">
        <v>32</v>
      </c>
      <c r="B35" s="123">
        <v>106</v>
      </c>
      <c r="C35" s="123">
        <v>15</v>
      </c>
      <c r="D35" s="123">
        <v>226</v>
      </c>
      <c r="E35" s="123">
        <v>20</v>
      </c>
      <c r="F35" s="123">
        <v>0</v>
      </c>
      <c r="G35" s="123">
        <v>0</v>
      </c>
      <c r="H35" s="123">
        <v>0</v>
      </c>
      <c r="I35" s="123">
        <v>0</v>
      </c>
      <c r="J35" s="68">
        <v>368</v>
      </c>
    </row>
    <row r="36" spans="1:10" ht="12.75" customHeight="1" x14ac:dyDescent="0.2">
      <c r="A36" s="51" t="s">
        <v>33</v>
      </c>
      <c r="B36" s="123">
        <v>15</v>
      </c>
      <c r="C36" s="123">
        <v>55</v>
      </c>
      <c r="D36" s="123">
        <v>3</v>
      </c>
      <c r="E36" s="123">
        <v>24</v>
      </c>
      <c r="F36" s="123">
        <v>2</v>
      </c>
      <c r="G36" s="123">
        <v>0</v>
      </c>
      <c r="H36" s="123">
        <v>3</v>
      </c>
      <c r="I36" s="123">
        <v>0</v>
      </c>
      <c r="J36" s="68">
        <v>103</v>
      </c>
    </row>
    <row r="37" spans="1:10" ht="12.75" customHeight="1" x14ac:dyDescent="0.2">
      <c r="A37" s="51" t="s">
        <v>34</v>
      </c>
      <c r="B37" s="123">
        <v>179</v>
      </c>
      <c r="C37" s="123">
        <v>92</v>
      </c>
      <c r="D37" s="123">
        <v>8</v>
      </c>
      <c r="E37" s="123">
        <v>23</v>
      </c>
      <c r="F37" s="123">
        <v>1</v>
      </c>
      <c r="G37" s="123">
        <v>6</v>
      </c>
      <c r="H37" s="123">
        <v>3</v>
      </c>
      <c r="I37" s="123">
        <v>0</v>
      </c>
      <c r="J37" s="68">
        <v>311</v>
      </c>
    </row>
    <row r="38" spans="1:10" ht="12.75" customHeight="1" x14ac:dyDescent="0.2">
      <c r="A38" s="51" t="s">
        <v>35</v>
      </c>
      <c r="B38" s="123">
        <v>20</v>
      </c>
      <c r="C38" s="123">
        <v>10</v>
      </c>
      <c r="D38" s="123">
        <v>6</v>
      </c>
      <c r="E38" s="123">
        <v>3</v>
      </c>
      <c r="F38" s="123">
        <v>1</v>
      </c>
      <c r="G38" s="123">
        <v>39</v>
      </c>
      <c r="H38" s="123">
        <v>0</v>
      </c>
      <c r="I38" s="123">
        <v>0</v>
      </c>
      <c r="J38" s="68">
        <v>80</v>
      </c>
    </row>
    <row r="39" spans="1:10" ht="12.75" customHeight="1" x14ac:dyDescent="0.2">
      <c r="A39" s="51" t="s">
        <v>36</v>
      </c>
      <c r="B39" s="123">
        <v>13</v>
      </c>
      <c r="C39" s="123">
        <v>0</v>
      </c>
      <c r="D39" s="123">
        <v>4</v>
      </c>
      <c r="E39" s="123">
        <v>0</v>
      </c>
      <c r="F39" s="123">
        <v>0</v>
      </c>
      <c r="G39" s="123">
        <v>0</v>
      </c>
      <c r="H39" s="123">
        <v>0</v>
      </c>
      <c r="I39" s="123">
        <v>0</v>
      </c>
      <c r="J39" s="68">
        <v>17</v>
      </c>
    </row>
    <row r="40" spans="1:10" ht="6.75" customHeight="1" x14ac:dyDescent="0.2">
      <c r="A40" s="53"/>
      <c r="B40" s="124"/>
      <c r="C40" s="124"/>
      <c r="D40" s="124"/>
      <c r="E40" s="124"/>
      <c r="F40" s="124"/>
      <c r="G40" s="124"/>
      <c r="H40" s="124"/>
      <c r="I40" s="124"/>
      <c r="J40" s="135"/>
    </row>
    <row r="41" spans="1:10" ht="12.75" customHeight="1" x14ac:dyDescent="0.2">
      <c r="A41" s="51" t="s">
        <v>37</v>
      </c>
      <c r="B41" s="123">
        <v>8</v>
      </c>
      <c r="C41" s="123">
        <v>46</v>
      </c>
      <c r="D41" s="123">
        <v>75</v>
      </c>
      <c r="E41" s="123">
        <v>13</v>
      </c>
      <c r="F41" s="123">
        <v>2</v>
      </c>
      <c r="G41" s="123">
        <v>0</v>
      </c>
      <c r="H41" s="123">
        <v>1</v>
      </c>
      <c r="I41" s="123">
        <v>0</v>
      </c>
      <c r="J41" s="68">
        <v>145</v>
      </c>
    </row>
    <row r="42" spans="1:10" ht="12.75" customHeight="1" x14ac:dyDescent="0.2">
      <c r="A42" s="51" t="s">
        <v>38</v>
      </c>
      <c r="B42" s="123">
        <v>892</v>
      </c>
      <c r="C42" s="123">
        <v>98</v>
      </c>
      <c r="D42" s="123">
        <v>18</v>
      </c>
      <c r="E42" s="123">
        <v>211</v>
      </c>
      <c r="F42" s="123">
        <v>277</v>
      </c>
      <c r="G42" s="123">
        <v>66</v>
      </c>
      <c r="H42" s="123">
        <v>0</v>
      </c>
      <c r="I42" s="123">
        <v>0</v>
      </c>
      <c r="J42" s="68">
        <v>1562</v>
      </c>
    </row>
    <row r="43" spans="1:10" ht="12.75" customHeight="1" x14ac:dyDescent="0.2">
      <c r="A43" s="51" t="s">
        <v>39</v>
      </c>
      <c r="B43" s="123">
        <v>208</v>
      </c>
      <c r="C43" s="123">
        <v>2085</v>
      </c>
      <c r="D43" s="123">
        <v>47</v>
      </c>
      <c r="E43" s="123">
        <v>20</v>
      </c>
      <c r="F43" s="123">
        <v>54</v>
      </c>
      <c r="G43" s="123">
        <v>0</v>
      </c>
      <c r="H43" s="123">
        <v>8</v>
      </c>
      <c r="I43" s="123">
        <v>0</v>
      </c>
      <c r="J43" s="68">
        <v>2423</v>
      </c>
    </row>
    <row r="44" spans="1:10" ht="12.75" customHeight="1" x14ac:dyDescent="0.2">
      <c r="A44" s="51" t="s">
        <v>40</v>
      </c>
      <c r="B44" s="123">
        <v>714</v>
      </c>
      <c r="C44" s="123">
        <v>100</v>
      </c>
      <c r="D44" s="123">
        <v>0</v>
      </c>
      <c r="E44" s="123">
        <v>0</v>
      </c>
      <c r="F44" s="123">
        <v>0</v>
      </c>
      <c r="G44" s="123">
        <v>55</v>
      </c>
      <c r="H44" s="123">
        <v>0</v>
      </c>
      <c r="I44" s="123">
        <v>0</v>
      </c>
      <c r="J44" s="68">
        <v>869</v>
      </c>
    </row>
    <row r="45" spans="1:10" ht="12.75" customHeight="1" x14ac:dyDescent="0.2">
      <c r="A45" s="51" t="s">
        <v>41</v>
      </c>
      <c r="B45" s="123">
        <v>80</v>
      </c>
      <c r="C45" s="123">
        <v>70</v>
      </c>
      <c r="D45" s="123">
        <v>0</v>
      </c>
      <c r="E45" s="123">
        <v>44</v>
      </c>
      <c r="F45" s="123">
        <v>0</v>
      </c>
      <c r="G45" s="123">
        <v>0</v>
      </c>
      <c r="H45" s="123">
        <v>5</v>
      </c>
      <c r="I45" s="123">
        <v>0</v>
      </c>
      <c r="J45" s="68">
        <v>200</v>
      </c>
    </row>
    <row r="46" spans="1:10" ht="12.75" customHeight="1" x14ac:dyDescent="0.2">
      <c r="A46" s="51" t="s">
        <v>42</v>
      </c>
      <c r="B46" s="123">
        <v>26</v>
      </c>
      <c r="C46" s="123">
        <v>1</v>
      </c>
      <c r="D46" s="123">
        <v>0</v>
      </c>
      <c r="E46" s="123">
        <v>1</v>
      </c>
      <c r="F46" s="123">
        <v>0</v>
      </c>
      <c r="G46" s="123">
        <v>2</v>
      </c>
      <c r="H46" s="123">
        <v>1</v>
      </c>
      <c r="I46" s="123">
        <v>0</v>
      </c>
      <c r="J46" s="68">
        <v>31</v>
      </c>
    </row>
    <row r="47" spans="1:10" ht="12.75" customHeight="1" x14ac:dyDescent="0.2">
      <c r="A47" s="51" t="s">
        <v>43</v>
      </c>
      <c r="B47" s="123">
        <v>90</v>
      </c>
      <c r="C47" s="123">
        <v>1</v>
      </c>
      <c r="D47" s="123">
        <v>0</v>
      </c>
      <c r="E47" s="123">
        <v>49</v>
      </c>
      <c r="F47" s="123">
        <v>4</v>
      </c>
      <c r="G47" s="123">
        <v>0</v>
      </c>
      <c r="H47" s="123">
        <v>0</v>
      </c>
      <c r="I47" s="123">
        <v>0</v>
      </c>
      <c r="J47" s="68">
        <v>144</v>
      </c>
    </row>
    <row r="48" spans="1:10" ht="12.75" customHeight="1" x14ac:dyDescent="0.2">
      <c r="A48" s="51" t="s">
        <v>44</v>
      </c>
      <c r="B48" s="123">
        <v>66</v>
      </c>
      <c r="C48" s="123">
        <v>81</v>
      </c>
      <c r="D48" s="123">
        <v>42</v>
      </c>
      <c r="E48" s="123">
        <v>210</v>
      </c>
      <c r="F48" s="123">
        <v>0</v>
      </c>
      <c r="G48" s="123">
        <v>125</v>
      </c>
      <c r="H48" s="123">
        <v>8</v>
      </c>
      <c r="I48" s="123">
        <v>0</v>
      </c>
      <c r="J48" s="68">
        <v>532</v>
      </c>
    </row>
    <row r="49" spans="1:10" ht="12.75" customHeight="1" x14ac:dyDescent="0.2">
      <c r="A49" s="51" t="s">
        <v>45</v>
      </c>
      <c r="B49" s="123">
        <v>442</v>
      </c>
      <c r="C49" s="123">
        <v>749</v>
      </c>
      <c r="D49" s="123">
        <v>9</v>
      </c>
      <c r="E49" s="123">
        <v>117</v>
      </c>
      <c r="F49" s="123">
        <v>6</v>
      </c>
      <c r="G49" s="123">
        <v>91</v>
      </c>
      <c r="H49" s="123">
        <v>104</v>
      </c>
      <c r="I49" s="123">
        <v>0</v>
      </c>
      <c r="J49" s="68">
        <v>1518</v>
      </c>
    </row>
    <row r="50" spans="1:10" ht="12.75" customHeight="1" x14ac:dyDescent="0.2">
      <c r="A50" s="51" t="s">
        <v>46</v>
      </c>
      <c r="B50" s="123">
        <v>0</v>
      </c>
      <c r="C50" s="123">
        <v>642</v>
      </c>
      <c r="D50" s="123">
        <v>962</v>
      </c>
      <c r="E50" s="123">
        <v>161</v>
      </c>
      <c r="F50" s="123">
        <v>116</v>
      </c>
      <c r="G50" s="123">
        <v>76</v>
      </c>
      <c r="H50" s="123">
        <v>0</v>
      </c>
      <c r="I50" s="123">
        <v>0</v>
      </c>
      <c r="J50" s="68">
        <v>1957</v>
      </c>
    </row>
    <row r="51" spans="1:10" ht="6.75" customHeight="1" x14ac:dyDescent="0.2">
      <c r="A51" s="53"/>
      <c r="B51" s="124"/>
      <c r="C51" s="124"/>
      <c r="D51" s="124"/>
      <c r="E51" s="124"/>
      <c r="F51" s="124"/>
      <c r="G51" s="124"/>
      <c r="H51" s="124"/>
      <c r="I51" s="124"/>
      <c r="J51" s="135"/>
    </row>
    <row r="52" spans="1:10" ht="12.75" customHeight="1" x14ac:dyDescent="0.2">
      <c r="A52" s="51" t="s">
        <v>47</v>
      </c>
      <c r="B52" s="123">
        <v>18</v>
      </c>
      <c r="C52" s="123">
        <v>0</v>
      </c>
      <c r="D52" s="123">
        <v>0</v>
      </c>
      <c r="E52" s="123">
        <v>9</v>
      </c>
      <c r="F52" s="123">
        <v>0</v>
      </c>
      <c r="G52" s="123">
        <v>0</v>
      </c>
      <c r="H52" s="123">
        <v>0</v>
      </c>
      <c r="I52" s="123">
        <v>0</v>
      </c>
      <c r="J52" s="68">
        <v>27</v>
      </c>
    </row>
    <row r="53" spans="1:10" ht="12.75" customHeight="1" x14ac:dyDescent="0.2">
      <c r="A53" s="51" t="s">
        <v>48</v>
      </c>
      <c r="B53" s="123">
        <v>0</v>
      </c>
      <c r="C53" s="123">
        <v>288</v>
      </c>
      <c r="D53" s="123">
        <v>5</v>
      </c>
      <c r="E53" s="123">
        <v>54</v>
      </c>
      <c r="F53" s="123">
        <v>0</v>
      </c>
      <c r="G53" s="123">
        <v>338</v>
      </c>
      <c r="H53" s="123">
        <v>56</v>
      </c>
      <c r="I53" s="123">
        <v>0</v>
      </c>
      <c r="J53" s="68">
        <v>741</v>
      </c>
    </row>
    <row r="54" spans="1:10" ht="12.75" customHeight="1" x14ac:dyDescent="0.2">
      <c r="A54" s="51" t="s">
        <v>49</v>
      </c>
      <c r="B54" s="123">
        <v>0</v>
      </c>
      <c r="C54" s="123">
        <v>0</v>
      </c>
      <c r="D54" s="123">
        <v>0</v>
      </c>
      <c r="E54" s="123">
        <v>19</v>
      </c>
      <c r="F54" s="123">
        <v>0</v>
      </c>
      <c r="G54" s="123">
        <v>0</v>
      </c>
      <c r="H54" s="123">
        <v>0</v>
      </c>
      <c r="I54" s="123">
        <v>0</v>
      </c>
      <c r="J54" s="68">
        <v>19</v>
      </c>
    </row>
    <row r="55" spans="1:10" ht="12.75" customHeight="1" x14ac:dyDescent="0.2">
      <c r="A55" s="51" t="s">
        <v>50</v>
      </c>
      <c r="B55" s="123">
        <v>0</v>
      </c>
      <c r="C55" s="123">
        <v>16</v>
      </c>
      <c r="D55" s="123">
        <v>66</v>
      </c>
      <c r="E55" s="123">
        <v>1</v>
      </c>
      <c r="F55" s="123">
        <v>0</v>
      </c>
      <c r="G55" s="123">
        <v>1</v>
      </c>
      <c r="H55" s="123">
        <v>0</v>
      </c>
      <c r="I55" s="123">
        <v>0</v>
      </c>
      <c r="J55" s="68">
        <v>83</v>
      </c>
    </row>
    <row r="56" spans="1:10" ht="12.75" customHeight="1" x14ac:dyDescent="0.2">
      <c r="A56" s="51" t="s">
        <v>51</v>
      </c>
      <c r="B56" s="123">
        <v>159</v>
      </c>
      <c r="C56" s="123">
        <v>100</v>
      </c>
      <c r="D56" s="123">
        <v>37</v>
      </c>
      <c r="E56" s="123">
        <v>28</v>
      </c>
      <c r="F56" s="123">
        <v>115</v>
      </c>
      <c r="G56" s="123">
        <v>0</v>
      </c>
      <c r="H56" s="123">
        <v>1</v>
      </c>
      <c r="I56" s="123">
        <v>0</v>
      </c>
      <c r="J56" s="68">
        <v>439</v>
      </c>
    </row>
    <row r="57" spans="1:10" ht="12.75" customHeight="1" x14ac:dyDescent="0.2">
      <c r="A57" s="51" t="s">
        <v>52</v>
      </c>
      <c r="B57" s="123">
        <v>0</v>
      </c>
      <c r="C57" s="123">
        <v>0</v>
      </c>
      <c r="D57" s="123">
        <v>0</v>
      </c>
      <c r="E57" s="123">
        <v>0</v>
      </c>
      <c r="F57" s="123">
        <v>0</v>
      </c>
      <c r="G57" s="123">
        <v>0</v>
      </c>
      <c r="H57" s="123">
        <v>0</v>
      </c>
      <c r="I57" s="123">
        <v>0</v>
      </c>
      <c r="J57" s="68">
        <v>0</v>
      </c>
    </row>
    <row r="58" spans="1:10" ht="12.75" customHeight="1" x14ac:dyDescent="0.2">
      <c r="A58" s="51" t="s">
        <v>53</v>
      </c>
      <c r="B58" s="123">
        <v>0</v>
      </c>
      <c r="C58" s="123">
        <v>4</v>
      </c>
      <c r="D58" s="123">
        <v>0</v>
      </c>
      <c r="E58" s="123">
        <v>2</v>
      </c>
      <c r="F58" s="123">
        <v>0</v>
      </c>
      <c r="G58" s="123">
        <v>0</v>
      </c>
      <c r="H58" s="123">
        <v>0</v>
      </c>
      <c r="I58" s="123">
        <v>0</v>
      </c>
      <c r="J58" s="68">
        <v>6</v>
      </c>
    </row>
    <row r="59" spans="1:10" ht="12.75" customHeight="1" x14ac:dyDescent="0.2">
      <c r="A59" s="51" t="s">
        <v>54</v>
      </c>
      <c r="B59" s="123">
        <v>20</v>
      </c>
      <c r="C59" s="123">
        <v>11</v>
      </c>
      <c r="D59" s="123">
        <v>63</v>
      </c>
      <c r="E59" s="123">
        <v>4</v>
      </c>
      <c r="F59" s="123">
        <v>0</v>
      </c>
      <c r="G59" s="123">
        <v>1</v>
      </c>
      <c r="H59" s="123">
        <v>9</v>
      </c>
      <c r="I59" s="123">
        <v>0</v>
      </c>
      <c r="J59" s="68">
        <v>107</v>
      </c>
    </row>
    <row r="60" spans="1:10" ht="12.75" customHeight="1" x14ac:dyDescent="0.2">
      <c r="A60" s="51" t="s">
        <v>55</v>
      </c>
      <c r="B60" s="123">
        <v>3</v>
      </c>
      <c r="C60" s="123">
        <v>0</v>
      </c>
      <c r="D60" s="123">
        <v>0</v>
      </c>
      <c r="E60" s="123">
        <v>0</v>
      </c>
      <c r="F60" s="123">
        <v>0</v>
      </c>
      <c r="G60" s="123">
        <v>0</v>
      </c>
      <c r="H60" s="123">
        <v>0</v>
      </c>
      <c r="I60" s="123">
        <v>0</v>
      </c>
      <c r="J60" s="68">
        <v>3</v>
      </c>
    </row>
    <row r="61" spans="1:10" ht="12.75" customHeight="1" x14ac:dyDescent="0.2">
      <c r="A61" s="51" t="s">
        <v>56</v>
      </c>
      <c r="B61" s="123">
        <v>1</v>
      </c>
      <c r="C61" s="123">
        <v>12</v>
      </c>
      <c r="D61" s="123">
        <v>30</v>
      </c>
      <c r="E61" s="123">
        <v>18</v>
      </c>
      <c r="F61" s="123">
        <v>1</v>
      </c>
      <c r="G61" s="123">
        <v>0</v>
      </c>
      <c r="H61" s="123">
        <v>0</v>
      </c>
      <c r="I61" s="123">
        <v>0</v>
      </c>
      <c r="J61" s="68">
        <v>62</v>
      </c>
    </row>
    <row r="62" spans="1:10" ht="6.75" customHeight="1" x14ac:dyDescent="0.2">
      <c r="A62" s="53"/>
      <c r="B62" s="124"/>
      <c r="C62" s="124"/>
      <c r="D62" s="124"/>
      <c r="E62" s="124"/>
      <c r="F62" s="124"/>
      <c r="G62" s="124"/>
      <c r="H62" s="124"/>
      <c r="I62" s="124"/>
      <c r="J62" s="135"/>
    </row>
    <row r="63" spans="1:10" ht="12.75" customHeight="1" x14ac:dyDescent="0.2">
      <c r="A63" s="51" t="s">
        <v>57</v>
      </c>
      <c r="B63" s="123">
        <v>3</v>
      </c>
      <c r="C63" s="123">
        <v>121</v>
      </c>
      <c r="D63" s="123">
        <v>19</v>
      </c>
      <c r="E63" s="123">
        <v>18</v>
      </c>
      <c r="F63" s="123">
        <v>15</v>
      </c>
      <c r="G63" s="123">
        <v>0</v>
      </c>
      <c r="H63" s="123">
        <v>2</v>
      </c>
      <c r="I63" s="123">
        <v>0</v>
      </c>
      <c r="J63" s="68">
        <v>178</v>
      </c>
    </row>
    <row r="64" spans="1:10" ht="12.75" customHeight="1" x14ac:dyDescent="0.2">
      <c r="A64" s="51" t="s">
        <v>58</v>
      </c>
      <c r="B64" s="123">
        <v>13</v>
      </c>
      <c r="C64" s="123">
        <v>61</v>
      </c>
      <c r="D64" s="123">
        <v>36</v>
      </c>
      <c r="E64" s="123">
        <v>53</v>
      </c>
      <c r="F64" s="123">
        <v>4</v>
      </c>
      <c r="G64" s="123">
        <v>3</v>
      </c>
      <c r="H64" s="123">
        <v>2</v>
      </c>
      <c r="I64" s="123">
        <v>0</v>
      </c>
      <c r="J64" s="68">
        <v>172</v>
      </c>
    </row>
    <row r="65" spans="1:10" ht="12.75" customHeight="1" x14ac:dyDescent="0.2">
      <c r="A65" s="51" t="s">
        <v>59</v>
      </c>
      <c r="B65" s="123">
        <v>232</v>
      </c>
      <c r="C65" s="123">
        <v>183</v>
      </c>
      <c r="D65" s="123">
        <v>0</v>
      </c>
      <c r="E65" s="123">
        <v>42</v>
      </c>
      <c r="F65" s="123">
        <v>0</v>
      </c>
      <c r="G65" s="123">
        <v>1</v>
      </c>
      <c r="H65" s="123">
        <v>2</v>
      </c>
      <c r="I65" s="123">
        <v>0</v>
      </c>
      <c r="J65" s="68">
        <v>460</v>
      </c>
    </row>
    <row r="66" spans="1:10" ht="12.75" customHeight="1" x14ac:dyDescent="0.2">
      <c r="A66" s="52" t="s">
        <v>60</v>
      </c>
      <c r="B66" s="125">
        <v>0</v>
      </c>
      <c r="C66" s="125">
        <v>0</v>
      </c>
      <c r="D66" s="125"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71">
        <v>0</v>
      </c>
    </row>
    <row r="67" spans="1:10" ht="1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</row>
    <row r="68" spans="1:10" ht="15" customHeight="1" x14ac:dyDescent="0.2"/>
  </sheetData>
  <mergeCells count="4">
    <mergeCell ref="A4:J4"/>
    <mergeCell ref="A1:J1"/>
    <mergeCell ref="A2:J2"/>
    <mergeCell ref="A3:J3"/>
  </mergeCells>
  <printOptions horizontalCentered="1"/>
  <pageMargins left="0.25" right="0.25" top="0.25" bottom="0.25" header="0.3" footer="0.3"/>
  <pageSetup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73"/>
  <sheetViews>
    <sheetView zoomScaleNormal="100" zoomScaleSheetLayoutView="100" workbookViewId="0">
      <selection sqref="A1:H1"/>
    </sheetView>
  </sheetViews>
  <sheetFormatPr defaultColWidth="9.140625" defaultRowHeight="12.75" customHeight="1" x14ac:dyDescent="0.2"/>
  <cols>
    <col min="1" max="1" width="15.7109375" style="10" customWidth="1"/>
    <col min="2" max="2" width="9.28515625" style="10" customWidth="1"/>
    <col min="3" max="3" width="11.42578125" style="10" customWidth="1"/>
    <col min="4" max="4" width="9.28515625" style="10" customWidth="1"/>
    <col min="5" max="5" width="2.140625" style="10" customWidth="1"/>
    <col min="6" max="6" width="9.28515625" style="10" customWidth="1"/>
    <col min="7" max="7" width="11.42578125" style="10" customWidth="1"/>
    <col min="8" max="8" width="9.28515625" style="10" customWidth="1"/>
    <col min="9" max="12" width="9" style="10" customWidth="1"/>
    <col min="13" max="17" width="9.140625" style="10" customWidth="1"/>
    <col min="18" max="16384" width="9.140625" style="10"/>
  </cols>
  <sheetData>
    <row r="1" spans="1:15" s="194" customFormat="1" ht="12.75" customHeight="1" x14ac:dyDescent="0.2">
      <c r="A1" s="265" t="s">
        <v>204</v>
      </c>
      <c r="B1" s="265"/>
      <c r="C1" s="265"/>
      <c r="D1" s="265"/>
      <c r="E1" s="265"/>
      <c r="F1" s="265"/>
      <c r="G1" s="265"/>
      <c r="H1" s="265"/>
    </row>
    <row r="2" spans="1:15" s="194" customFormat="1" ht="12.75" customHeight="1" x14ac:dyDescent="0.2">
      <c r="A2" s="264" t="s">
        <v>196</v>
      </c>
      <c r="B2" s="264"/>
      <c r="C2" s="264"/>
      <c r="D2" s="264"/>
      <c r="E2" s="264"/>
      <c r="F2" s="264"/>
      <c r="G2" s="264"/>
      <c r="H2" s="264"/>
    </row>
    <row r="3" spans="1:15" x14ac:dyDescent="0.2">
      <c r="A3" s="267" t="s">
        <v>267</v>
      </c>
      <c r="B3" s="267"/>
      <c r="C3" s="267"/>
      <c r="D3" s="267"/>
      <c r="E3" s="267"/>
      <c r="F3" s="267"/>
      <c r="G3" s="267"/>
      <c r="H3" s="267"/>
      <c r="I3" s="156"/>
      <c r="O3" s="13"/>
    </row>
    <row r="4" spans="1:15" ht="12.75" customHeight="1" x14ac:dyDescent="0.2">
      <c r="A4" s="268" t="str">
        <f>'1B'!$A$4</f>
        <v>ACF/OFA: 05/15/2019</v>
      </c>
      <c r="B4" s="268"/>
      <c r="C4" s="268"/>
      <c r="D4" s="268"/>
      <c r="E4" s="268"/>
      <c r="F4" s="268"/>
      <c r="G4" s="268"/>
      <c r="H4" s="268"/>
    </row>
    <row r="5" spans="1:15" s="12" customFormat="1" ht="12.75" customHeight="1" x14ac:dyDescent="0.2">
      <c r="A5" s="269" t="s">
        <v>0</v>
      </c>
      <c r="B5" s="276" t="s">
        <v>82</v>
      </c>
      <c r="C5" s="276"/>
      <c r="D5" s="276"/>
      <c r="E5" s="236" t="s">
        <v>170</v>
      </c>
      <c r="F5" s="276" t="s">
        <v>62</v>
      </c>
      <c r="G5" s="277"/>
      <c r="H5" s="277"/>
      <c r="I5" s="35"/>
      <c r="J5" s="35"/>
      <c r="K5" s="37"/>
      <c r="L5" s="37"/>
    </row>
    <row r="6" spans="1:15" s="36" customFormat="1" ht="12.75" customHeight="1" x14ac:dyDescent="0.2">
      <c r="A6" s="270"/>
      <c r="B6" s="269" t="s">
        <v>81</v>
      </c>
      <c r="C6" s="272" t="s">
        <v>136</v>
      </c>
      <c r="D6" s="272" t="s">
        <v>137</v>
      </c>
      <c r="E6" s="236"/>
      <c r="F6" s="274" t="s">
        <v>81</v>
      </c>
      <c r="G6" s="272" t="s">
        <v>136</v>
      </c>
      <c r="H6" s="272" t="s">
        <v>137</v>
      </c>
    </row>
    <row r="7" spans="1:15" s="36" customFormat="1" ht="12.75" customHeight="1" x14ac:dyDescent="0.2">
      <c r="A7" s="271"/>
      <c r="B7" s="271"/>
      <c r="C7" s="273"/>
      <c r="D7" s="273"/>
      <c r="E7" s="236"/>
      <c r="F7" s="275"/>
      <c r="G7" s="273"/>
      <c r="H7" s="273"/>
      <c r="I7" s="15"/>
      <c r="J7" s="15"/>
      <c r="K7" s="15"/>
    </row>
    <row r="8" spans="1:15" s="36" customFormat="1" ht="12.75" customHeight="1" x14ac:dyDescent="0.2">
      <c r="A8" s="165" t="s">
        <v>3</v>
      </c>
      <c r="B8" s="74">
        <f>'1B'!B8</f>
        <v>0.48100000000000004</v>
      </c>
      <c r="C8" s="177" t="s">
        <v>165</v>
      </c>
      <c r="D8" s="178" t="s">
        <v>165</v>
      </c>
      <c r="E8" s="236"/>
      <c r="F8" s="74">
        <f>'1B'!F8</f>
        <v>0.57899999999999996</v>
      </c>
      <c r="G8" s="177" t="s">
        <v>165</v>
      </c>
      <c r="H8" s="178" t="s">
        <v>165</v>
      </c>
      <c r="I8" s="15"/>
      <c r="J8" s="15"/>
      <c r="K8" s="15"/>
    </row>
    <row r="9" spans="1:15" ht="7.5" customHeight="1" x14ac:dyDescent="0.2">
      <c r="A9" s="237"/>
      <c r="B9" s="238"/>
      <c r="C9" s="239"/>
      <c r="D9" s="239"/>
      <c r="E9" s="236"/>
      <c r="F9" s="238"/>
      <c r="G9" s="239"/>
      <c r="H9" s="239"/>
      <c r="J9" s="1"/>
      <c r="K9" s="1"/>
      <c r="L9" s="1"/>
      <c r="M9" s="1"/>
    </row>
    <row r="10" spans="1:15" ht="12.75" customHeight="1" x14ac:dyDescent="0.2">
      <c r="A10" s="38" t="s">
        <v>8</v>
      </c>
      <c r="B10" s="74">
        <f>'1B'!B10</f>
        <v>0.54899999999999993</v>
      </c>
      <c r="C10" s="174">
        <f>'2'!C8</f>
        <v>0</v>
      </c>
      <c r="D10" s="179" t="str">
        <f>IF((B10-C10)&lt;0,"No","Yes")</f>
        <v>Yes</v>
      </c>
      <c r="E10" s="236"/>
      <c r="F10" s="74">
        <f>'1B'!F10</f>
        <v>0.629</v>
      </c>
      <c r="G10" s="175">
        <f>'2'!F8</f>
        <v>3.2928540241985327E-2</v>
      </c>
      <c r="H10" s="179" t="str">
        <f t="shared" ref="H10:H15" si="0">IF((F10-G10)&lt;0, "No", "Yes")</f>
        <v>Yes</v>
      </c>
      <c r="J10" s="1"/>
      <c r="K10" s="1"/>
      <c r="L10" s="1"/>
      <c r="M10" s="1"/>
    </row>
    <row r="11" spans="1:15" ht="12.75" customHeight="1" x14ac:dyDescent="0.2">
      <c r="A11" s="38" t="s">
        <v>9</v>
      </c>
      <c r="B11" s="74">
        <f>'1B'!B11</f>
        <v>0.44799999999999995</v>
      </c>
      <c r="C11" s="174">
        <f>'2'!C9</f>
        <v>0.26965823118043503</v>
      </c>
      <c r="D11" s="179" t="str">
        <f>IF((B11-C11)&lt;0,"No","Yes")</f>
        <v>Yes</v>
      </c>
      <c r="E11" s="236"/>
      <c r="F11" s="74">
        <f>'1B'!F11</f>
        <v>0.53100000000000003</v>
      </c>
      <c r="G11" s="175">
        <f>'2'!F9</f>
        <v>0.6266968575933185</v>
      </c>
      <c r="H11" s="179" t="str">
        <f t="shared" si="0"/>
        <v>No</v>
      </c>
      <c r="J11" s="164"/>
      <c r="K11" s="1"/>
      <c r="L11" s="1"/>
      <c r="M11" s="14"/>
    </row>
    <row r="12" spans="1:15" ht="12.75" customHeight="1" x14ac:dyDescent="0.2">
      <c r="A12" s="38" t="s">
        <v>10</v>
      </c>
      <c r="B12" s="74">
        <f>'1B'!B12</f>
        <v>0.20499999999999999</v>
      </c>
      <c r="C12" s="174">
        <f>'2'!C10</f>
        <v>0</v>
      </c>
      <c r="D12" s="179" t="str">
        <f t="shared" ref="D12:D19" si="1">IF((B12-C12)&lt;0,"No","Yes")</f>
        <v>Yes</v>
      </c>
      <c r="E12" s="236"/>
      <c r="F12" s="74">
        <f>'1B'!F12</f>
        <v>0.54899999999999993</v>
      </c>
      <c r="G12" s="175">
        <f>'2'!F10</f>
        <v>0.1746493543045623</v>
      </c>
      <c r="H12" s="179" t="str">
        <f t="shared" si="0"/>
        <v>Yes</v>
      </c>
      <c r="J12" s="1"/>
      <c r="K12" s="1"/>
      <c r="L12" s="1"/>
      <c r="M12" s="1"/>
    </row>
    <row r="13" spans="1:15" ht="12.75" customHeight="1" x14ac:dyDescent="0.2">
      <c r="A13" s="38" t="s">
        <v>11</v>
      </c>
      <c r="B13" s="74">
        <f>'1B'!B13</f>
        <v>0.312</v>
      </c>
      <c r="C13" s="174">
        <f>'2'!C11</f>
        <v>0</v>
      </c>
      <c r="D13" s="179" t="str">
        <f t="shared" si="1"/>
        <v>Yes</v>
      </c>
      <c r="E13" s="236"/>
      <c r="F13" s="74">
        <f>'1B'!F13</f>
        <v>0.315</v>
      </c>
      <c r="G13" s="175">
        <f>'2'!F11</f>
        <v>6.1362048436020222E-2</v>
      </c>
      <c r="H13" s="179" t="str">
        <f t="shared" si="0"/>
        <v>Yes</v>
      </c>
      <c r="J13" s="1"/>
      <c r="K13" s="1"/>
      <c r="L13" s="1"/>
      <c r="M13" s="1"/>
    </row>
    <row r="14" spans="1:15" ht="12.75" customHeight="1" x14ac:dyDescent="0.2">
      <c r="A14" s="38" t="s">
        <v>12</v>
      </c>
      <c r="B14" s="74">
        <f>'1B'!B14</f>
        <v>0.56899999999999995</v>
      </c>
      <c r="C14" s="174">
        <f>'2'!C12</f>
        <v>0.5</v>
      </c>
      <c r="D14" s="179" t="str">
        <f t="shared" si="1"/>
        <v>Yes</v>
      </c>
      <c r="E14" s="236"/>
      <c r="F14" s="74">
        <f>'1B'!F14</f>
        <v>0.375</v>
      </c>
      <c r="G14" s="175">
        <f>'2'!F12</f>
        <v>0.9</v>
      </c>
      <c r="H14" s="179" t="str">
        <f t="shared" si="0"/>
        <v>No</v>
      </c>
      <c r="J14" s="1"/>
      <c r="K14" s="1"/>
      <c r="L14" s="1"/>
      <c r="M14" s="1"/>
    </row>
    <row r="15" spans="1:15" ht="12.75" customHeight="1" x14ac:dyDescent="0.2">
      <c r="A15" s="38" t="s">
        <v>13</v>
      </c>
      <c r="B15" s="74">
        <f>'1B'!B15</f>
        <v>0.33600000000000002</v>
      </c>
      <c r="C15" s="174">
        <f>'2'!C13</f>
        <v>0.14560146327994911</v>
      </c>
      <c r="D15" s="179" t="str">
        <f t="shared" si="1"/>
        <v>Yes</v>
      </c>
      <c r="E15" s="236"/>
      <c r="F15" s="74">
        <f>'1B'!F15</f>
        <v>0.79500000000000004</v>
      </c>
      <c r="G15" s="175">
        <f>'2'!F13</f>
        <v>0.54560146327994907</v>
      </c>
      <c r="H15" s="179" t="str">
        <f t="shared" si="0"/>
        <v>Yes</v>
      </c>
      <c r="L15" s="1"/>
      <c r="M15" s="1" t="s">
        <v>2</v>
      </c>
    </row>
    <row r="16" spans="1:15" ht="12.75" customHeight="1" x14ac:dyDescent="0.2">
      <c r="A16" s="38" t="s">
        <v>14</v>
      </c>
      <c r="B16" s="74">
        <f>'1B'!B16</f>
        <v>0.25800000000000001</v>
      </c>
      <c r="C16" s="174">
        <f>'2'!C14</f>
        <v>2.3831672316824426E-2</v>
      </c>
      <c r="D16" s="179" t="str">
        <f t="shared" si="1"/>
        <v>Yes</v>
      </c>
      <c r="E16" s="236"/>
      <c r="F16" s="167" t="s">
        <v>1</v>
      </c>
      <c r="G16" s="163" t="s">
        <v>165</v>
      </c>
      <c r="H16" s="163" t="s">
        <v>165</v>
      </c>
      <c r="L16" s="1"/>
      <c r="M16" s="1"/>
    </row>
    <row r="17" spans="1:13" ht="12.75" customHeight="1" x14ac:dyDescent="0.2">
      <c r="A17" s="38" t="s">
        <v>15</v>
      </c>
      <c r="B17" s="74">
        <f>'1B'!B17</f>
        <v>0.27</v>
      </c>
      <c r="C17" s="174">
        <f>'2'!C15</f>
        <v>0</v>
      </c>
      <c r="D17" s="179" t="str">
        <f t="shared" si="1"/>
        <v>Yes</v>
      </c>
      <c r="E17" s="236"/>
      <c r="F17" s="167" t="s">
        <v>1</v>
      </c>
      <c r="G17" s="163" t="s">
        <v>165</v>
      </c>
      <c r="H17" s="163" t="s">
        <v>165</v>
      </c>
      <c r="L17" s="1"/>
      <c r="M17" s="14" t="s">
        <v>2</v>
      </c>
    </row>
    <row r="18" spans="1:13" ht="12.75" customHeight="1" x14ac:dyDescent="0.2">
      <c r="A18" s="38" t="s">
        <v>80</v>
      </c>
      <c r="B18" s="74">
        <f>'1B'!B18</f>
        <v>0.5</v>
      </c>
      <c r="C18" s="174">
        <f>'2'!C16</f>
        <v>0.19769089752090396</v>
      </c>
      <c r="D18" s="179" t="str">
        <f t="shared" si="1"/>
        <v>Yes</v>
      </c>
      <c r="E18" s="236"/>
      <c r="F18" s="167" t="s">
        <v>1</v>
      </c>
      <c r="G18" s="163" t="s">
        <v>165</v>
      </c>
      <c r="H18" s="163" t="s">
        <v>165</v>
      </c>
      <c r="M18" s="1"/>
    </row>
    <row r="19" spans="1:13" ht="12.75" customHeight="1" x14ac:dyDescent="0.2">
      <c r="A19" s="38" t="s">
        <v>16</v>
      </c>
      <c r="B19" s="74">
        <f>'1B'!B19</f>
        <v>0.38700000000000001</v>
      </c>
      <c r="C19" s="174">
        <f>'2'!C17</f>
        <v>0.2379809317015098</v>
      </c>
      <c r="D19" s="179" t="str">
        <f t="shared" si="1"/>
        <v>Yes</v>
      </c>
      <c r="E19" s="236"/>
      <c r="F19" s="74">
        <f>'1B'!F19</f>
        <v>0.43200000000000005</v>
      </c>
      <c r="G19" s="175">
        <f>'2'!F17</f>
        <v>0.23529199312564031</v>
      </c>
      <c r="H19" s="179" t="str">
        <f>IF((F19-G19)&lt;0, "No", "Yes")</f>
        <v>Yes</v>
      </c>
      <c r="M19" s="1"/>
    </row>
    <row r="20" spans="1:13" ht="7.5" customHeight="1" x14ac:dyDescent="0.2">
      <c r="A20" s="237"/>
      <c r="B20" s="238"/>
      <c r="C20" s="240"/>
      <c r="D20" s="241"/>
      <c r="E20" s="236"/>
      <c r="F20" s="238"/>
      <c r="G20" s="239"/>
      <c r="H20" s="241"/>
      <c r="M20" s="14" t="s">
        <v>2</v>
      </c>
    </row>
    <row r="21" spans="1:13" ht="12.75" customHeight="1" x14ac:dyDescent="0.2">
      <c r="A21" s="38" t="s">
        <v>17</v>
      </c>
      <c r="B21" s="74">
        <f>'1B'!B21</f>
        <v>4.8000000000000001E-2</v>
      </c>
      <c r="C21" s="174">
        <f>'2'!C19</f>
        <v>0</v>
      </c>
      <c r="D21" s="179" t="str">
        <f t="shared" ref="D21:D30" si="2">IF((B21-C21)&lt;0,"No","Yes")</f>
        <v>Yes</v>
      </c>
      <c r="E21" s="236"/>
      <c r="F21" s="167" t="s">
        <v>1</v>
      </c>
      <c r="G21" s="163" t="s">
        <v>165</v>
      </c>
      <c r="H21" s="163" t="s">
        <v>165</v>
      </c>
      <c r="I21" s="10" t="s">
        <v>2</v>
      </c>
      <c r="M21" s="1"/>
    </row>
    <row r="22" spans="1:13" ht="12.75" customHeight="1" x14ac:dyDescent="0.2">
      <c r="A22" s="38" t="s">
        <v>18</v>
      </c>
      <c r="B22" s="74">
        <f>'1B'!B22</f>
        <v>0.315</v>
      </c>
      <c r="C22" s="174">
        <f>'2'!C20</f>
        <v>0.12525252525252523</v>
      </c>
      <c r="D22" s="179" t="str">
        <f t="shared" si="2"/>
        <v>Yes</v>
      </c>
      <c r="E22" s="236"/>
      <c r="F22" s="74">
        <f>'1B'!F22</f>
        <v>0.53200000000000003</v>
      </c>
      <c r="G22" s="175">
        <f>'2'!F20</f>
        <v>0.5252525252525253</v>
      </c>
      <c r="H22" s="179" t="str">
        <f>IF((F22-G22)&lt;0, "No", "Yes")</f>
        <v>Yes</v>
      </c>
      <c r="M22" s="1"/>
    </row>
    <row r="23" spans="1:13" ht="12.75" customHeight="1" x14ac:dyDescent="0.2">
      <c r="A23" s="38" t="s">
        <v>19</v>
      </c>
      <c r="B23" s="74">
        <f>'1B'!B23</f>
        <v>0.34100000000000003</v>
      </c>
      <c r="C23" s="174">
        <f>'2'!C21</f>
        <v>0</v>
      </c>
      <c r="D23" s="179" t="str">
        <f t="shared" si="2"/>
        <v>Yes</v>
      </c>
      <c r="E23" s="236"/>
      <c r="F23" s="74">
        <f>'1B'!F23</f>
        <v>0.51400000000000001</v>
      </c>
      <c r="G23" s="175">
        <f>'2'!F21</f>
        <v>0.19517213436579772</v>
      </c>
      <c r="H23" s="179" t="str">
        <f>IF((F23-G23)&lt;0, "No", "Yes")</f>
        <v>Yes</v>
      </c>
      <c r="M23" s="1"/>
    </row>
    <row r="24" spans="1:13" ht="12.75" customHeight="1" x14ac:dyDescent="0.2">
      <c r="A24" s="38" t="s">
        <v>20</v>
      </c>
      <c r="B24" s="74">
        <f>'1B'!B24</f>
        <v>0.60899999999999999</v>
      </c>
      <c r="C24" s="174">
        <f>'2'!C22</f>
        <v>0.5</v>
      </c>
      <c r="D24" s="179" t="str">
        <f t="shared" si="2"/>
        <v>Yes</v>
      </c>
      <c r="E24" s="236"/>
      <c r="F24" s="167" t="s">
        <v>1</v>
      </c>
      <c r="G24" s="163" t="s">
        <v>165</v>
      </c>
      <c r="H24" s="163" t="s">
        <v>165</v>
      </c>
      <c r="M24" s="1"/>
    </row>
    <row r="25" spans="1:13" ht="12.75" customHeight="1" x14ac:dyDescent="0.2">
      <c r="A25" s="38" t="s">
        <v>21</v>
      </c>
      <c r="B25" s="74">
        <f>'1B'!B25</f>
        <v>0.65099999999999991</v>
      </c>
      <c r="C25" s="174">
        <f>'2'!C23</f>
        <v>0.12019578970625144</v>
      </c>
      <c r="D25" s="179" t="str">
        <f t="shared" si="2"/>
        <v>Yes</v>
      </c>
      <c r="E25" s="236"/>
      <c r="F25" s="167" t="s">
        <v>1</v>
      </c>
      <c r="G25" s="163" t="s">
        <v>165</v>
      </c>
      <c r="H25" s="163" t="s">
        <v>165</v>
      </c>
      <c r="M25" s="1"/>
    </row>
    <row r="26" spans="1:13" ht="12.75" customHeight="1" x14ac:dyDescent="0.2">
      <c r="A26" s="38" t="s">
        <v>22</v>
      </c>
      <c r="B26" s="74">
        <f>'1B'!B26</f>
        <v>0.307</v>
      </c>
      <c r="C26" s="174">
        <f>'2'!C24</f>
        <v>0</v>
      </c>
      <c r="D26" s="179" t="str">
        <f t="shared" si="2"/>
        <v>Yes</v>
      </c>
      <c r="E26" s="236"/>
      <c r="F26" s="74">
        <f>'1B'!F26</f>
        <v>0.26</v>
      </c>
      <c r="G26" s="175">
        <f>'2'!F24</f>
        <v>0.14256461318671809</v>
      </c>
      <c r="H26" s="179" t="str">
        <f>IF((F26-G26)&lt;0, "No", "Yes")</f>
        <v>Yes</v>
      </c>
      <c r="M26" s="1"/>
    </row>
    <row r="27" spans="1:13" ht="12.75" customHeight="1" x14ac:dyDescent="0.2">
      <c r="A27" s="38" t="s">
        <v>23</v>
      </c>
      <c r="B27" s="74">
        <f>'1B'!B27</f>
        <v>0.33399999999999996</v>
      </c>
      <c r="C27" s="174">
        <f>'2'!C25</f>
        <v>0</v>
      </c>
      <c r="D27" s="179" t="str">
        <f t="shared" si="2"/>
        <v>Yes</v>
      </c>
      <c r="E27" s="236"/>
      <c r="F27" s="74">
        <f>'1B'!F27</f>
        <v>0.33299999999999996</v>
      </c>
      <c r="G27" s="175">
        <f>'2'!F25</f>
        <v>0.17050680374026717</v>
      </c>
      <c r="H27" s="179" t="str">
        <f>IF((F27-G27)&lt;0, "No", "Yes")</f>
        <v>Yes</v>
      </c>
      <c r="M27" s="1"/>
    </row>
    <row r="28" spans="1:13" ht="12.75" customHeight="1" x14ac:dyDescent="0.2">
      <c r="A28" s="38" t="s">
        <v>24</v>
      </c>
      <c r="B28" s="74">
        <f>'1B'!B28</f>
        <v>0.38</v>
      </c>
      <c r="C28" s="174">
        <f>'2'!C26</f>
        <v>0</v>
      </c>
      <c r="D28" s="179" t="str">
        <f t="shared" si="2"/>
        <v>Yes</v>
      </c>
      <c r="E28" s="236"/>
      <c r="F28" s="74">
        <f>'1B'!F28</f>
        <v>0.371</v>
      </c>
      <c r="G28" s="175">
        <f>'2'!F26</f>
        <v>0.23860181436679095</v>
      </c>
      <c r="H28" s="179" t="str">
        <f>IF((F28-G28)&lt;0, "No", "Yes")</f>
        <v>Yes</v>
      </c>
      <c r="M28" s="1"/>
    </row>
    <row r="29" spans="1:13" ht="12.75" customHeight="1" x14ac:dyDescent="0.2">
      <c r="A29" s="38" t="s">
        <v>25</v>
      </c>
      <c r="B29" s="74">
        <f>'1B'!B29</f>
        <v>0.52500000000000002</v>
      </c>
      <c r="C29" s="174">
        <f>'2'!C27</f>
        <v>8.9354302617968284E-2</v>
      </c>
      <c r="D29" s="179" t="str">
        <f t="shared" si="2"/>
        <v>Yes</v>
      </c>
      <c r="E29" s="236"/>
      <c r="F29" s="74">
        <f>'1B'!F29</f>
        <v>0.58399999999999996</v>
      </c>
      <c r="G29" s="175">
        <f>'2'!F27</f>
        <v>0.48935430261796831</v>
      </c>
      <c r="H29" s="179" t="str">
        <f>IF((F29-G29)&lt;0, "No", "Yes")</f>
        <v>Yes</v>
      </c>
      <c r="M29" s="1"/>
    </row>
    <row r="30" spans="1:13" ht="12.75" customHeight="1" x14ac:dyDescent="0.2">
      <c r="A30" s="38" t="s">
        <v>26</v>
      </c>
      <c r="B30" s="74">
        <f>'1B'!B30</f>
        <v>4.8000000000000001E-2</v>
      </c>
      <c r="C30" s="174">
        <f>'2'!C28</f>
        <v>0</v>
      </c>
      <c r="D30" s="179" t="str">
        <f t="shared" si="2"/>
        <v>Yes</v>
      </c>
      <c r="E30" s="236"/>
      <c r="F30" s="167" t="s">
        <v>1</v>
      </c>
      <c r="G30" s="163" t="s">
        <v>165</v>
      </c>
      <c r="H30" s="163" t="s">
        <v>165</v>
      </c>
      <c r="M30" s="1"/>
    </row>
    <row r="31" spans="1:13" ht="7.5" customHeight="1" x14ac:dyDescent="0.2">
      <c r="A31" s="237"/>
      <c r="B31" s="238"/>
      <c r="C31" s="240"/>
      <c r="D31" s="241"/>
      <c r="E31" s="236"/>
      <c r="F31" s="238"/>
      <c r="G31" s="239"/>
      <c r="H31" s="241"/>
      <c r="M31" s="1"/>
    </row>
    <row r="32" spans="1:13" ht="12.75" customHeight="1" x14ac:dyDescent="0.2">
      <c r="A32" s="38" t="s">
        <v>27</v>
      </c>
      <c r="B32" s="74">
        <f>'1B'!B32</f>
        <v>0.90700000000000003</v>
      </c>
      <c r="C32" s="174">
        <f>'2'!C30</f>
        <v>0.5</v>
      </c>
      <c r="D32" s="179" t="str">
        <f t="shared" ref="D32:D41" si="3">IF((B32-C32)&lt;0,"No","Yes")</f>
        <v>Yes</v>
      </c>
      <c r="E32" s="236"/>
      <c r="F32" s="74">
        <f>'1B'!F32</f>
        <v>0.97599999999999998</v>
      </c>
      <c r="G32" s="175">
        <f>'2'!F30</f>
        <v>0.9</v>
      </c>
      <c r="H32" s="179" t="str">
        <f>IF((F32-G32)&lt;0, "No", "Yes")</f>
        <v>Yes</v>
      </c>
      <c r="M32" s="1"/>
    </row>
    <row r="33" spans="1:13" ht="12.75" customHeight="1" x14ac:dyDescent="0.2">
      <c r="A33" s="38" t="s">
        <v>28</v>
      </c>
      <c r="B33" s="74">
        <f>'1B'!B33</f>
        <v>0.28000000000000003</v>
      </c>
      <c r="C33" s="174">
        <f>'2'!C31</f>
        <v>0.12033814476344146</v>
      </c>
      <c r="D33" s="179" t="str">
        <f t="shared" si="3"/>
        <v>Yes</v>
      </c>
      <c r="E33" s="236"/>
      <c r="F33" s="167" t="s">
        <v>1</v>
      </c>
      <c r="G33" s="163" t="s">
        <v>165</v>
      </c>
      <c r="H33" s="163" t="s">
        <v>165</v>
      </c>
      <c r="I33" s="10" t="s">
        <v>2</v>
      </c>
      <c r="M33" s="14"/>
    </row>
    <row r="34" spans="1:13" ht="12.75" customHeight="1" x14ac:dyDescent="0.2">
      <c r="A34" s="38" t="s">
        <v>29</v>
      </c>
      <c r="B34" s="74">
        <f>'1B'!B34</f>
        <v>0.66799999999999993</v>
      </c>
      <c r="C34" s="174">
        <f>'2'!C32</f>
        <v>0.30804862008087769</v>
      </c>
      <c r="D34" s="179" t="str">
        <f t="shared" si="3"/>
        <v>Yes</v>
      </c>
      <c r="E34" s="236"/>
      <c r="F34" s="74">
        <f>'1B'!F34</f>
        <v>0.94700000000000006</v>
      </c>
      <c r="G34" s="175">
        <f>'2'!F32</f>
        <v>0.70804862008087777</v>
      </c>
      <c r="H34" s="179" t="str">
        <f>IF((F34-G34)&lt;0, "No", "Yes")</f>
        <v>Yes</v>
      </c>
      <c r="M34" s="1"/>
    </row>
    <row r="35" spans="1:13" ht="12.75" customHeight="1" x14ac:dyDescent="0.2">
      <c r="A35" s="38" t="s">
        <v>30</v>
      </c>
      <c r="B35" s="74">
        <f>'1B'!B35</f>
        <v>0.60199999999999998</v>
      </c>
      <c r="C35" s="174">
        <f>'2'!C33</f>
        <v>0</v>
      </c>
      <c r="D35" s="179" t="str">
        <f t="shared" si="3"/>
        <v>Yes</v>
      </c>
      <c r="E35" s="236"/>
      <c r="F35" s="167" t="s">
        <v>1</v>
      </c>
      <c r="G35" s="163" t="s">
        <v>165</v>
      </c>
      <c r="H35" s="163" t="s">
        <v>165</v>
      </c>
      <c r="M35" s="1"/>
    </row>
    <row r="36" spans="1:13" ht="12.75" customHeight="1" x14ac:dyDescent="0.2">
      <c r="A36" s="38" t="s">
        <v>31</v>
      </c>
      <c r="B36" s="74">
        <f>'1B'!B36</f>
        <v>0.37200000000000005</v>
      </c>
      <c r="C36" s="174">
        <f>'2'!C34</f>
        <v>0.13067785769150553</v>
      </c>
      <c r="D36" s="179" t="str">
        <f t="shared" si="3"/>
        <v>Yes</v>
      </c>
      <c r="E36" s="236"/>
      <c r="F36" s="167" t="s">
        <v>1</v>
      </c>
      <c r="G36" s="163" t="s">
        <v>165</v>
      </c>
      <c r="H36" s="163" t="s">
        <v>165</v>
      </c>
      <c r="M36" s="1"/>
    </row>
    <row r="37" spans="1:13" ht="12.75" customHeight="1" x14ac:dyDescent="0.2">
      <c r="A37" s="38" t="s">
        <v>32</v>
      </c>
      <c r="B37" s="74">
        <f>'1B'!B37</f>
        <v>0.51700000000000002</v>
      </c>
      <c r="C37" s="174">
        <f>'2'!C35</f>
        <v>0.5</v>
      </c>
      <c r="D37" s="179" t="str">
        <f t="shared" si="3"/>
        <v>Yes</v>
      </c>
      <c r="E37" s="236"/>
      <c r="F37" s="167" t="s">
        <v>1</v>
      </c>
      <c r="G37" s="163" t="s">
        <v>165</v>
      </c>
      <c r="H37" s="163" t="s">
        <v>165</v>
      </c>
      <c r="M37" s="1"/>
    </row>
    <row r="38" spans="1:13" ht="12.75" customHeight="1" x14ac:dyDescent="0.2">
      <c r="A38" s="38" t="s">
        <v>33</v>
      </c>
      <c r="B38" s="74">
        <f>'1B'!B38</f>
        <v>0.248</v>
      </c>
      <c r="C38" s="174">
        <f>'2'!C36</f>
        <v>0</v>
      </c>
      <c r="D38" s="179" t="str">
        <f t="shared" si="3"/>
        <v>Yes</v>
      </c>
      <c r="E38" s="236"/>
      <c r="F38" s="167" t="s">
        <v>1</v>
      </c>
      <c r="G38" s="163" t="s">
        <v>165</v>
      </c>
      <c r="H38" s="163" t="s">
        <v>165</v>
      </c>
      <c r="M38" s="1"/>
    </row>
    <row r="39" spans="1:13" ht="12.75" customHeight="1" x14ac:dyDescent="0.2">
      <c r="A39" s="38" t="s">
        <v>34</v>
      </c>
      <c r="B39" s="74">
        <f>'1B'!B39</f>
        <v>0.35</v>
      </c>
      <c r="C39" s="174">
        <f>'2'!C37</f>
        <v>0.37846360950286806</v>
      </c>
      <c r="D39" s="179" t="str">
        <f t="shared" si="3"/>
        <v>No</v>
      </c>
      <c r="E39" s="236"/>
      <c r="F39" s="74">
        <f>'1B'!F39</f>
        <v>0.38799999999999996</v>
      </c>
      <c r="G39" s="175">
        <f>'2'!F37</f>
        <v>0.51325356079240636</v>
      </c>
      <c r="H39" s="179" t="str">
        <f>IF((F39-G39)&lt;0, "No", "Yes")</f>
        <v>No</v>
      </c>
      <c r="M39" s="1"/>
    </row>
    <row r="40" spans="1:13" ht="12.75" customHeight="1" x14ac:dyDescent="0.2">
      <c r="A40" s="38" t="s">
        <v>35</v>
      </c>
      <c r="B40" s="74">
        <f>'1B'!B40</f>
        <v>0.44400000000000001</v>
      </c>
      <c r="C40" s="174">
        <f>'2'!C38</f>
        <v>0</v>
      </c>
      <c r="D40" s="179" t="str">
        <f t="shared" si="3"/>
        <v>Yes</v>
      </c>
      <c r="E40" s="236"/>
      <c r="F40" s="167" t="s">
        <v>1</v>
      </c>
      <c r="G40" s="163" t="s">
        <v>165</v>
      </c>
      <c r="H40" s="163" t="s">
        <v>165</v>
      </c>
      <c r="M40" s="1"/>
    </row>
    <row r="41" spans="1:13" ht="12.75" customHeight="1" x14ac:dyDescent="0.2">
      <c r="A41" s="38" t="s">
        <v>36</v>
      </c>
      <c r="B41" s="74">
        <f>'1B'!B41</f>
        <v>0.38200000000000001</v>
      </c>
      <c r="C41" s="174">
        <f>'2'!C39</f>
        <v>0.27601322251430616</v>
      </c>
      <c r="D41" s="179" t="str">
        <f t="shared" si="3"/>
        <v>Yes</v>
      </c>
      <c r="E41" s="236"/>
      <c r="F41" s="74">
        <f>'1B'!F41</f>
        <v>0.47399999999999998</v>
      </c>
      <c r="G41" s="175">
        <f>'2'!F39</f>
        <v>0.67601322251430618</v>
      </c>
      <c r="H41" s="179" t="str">
        <f>IF((F41-G41)&lt;0, "No", "Yes")</f>
        <v>No</v>
      </c>
      <c r="M41" s="1"/>
    </row>
    <row r="42" spans="1:13" ht="7.5" customHeight="1" x14ac:dyDescent="0.2">
      <c r="A42" s="237"/>
      <c r="B42" s="238"/>
      <c r="C42" s="240"/>
      <c r="D42" s="241"/>
      <c r="E42" s="236"/>
      <c r="F42" s="238"/>
      <c r="G42" s="239"/>
      <c r="H42" s="241"/>
      <c r="K42" s="49"/>
      <c r="M42" s="1"/>
    </row>
    <row r="43" spans="1:13" ht="12.75" customHeight="1" x14ac:dyDescent="0.2">
      <c r="A43" s="38" t="s">
        <v>37</v>
      </c>
      <c r="B43" s="74">
        <f>'1B'!B43</f>
        <v>0.70299999999999996</v>
      </c>
      <c r="C43" s="174">
        <f>'2'!C41</f>
        <v>0.5</v>
      </c>
      <c r="D43" s="179" t="str">
        <f t="shared" ref="D43:D52" si="4">IF((B43-C43)&lt;0,"No","Yes")</f>
        <v>Yes</v>
      </c>
      <c r="E43" s="236"/>
      <c r="F43" s="167" t="s">
        <v>1</v>
      </c>
      <c r="G43" s="163" t="s">
        <v>165</v>
      </c>
      <c r="H43" s="163" t="s">
        <v>165</v>
      </c>
      <c r="M43" s="1"/>
    </row>
    <row r="44" spans="1:13" ht="12.75" customHeight="1" x14ac:dyDescent="0.2">
      <c r="A44" s="38" t="s">
        <v>38</v>
      </c>
      <c r="B44" s="74">
        <f>'1B'!B44</f>
        <v>0.27800000000000002</v>
      </c>
      <c r="C44" s="174">
        <f>'2'!C42</f>
        <v>0</v>
      </c>
      <c r="D44" s="179" t="str">
        <f t="shared" si="4"/>
        <v>Yes</v>
      </c>
      <c r="E44" s="236"/>
      <c r="F44" s="169">
        <f>'1B'!F44</f>
        <v>0.94400000000000006</v>
      </c>
      <c r="G44" s="74">
        <f>'2'!F42</f>
        <v>0.16700000000000004</v>
      </c>
      <c r="H44" s="179" t="str">
        <f>IF((F44-G44)&lt;0, "No", "Yes")</f>
        <v>Yes</v>
      </c>
      <c r="M44" s="1"/>
    </row>
    <row r="45" spans="1:13" ht="12.75" customHeight="1" x14ac:dyDescent="0.2">
      <c r="A45" s="38" t="s">
        <v>39</v>
      </c>
      <c r="B45" s="74">
        <f>'1B'!B45</f>
        <v>0.51100000000000001</v>
      </c>
      <c r="C45" s="174">
        <f>'2'!C43</f>
        <v>0</v>
      </c>
      <c r="D45" s="179" t="str">
        <f t="shared" si="4"/>
        <v>Yes</v>
      </c>
      <c r="E45" s="236"/>
      <c r="F45" s="74">
        <f>'1B'!F45</f>
        <v>0.64200000000000002</v>
      </c>
      <c r="G45" s="175">
        <f>'2'!F43</f>
        <v>0.22881577453308699</v>
      </c>
      <c r="H45" s="179" t="str">
        <f>IF((F45-G45)&lt;0, "No", "Yes")</f>
        <v>Yes</v>
      </c>
      <c r="M45" s="1"/>
    </row>
    <row r="46" spans="1:13" ht="12.75" customHeight="1" x14ac:dyDescent="0.2">
      <c r="A46" s="38" t="s">
        <v>40</v>
      </c>
      <c r="B46" s="74">
        <f>'1B'!B46</f>
        <v>0.24600000000000002</v>
      </c>
      <c r="C46" s="174">
        <f>'2'!C44</f>
        <v>8.7803726637374457E-2</v>
      </c>
      <c r="D46" s="179" t="str">
        <f t="shared" si="4"/>
        <v>Yes</v>
      </c>
      <c r="E46" s="236"/>
      <c r="F46" s="167" t="s">
        <v>1</v>
      </c>
      <c r="G46" s="163" t="s">
        <v>165</v>
      </c>
      <c r="H46" s="163" t="s">
        <v>165</v>
      </c>
      <c r="M46" s="1"/>
    </row>
    <row r="47" spans="1:13" ht="12.75" customHeight="1" x14ac:dyDescent="0.2">
      <c r="A47" s="38" t="s">
        <v>41</v>
      </c>
      <c r="B47" s="74">
        <f>'1B'!B47</f>
        <v>0.247</v>
      </c>
      <c r="C47" s="174">
        <f>'2'!C45</f>
        <v>7.4941299454763133E-2</v>
      </c>
      <c r="D47" s="179" t="str">
        <f t="shared" si="4"/>
        <v>Yes</v>
      </c>
      <c r="E47" s="236"/>
      <c r="F47" s="74">
        <f>'1B'!F47</f>
        <v>0.29600000000000004</v>
      </c>
      <c r="G47" s="175">
        <f>'2'!F45</f>
        <v>0.47494129945476316</v>
      </c>
      <c r="H47" s="179" t="str">
        <f>IF((F47-G47)&lt;0, "No", "Yes")</f>
        <v>No</v>
      </c>
      <c r="M47" s="1"/>
    </row>
    <row r="48" spans="1:13" ht="12.75" customHeight="1" x14ac:dyDescent="0.2">
      <c r="A48" s="38" t="s">
        <v>42</v>
      </c>
      <c r="B48" s="74">
        <f>'1B'!B48</f>
        <v>0.68700000000000006</v>
      </c>
      <c r="C48" s="174">
        <f>'2'!C46</f>
        <v>0</v>
      </c>
      <c r="D48" s="179" t="str">
        <f t="shared" si="4"/>
        <v>Yes</v>
      </c>
      <c r="E48" s="236"/>
      <c r="F48" s="167" t="s">
        <v>1</v>
      </c>
      <c r="G48" s="163" t="s">
        <v>165</v>
      </c>
      <c r="H48" s="163" t="s">
        <v>165</v>
      </c>
      <c r="M48" s="1"/>
    </row>
    <row r="49" spans="1:13" ht="12.75" customHeight="1" x14ac:dyDescent="0.2">
      <c r="A49" s="38" t="s">
        <v>43</v>
      </c>
      <c r="B49" s="74">
        <f>'1B'!B49</f>
        <v>0.44400000000000001</v>
      </c>
      <c r="C49" s="174">
        <f>'2'!C47</f>
        <v>0.26628243642474481</v>
      </c>
      <c r="D49" s="179" t="str">
        <f t="shared" si="4"/>
        <v>Yes</v>
      </c>
      <c r="E49" s="236"/>
      <c r="F49" s="74">
        <f>'1B'!F49</f>
        <v>0.505</v>
      </c>
      <c r="G49" s="175">
        <f>'2'!F47</f>
        <v>0.37728274889086777</v>
      </c>
      <c r="H49" s="179" t="str">
        <f>IF((F49-G49)&lt;0, "No", "Yes")</f>
        <v>Yes</v>
      </c>
      <c r="M49" s="1"/>
    </row>
    <row r="50" spans="1:13" ht="12.75" customHeight="1" x14ac:dyDescent="0.2">
      <c r="A50" s="38" t="s">
        <v>44</v>
      </c>
      <c r="B50" s="74">
        <f>'1B'!B50</f>
        <v>0.34499999999999997</v>
      </c>
      <c r="C50" s="174">
        <f>'2'!C48</f>
        <v>7.1109086391120679E-2</v>
      </c>
      <c r="D50" s="179" t="str">
        <f t="shared" si="4"/>
        <v>Yes</v>
      </c>
      <c r="E50" s="236"/>
      <c r="F50" s="167" t="s">
        <v>1</v>
      </c>
      <c r="G50" s="163" t="s">
        <v>165</v>
      </c>
      <c r="H50" s="163" t="s">
        <v>165</v>
      </c>
    </row>
    <row r="51" spans="1:13" ht="12.75" customHeight="1" x14ac:dyDescent="0.2">
      <c r="A51" s="38" t="s">
        <v>45</v>
      </c>
      <c r="B51" s="74">
        <f>'1B'!B51</f>
        <v>0.68599999999999994</v>
      </c>
      <c r="C51" s="174">
        <f>'2'!C49</f>
        <v>0.5</v>
      </c>
      <c r="D51" s="179" t="str">
        <f t="shared" si="4"/>
        <v>Yes</v>
      </c>
      <c r="E51" s="236"/>
      <c r="F51" s="74">
        <f>'1B'!F51</f>
        <v>0.98699999999999999</v>
      </c>
      <c r="G51" s="175">
        <f>'2'!F49</f>
        <v>0.9</v>
      </c>
      <c r="H51" s="179" t="str">
        <f>IF((F51-G51)&lt;0, "No", "Yes")</f>
        <v>Yes</v>
      </c>
    </row>
    <row r="52" spans="1:13" ht="12.75" customHeight="1" x14ac:dyDescent="0.2">
      <c r="A52" s="38" t="s">
        <v>46</v>
      </c>
      <c r="B52" s="74">
        <f>'1B'!B52</f>
        <v>0.23199999999999998</v>
      </c>
      <c r="C52" s="174">
        <f>'2'!C50</f>
        <v>8.0628792345606715E-3</v>
      </c>
      <c r="D52" s="179" t="str">
        <f t="shared" si="4"/>
        <v>Yes</v>
      </c>
      <c r="E52" s="236"/>
      <c r="F52" s="74">
        <f>'1B'!F52</f>
        <v>0.38900000000000001</v>
      </c>
      <c r="G52" s="175">
        <f>'2'!F50</f>
        <v>2.8699849264733013E-2</v>
      </c>
      <c r="H52" s="179" t="str">
        <f>IF((F52-G52)&lt;0, "No", "Yes")</f>
        <v>Yes</v>
      </c>
    </row>
    <row r="53" spans="1:13" ht="7.5" customHeight="1" x14ac:dyDescent="0.2">
      <c r="A53" s="237"/>
      <c r="B53" s="238"/>
      <c r="C53" s="240"/>
      <c r="D53" s="241"/>
      <c r="E53" s="236"/>
      <c r="F53" s="238"/>
      <c r="G53" s="239"/>
      <c r="H53" s="241"/>
    </row>
    <row r="54" spans="1:13" ht="12.75" customHeight="1" x14ac:dyDescent="0.2">
      <c r="A54" s="38" t="s">
        <v>47</v>
      </c>
      <c r="B54" s="74">
        <f>'1B'!B54</f>
        <v>0.11</v>
      </c>
      <c r="C54" s="174">
        <f>'2'!C52</f>
        <v>0</v>
      </c>
      <c r="D54" s="179" t="str">
        <f t="shared" ref="D54:D63" si="5">IF((B54-C54)&lt;0,"No","Yes")</f>
        <v>Yes</v>
      </c>
      <c r="E54" s="236"/>
      <c r="F54" s="167" t="s">
        <v>1</v>
      </c>
      <c r="G54" s="163" t="s">
        <v>165</v>
      </c>
      <c r="H54" s="163" t="s">
        <v>165</v>
      </c>
    </row>
    <row r="55" spans="1:13" ht="12.75" customHeight="1" x14ac:dyDescent="0.2">
      <c r="A55" s="38" t="s">
        <v>48</v>
      </c>
      <c r="B55" s="74">
        <f>'1B'!B55</f>
        <v>8.199999999999999E-2</v>
      </c>
      <c r="C55" s="174">
        <f>'2'!C53</f>
        <v>0</v>
      </c>
      <c r="D55" s="179" t="str">
        <f t="shared" si="5"/>
        <v>Yes</v>
      </c>
      <c r="E55" s="236"/>
      <c r="F55" s="74">
        <f>'1B'!F55</f>
        <v>7.0999999999999994E-2</v>
      </c>
      <c r="G55" s="175">
        <f>'2'!F53</f>
        <v>0.30222176467522166</v>
      </c>
      <c r="H55" s="179" t="str">
        <f>IF((F55-G55)&lt;0, "No", "Yes")</f>
        <v>No</v>
      </c>
    </row>
    <row r="56" spans="1:13" ht="12.75" customHeight="1" x14ac:dyDescent="0.2">
      <c r="A56" s="38" t="s">
        <v>49</v>
      </c>
      <c r="B56" s="74">
        <f>'1B'!B56</f>
        <v>0.435</v>
      </c>
      <c r="C56" s="174">
        <f>'2'!C54</f>
        <v>0</v>
      </c>
      <c r="D56" s="179" t="str">
        <f t="shared" si="5"/>
        <v>Yes</v>
      </c>
      <c r="E56" s="236"/>
      <c r="F56" s="167" t="s">
        <v>1</v>
      </c>
      <c r="G56" s="163" t="s">
        <v>165</v>
      </c>
      <c r="H56" s="163" t="s">
        <v>165</v>
      </c>
    </row>
    <row r="57" spans="1:13" ht="12.75" customHeight="1" x14ac:dyDescent="0.2">
      <c r="A57" s="38" t="s">
        <v>50</v>
      </c>
      <c r="B57" s="74">
        <f>'1B'!B57</f>
        <v>0.58599999999999997</v>
      </c>
      <c r="C57" s="174">
        <f>'2'!C55</f>
        <v>0.5</v>
      </c>
      <c r="D57" s="179" t="str">
        <f t="shared" si="5"/>
        <v>Yes</v>
      </c>
      <c r="E57" s="236"/>
      <c r="F57" s="167" t="s">
        <v>1</v>
      </c>
      <c r="G57" s="163" t="s">
        <v>165</v>
      </c>
      <c r="H57" s="163" t="s">
        <v>165</v>
      </c>
    </row>
    <row r="58" spans="1:13" ht="12.75" customHeight="1" x14ac:dyDescent="0.2">
      <c r="A58" s="38" t="s">
        <v>51</v>
      </c>
      <c r="B58" s="74">
        <f>'1B'!B58</f>
        <v>0.312</v>
      </c>
      <c r="C58" s="174">
        <f>'2'!C56</f>
        <v>0</v>
      </c>
      <c r="D58" s="179" t="str">
        <f t="shared" si="5"/>
        <v>Yes</v>
      </c>
      <c r="E58" s="236"/>
      <c r="F58" s="169">
        <f>'1B'!F58</f>
        <v>0.27899999999999997</v>
      </c>
      <c r="G58" s="175">
        <f>'2'!F56</f>
        <v>0.20590678006503915</v>
      </c>
      <c r="H58" s="179" t="str">
        <f>IF((F58-G58)&lt;0, "No", "Yes")</f>
        <v>Yes</v>
      </c>
    </row>
    <row r="59" spans="1:13" ht="12.75" customHeight="1" x14ac:dyDescent="0.2">
      <c r="A59" s="38" t="s">
        <v>52</v>
      </c>
      <c r="B59" s="74">
        <f>'1B'!B59</f>
        <v>0.17899999999999999</v>
      </c>
      <c r="C59" s="174">
        <f>'2'!C57</f>
        <v>0</v>
      </c>
      <c r="D59" s="179" t="str">
        <f t="shared" si="5"/>
        <v>Yes</v>
      </c>
      <c r="E59" s="236"/>
      <c r="F59" s="167" t="s">
        <v>1</v>
      </c>
      <c r="G59" s="163" t="s">
        <v>165</v>
      </c>
      <c r="H59" s="163" t="s">
        <v>165</v>
      </c>
      <c r="M59" s="11" t="s">
        <v>2</v>
      </c>
    </row>
    <row r="60" spans="1:13" ht="12.75" customHeight="1" x14ac:dyDescent="0.2">
      <c r="A60" s="38" t="s">
        <v>53</v>
      </c>
      <c r="B60" s="74">
        <f>'1B'!B60</f>
        <v>0.1</v>
      </c>
      <c r="C60" s="174">
        <f>'2'!C58</f>
        <v>0</v>
      </c>
      <c r="D60" s="179" t="str">
        <f t="shared" si="5"/>
        <v>Yes</v>
      </c>
      <c r="E60" s="236"/>
      <c r="F60" s="167" t="s">
        <v>1</v>
      </c>
      <c r="G60" s="163" t="s">
        <v>165</v>
      </c>
      <c r="H60" s="163" t="s">
        <v>165</v>
      </c>
    </row>
    <row r="61" spans="1:13" ht="12.75" customHeight="1" x14ac:dyDescent="0.2">
      <c r="A61" s="38" t="s">
        <v>54</v>
      </c>
      <c r="B61" s="74">
        <f>'1B'!B61</f>
        <v>0.47</v>
      </c>
      <c r="C61" s="174">
        <f>'2'!C59</f>
        <v>0.10360189957210886</v>
      </c>
      <c r="D61" s="179" t="str">
        <f t="shared" si="5"/>
        <v>Yes</v>
      </c>
      <c r="E61" s="236"/>
      <c r="F61" s="74">
        <f>'1B'!F61</f>
        <v>0.58499999999999996</v>
      </c>
      <c r="G61" s="175">
        <f>'2'!F59</f>
        <v>0.34832630067346548</v>
      </c>
      <c r="H61" s="179" t="str">
        <f>IF((F61-G61)&lt;0, "No", "Yes")</f>
        <v>Yes</v>
      </c>
    </row>
    <row r="62" spans="1:13" ht="12.75" customHeight="1" x14ac:dyDescent="0.2">
      <c r="A62" s="38" t="s">
        <v>55</v>
      </c>
      <c r="B62" s="74">
        <f>'1B'!B62</f>
        <v>4.2000000000000003E-2</v>
      </c>
      <c r="C62" s="174">
        <f>'2'!C60</f>
        <v>0</v>
      </c>
      <c r="D62" s="179" t="str">
        <f t="shared" si="5"/>
        <v>Yes</v>
      </c>
      <c r="E62" s="236"/>
      <c r="F62" s="167" t="s">
        <v>1</v>
      </c>
      <c r="G62" s="163" t="s">
        <v>165</v>
      </c>
      <c r="H62" s="163" t="s">
        <v>165</v>
      </c>
    </row>
    <row r="63" spans="1:13" ht="12.75" customHeight="1" x14ac:dyDescent="0.2">
      <c r="A63" s="38" t="s">
        <v>56</v>
      </c>
      <c r="B63" s="74">
        <f>'1B'!B63</f>
        <v>0.36799999999999999</v>
      </c>
      <c r="C63" s="174">
        <f>'2'!C61</f>
        <v>5.7949029955352005E-2</v>
      </c>
      <c r="D63" s="179" t="str">
        <f t="shared" si="5"/>
        <v>Yes</v>
      </c>
      <c r="E63" s="236"/>
      <c r="F63" s="167" t="s">
        <v>1</v>
      </c>
      <c r="G63" s="163" t="s">
        <v>165</v>
      </c>
      <c r="H63" s="163" t="s">
        <v>165</v>
      </c>
    </row>
    <row r="64" spans="1:13" ht="7.5" customHeight="1" x14ac:dyDescent="0.2">
      <c r="A64" s="237"/>
      <c r="B64" s="238"/>
      <c r="C64" s="240"/>
      <c r="D64" s="241"/>
      <c r="E64" s="236"/>
      <c r="F64" s="238"/>
      <c r="G64" s="239"/>
      <c r="H64" s="241"/>
    </row>
    <row r="65" spans="1:8" ht="12.75" customHeight="1" x14ac:dyDescent="0.2">
      <c r="A65" s="38" t="s">
        <v>57</v>
      </c>
      <c r="B65" s="74">
        <f>'1B'!B65</f>
        <v>0.504</v>
      </c>
      <c r="C65" s="174">
        <f>'2'!C63</f>
        <v>3.7065517184407815E-2</v>
      </c>
      <c r="D65" s="179" t="str">
        <f>IF((B65-C65)&lt;0,"No","Yes")</f>
        <v>Yes</v>
      </c>
      <c r="E65" s="236"/>
      <c r="F65" s="74">
        <f>'1B'!F65</f>
        <v>0.69</v>
      </c>
      <c r="G65" s="175">
        <f>'2'!F63</f>
        <v>0.43706551718440784</v>
      </c>
      <c r="H65" s="179" t="str">
        <f>IF((F65-G65)&lt;0, "No", "Yes")</f>
        <v>Yes</v>
      </c>
    </row>
    <row r="66" spans="1:8" ht="12.75" customHeight="1" x14ac:dyDescent="0.2">
      <c r="A66" s="38" t="s">
        <v>58</v>
      </c>
      <c r="B66" s="74">
        <f>'1B'!B66</f>
        <v>0.36899999999999999</v>
      </c>
      <c r="C66" s="174">
        <f>'2'!C64</f>
        <v>9.8247841572558336E-2</v>
      </c>
      <c r="D66" s="179" t="str">
        <f>IF((B66-C66)&lt;0,"No","Yes")</f>
        <v>Yes</v>
      </c>
      <c r="E66" s="236"/>
      <c r="F66" s="167" t="s">
        <v>1</v>
      </c>
      <c r="G66" s="163" t="s">
        <v>165</v>
      </c>
      <c r="H66" s="163" t="s">
        <v>165</v>
      </c>
    </row>
    <row r="67" spans="1:8" ht="12.75" customHeight="1" x14ac:dyDescent="0.2">
      <c r="A67" s="38" t="s">
        <v>59</v>
      </c>
      <c r="B67" s="74">
        <f>'1B'!B67</f>
        <v>0.441</v>
      </c>
      <c r="C67" s="174">
        <f>'2'!C65</f>
        <v>0.15997665356031904</v>
      </c>
      <c r="D67" s="179" t="str">
        <f>IF((B67-C67)&lt;0,"No","Yes")</f>
        <v>Yes</v>
      </c>
      <c r="E67" s="236"/>
      <c r="F67" s="74">
        <f>'1B'!F67</f>
        <v>0.47499999999999998</v>
      </c>
      <c r="G67" s="175">
        <f>'2'!F65</f>
        <v>0.45062674009072745</v>
      </c>
      <c r="H67" s="179" t="str">
        <f>IF((F67-G67)&lt;0, "No", "Yes")</f>
        <v>Yes</v>
      </c>
    </row>
    <row r="68" spans="1:8" ht="12.75" customHeight="1" x14ac:dyDescent="0.2">
      <c r="A68" s="40" t="s">
        <v>60</v>
      </c>
      <c r="B68" s="168">
        <f>'1B'!B68</f>
        <v>0.73299999999999998</v>
      </c>
      <c r="C68" s="176">
        <f>'2'!C66</f>
        <v>0.5</v>
      </c>
      <c r="D68" s="180" t="str">
        <f>IF((B68-C68)&lt;0,"No","Yes")</f>
        <v>Yes</v>
      </c>
      <c r="E68" s="236"/>
      <c r="F68" s="168">
        <f>'1B'!F68</f>
        <v>0.73299999999999998</v>
      </c>
      <c r="G68" s="176">
        <f>'2'!F66</f>
        <v>0.9</v>
      </c>
      <c r="H68" s="180" t="str">
        <f>IF((F68-G68)&lt;0, "No", "Yes")</f>
        <v>No</v>
      </c>
    </row>
    <row r="69" spans="1:8" x14ac:dyDescent="0.2">
      <c r="A69" s="266" t="s">
        <v>84</v>
      </c>
      <c r="B69" s="266"/>
      <c r="C69" s="266"/>
      <c r="D69" s="266"/>
      <c r="E69" s="266"/>
      <c r="F69" s="266"/>
      <c r="G69" s="266"/>
      <c r="H69" s="266"/>
    </row>
    <row r="70" spans="1:8" ht="24.75" customHeight="1" x14ac:dyDescent="0.2">
      <c r="A70" s="266" t="s">
        <v>205</v>
      </c>
      <c r="B70" s="266"/>
      <c r="C70" s="266"/>
      <c r="D70" s="266"/>
      <c r="E70" s="266"/>
      <c r="F70" s="266"/>
      <c r="G70" s="266"/>
      <c r="H70" s="266"/>
    </row>
    <row r="73" spans="1:8" ht="12.75" customHeight="1" x14ac:dyDescent="0.2">
      <c r="A73" s="16" t="s">
        <v>2</v>
      </c>
      <c r="B73" s="17"/>
    </row>
  </sheetData>
  <mergeCells count="15">
    <mergeCell ref="A2:H2"/>
    <mergeCell ref="A1:H1"/>
    <mergeCell ref="A70:H70"/>
    <mergeCell ref="A69:H69"/>
    <mergeCell ref="A3:H3"/>
    <mergeCell ref="A4:H4"/>
    <mergeCell ref="A5:A7"/>
    <mergeCell ref="B6:B7"/>
    <mergeCell ref="C6:C7"/>
    <mergeCell ref="D6:D7"/>
    <mergeCell ref="F6:F7"/>
    <mergeCell ref="G6:G7"/>
    <mergeCell ref="H6:H7"/>
    <mergeCell ref="B5:D5"/>
    <mergeCell ref="F5:H5"/>
  </mergeCells>
  <phoneticPr fontId="0" type="noConversion"/>
  <conditionalFormatting sqref="D10">
    <cfRule type="expression" dxfId="23" priority="28" stopIfTrue="1">
      <formula>B10&lt;C10</formula>
    </cfRule>
  </conditionalFormatting>
  <conditionalFormatting sqref="D11:D19">
    <cfRule type="expression" dxfId="22" priority="27" stopIfTrue="1">
      <formula>B11&lt;C11</formula>
    </cfRule>
  </conditionalFormatting>
  <conditionalFormatting sqref="D21:D30">
    <cfRule type="expression" dxfId="21" priority="26" stopIfTrue="1">
      <formula>B21&lt;C21</formula>
    </cfRule>
  </conditionalFormatting>
  <conditionalFormatting sqref="D32:D41">
    <cfRule type="expression" dxfId="20" priority="25" stopIfTrue="1">
      <formula>B32&lt;C32</formula>
    </cfRule>
  </conditionalFormatting>
  <conditionalFormatting sqref="D43:D52">
    <cfRule type="expression" dxfId="19" priority="23" stopIfTrue="1">
      <formula>B43&lt;C43</formula>
    </cfRule>
  </conditionalFormatting>
  <conditionalFormatting sqref="D54:D63">
    <cfRule type="expression" dxfId="18" priority="22" stopIfTrue="1">
      <formula>B54&lt;C54</formula>
    </cfRule>
  </conditionalFormatting>
  <conditionalFormatting sqref="D65:D68">
    <cfRule type="expression" dxfId="17" priority="21" stopIfTrue="1">
      <formula>B65&lt;C65</formula>
    </cfRule>
  </conditionalFormatting>
  <conditionalFormatting sqref="H10">
    <cfRule type="expression" dxfId="16" priority="18" stopIfTrue="1">
      <formula>$G$10&gt;$F$10</formula>
    </cfRule>
  </conditionalFormatting>
  <conditionalFormatting sqref="H11">
    <cfRule type="expression" dxfId="15" priority="17" stopIfTrue="1">
      <formula>$G$11&gt;$F$11</formula>
    </cfRule>
  </conditionalFormatting>
  <conditionalFormatting sqref="H12">
    <cfRule type="expression" dxfId="14" priority="16" stopIfTrue="1">
      <formula>$G$12&gt;$F$12</formula>
    </cfRule>
  </conditionalFormatting>
  <conditionalFormatting sqref="H13">
    <cfRule type="expression" dxfId="13" priority="15" stopIfTrue="1">
      <formula>$G$13&gt;$F$13</formula>
    </cfRule>
  </conditionalFormatting>
  <conditionalFormatting sqref="H14">
    <cfRule type="expression" dxfId="12" priority="14" stopIfTrue="1">
      <formula>$G$14&gt;$F$14</formula>
    </cfRule>
  </conditionalFormatting>
  <conditionalFormatting sqref="H15">
    <cfRule type="expression" dxfId="11" priority="13" stopIfTrue="1">
      <formula>$G$15&gt;$F$15</formula>
    </cfRule>
  </conditionalFormatting>
  <conditionalFormatting sqref="H19">
    <cfRule type="expression" dxfId="10" priority="12" stopIfTrue="1">
      <formula>$G$19&gt;$F$19</formula>
    </cfRule>
  </conditionalFormatting>
  <conditionalFormatting sqref="H22">
    <cfRule type="expression" dxfId="9" priority="11" stopIfTrue="1">
      <formula>$G$22&gt;$F$22</formula>
    </cfRule>
  </conditionalFormatting>
  <conditionalFormatting sqref="H23">
    <cfRule type="expression" dxfId="8" priority="10" stopIfTrue="1">
      <formula>G23&gt;F23</formula>
    </cfRule>
  </conditionalFormatting>
  <conditionalFormatting sqref="H26">
    <cfRule type="expression" dxfId="7" priority="8" stopIfTrue="1">
      <formula>G26&gt;F26</formula>
    </cfRule>
  </conditionalFormatting>
  <conditionalFormatting sqref="H27">
    <cfRule type="expression" dxfId="6" priority="7" stopIfTrue="1">
      <formula>G27&gt;F27</formula>
    </cfRule>
  </conditionalFormatting>
  <conditionalFormatting sqref="H28">
    <cfRule type="expression" dxfId="5" priority="6" stopIfTrue="1">
      <formula>G28&gt;F28</formula>
    </cfRule>
  </conditionalFormatting>
  <conditionalFormatting sqref="H29">
    <cfRule type="expression" dxfId="4" priority="5" stopIfTrue="1">
      <formula>G29&gt;F29</formula>
    </cfRule>
  </conditionalFormatting>
  <conditionalFormatting sqref="H32">
    <cfRule type="expression" dxfId="3" priority="4" stopIfTrue="1">
      <formula>G32&gt;F32</formula>
    </cfRule>
  </conditionalFormatting>
  <conditionalFormatting sqref="H41 H39 H34">
    <cfRule type="expression" dxfId="2" priority="3" stopIfTrue="1">
      <formula>G34&gt;F34</formula>
    </cfRule>
  </conditionalFormatting>
  <conditionalFormatting sqref="H67:H68 H65 H61 H55 H51:H52 H49 H47 H45">
    <cfRule type="expression" dxfId="1" priority="2" stopIfTrue="1">
      <formula>G45&gt;F45</formula>
    </cfRule>
  </conditionalFormatting>
  <conditionalFormatting sqref="H58">
    <cfRule type="expression" dxfId="0" priority="1" stopIfTrue="1">
      <formula>G58&gt;F58</formula>
    </cfRule>
  </conditionalFormatting>
  <printOptions horizontalCentered="1" verticalCentered="1"/>
  <pageMargins left="0.25" right="0.25" top="0.25" bottom="0.25" header="0" footer="0"/>
  <pageSetup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zoomScaleNormal="100" zoomScaleSheetLayoutView="100" workbookViewId="0">
      <selection sqref="A1:H1"/>
    </sheetView>
  </sheetViews>
  <sheetFormatPr defaultColWidth="9.140625" defaultRowHeight="12.75" customHeight="1" x14ac:dyDescent="0.2"/>
  <cols>
    <col min="1" max="1" width="15.7109375" style="2" customWidth="1"/>
    <col min="2" max="2" width="11.42578125" style="2" customWidth="1"/>
    <col min="3" max="3" width="9.28515625" style="2" customWidth="1"/>
    <col min="4" max="4" width="10" style="2" customWidth="1"/>
    <col min="5" max="5" width="1.85546875" style="10" customWidth="1"/>
    <col min="6" max="6" width="11.42578125" style="2" customWidth="1"/>
    <col min="7" max="7" width="9.28515625" style="2" customWidth="1"/>
    <col min="8" max="8" width="10" style="2" customWidth="1"/>
    <col min="9" max="16384" width="9.140625" style="2"/>
  </cols>
  <sheetData>
    <row r="1" spans="1:16" s="195" customFormat="1" ht="12.75" customHeight="1" x14ac:dyDescent="0.2">
      <c r="A1" s="278" t="s">
        <v>203</v>
      </c>
      <c r="B1" s="278"/>
      <c r="C1" s="278"/>
      <c r="D1" s="278"/>
      <c r="E1" s="278"/>
      <c r="F1" s="278"/>
      <c r="G1" s="278"/>
      <c r="H1" s="278"/>
    </row>
    <row r="2" spans="1:16" s="195" customFormat="1" ht="12.75" customHeight="1" x14ac:dyDescent="0.2">
      <c r="A2" s="278" t="s">
        <v>197</v>
      </c>
      <c r="B2" s="278"/>
      <c r="C2" s="278"/>
      <c r="D2" s="278"/>
      <c r="E2" s="278"/>
      <c r="F2" s="278"/>
      <c r="G2" s="278"/>
      <c r="H2" s="278"/>
    </row>
    <row r="3" spans="1:16" x14ac:dyDescent="0.2">
      <c r="A3" s="279" t="s">
        <v>268</v>
      </c>
      <c r="B3" s="279"/>
      <c r="C3" s="279"/>
      <c r="D3" s="279"/>
      <c r="E3" s="279"/>
      <c r="F3" s="279"/>
      <c r="G3" s="279"/>
      <c r="H3" s="279"/>
      <c r="I3" s="6"/>
      <c r="J3" s="6"/>
      <c r="K3" s="6"/>
      <c r="P3" s="7"/>
    </row>
    <row r="4" spans="1:16" ht="12.75" customHeight="1" x14ac:dyDescent="0.2">
      <c r="A4" s="280" t="s">
        <v>272</v>
      </c>
      <c r="B4" s="280"/>
      <c r="C4" s="280"/>
      <c r="D4" s="280"/>
      <c r="E4" s="280"/>
      <c r="F4" s="280"/>
      <c r="G4" s="280"/>
      <c r="H4" s="280"/>
    </row>
    <row r="5" spans="1:16" ht="12.75" customHeight="1" x14ac:dyDescent="0.2">
      <c r="A5" s="269" t="s">
        <v>0</v>
      </c>
      <c r="B5" s="283" t="s">
        <v>61</v>
      </c>
      <c r="C5" s="283"/>
      <c r="D5" s="283"/>
      <c r="E5" s="248" t="s">
        <v>165</v>
      </c>
      <c r="F5" s="284" t="s">
        <v>63</v>
      </c>
      <c r="G5" s="285"/>
      <c r="H5" s="286"/>
    </row>
    <row r="6" spans="1:16" ht="12.75" customHeight="1" x14ac:dyDescent="0.2">
      <c r="A6" s="270"/>
      <c r="B6" s="269" t="s">
        <v>83</v>
      </c>
      <c r="C6" s="281" t="s">
        <v>138</v>
      </c>
      <c r="D6" s="281" t="s">
        <v>5</v>
      </c>
      <c r="E6" s="248"/>
      <c r="F6" s="269" t="s">
        <v>83</v>
      </c>
      <c r="G6" s="281" t="s">
        <v>138</v>
      </c>
      <c r="H6" s="281" t="s">
        <v>5</v>
      </c>
    </row>
    <row r="7" spans="1:16" ht="12.75" customHeight="1" x14ac:dyDescent="0.2">
      <c r="A7" s="271"/>
      <c r="B7" s="271"/>
      <c r="C7" s="282"/>
      <c r="D7" s="282"/>
      <c r="E7" s="248"/>
      <c r="F7" s="271"/>
      <c r="G7" s="282"/>
      <c r="H7" s="282"/>
    </row>
    <row r="8" spans="1:16" ht="12.75" customHeight="1" x14ac:dyDescent="0.2">
      <c r="A8" s="242" t="s">
        <v>3</v>
      </c>
      <c r="B8" s="243">
        <v>0.48100000000000004</v>
      </c>
      <c r="C8" s="243">
        <v>0.314</v>
      </c>
      <c r="D8" s="244">
        <v>0.80400000000000005</v>
      </c>
      <c r="E8" s="248"/>
      <c r="F8" s="243">
        <v>0.57899999999999996</v>
      </c>
      <c r="G8" s="243">
        <v>0.39100000000000001</v>
      </c>
      <c r="H8" s="243">
        <v>0.91799999999999993</v>
      </c>
    </row>
    <row r="9" spans="1:16" s="10" customFormat="1" ht="9" customHeight="1" x14ac:dyDescent="0.2">
      <c r="A9" s="237"/>
      <c r="B9" s="245"/>
      <c r="C9" s="245"/>
      <c r="D9" s="65"/>
      <c r="E9" s="248"/>
      <c r="F9" s="245"/>
      <c r="G9" s="245"/>
      <c r="H9" s="245"/>
    </row>
    <row r="10" spans="1:16" ht="12.75" customHeight="1" x14ac:dyDescent="0.2">
      <c r="A10" s="51" t="s">
        <v>8</v>
      </c>
      <c r="B10" s="114">
        <v>0.54899999999999993</v>
      </c>
      <c r="C10" s="114">
        <v>0.54899999999999993</v>
      </c>
      <c r="D10" s="246" t="s">
        <v>165</v>
      </c>
      <c r="E10" s="248"/>
      <c r="F10" s="114">
        <v>0.629</v>
      </c>
      <c r="G10" s="114">
        <v>0.629</v>
      </c>
      <c r="H10" s="246" t="s">
        <v>165</v>
      </c>
    </row>
    <row r="11" spans="1:16" ht="12.75" customHeight="1" x14ac:dyDescent="0.2">
      <c r="A11" s="51" t="s">
        <v>9</v>
      </c>
      <c r="B11" s="114">
        <v>0.44799999999999995</v>
      </c>
      <c r="C11" s="114">
        <v>0.44799999999999995</v>
      </c>
      <c r="D11" s="246" t="s">
        <v>165</v>
      </c>
      <c r="E11" s="248"/>
      <c r="F11" s="114">
        <v>0.53100000000000003</v>
      </c>
      <c r="G11" s="114">
        <v>0.53100000000000003</v>
      </c>
      <c r="H11" s="246" t="s">
        <v>165</v>
      </c>
      <c r="M11" s="9"/>
    </row>
    <row r="12" spans="1:16" ht="12.75" customHeight="1" x14ac:dyDescent="0.2">
      <c r="A12" s="51" t="s">
        <v>10</v>
      </c>
      <c r="B12" s="114">
        <v>0.20499999999999999</v>
      </c>
      <c r="C12" s="114">
        <v>0.20499999999999999</v>
      </c>
      <c r="D12" s="246" t="s">
        <v>165</v>
      </c>
      <c r="E12" s="248"/>
      <c r="F12" s="114">
        <v>0.54899999999999993</v>
      </c>
      <c r="G12" s="114">
        <v>0.54899999999999993</v>
      </c>
      <c r="H12" s="246" t="s">
        <v>165</v>
      </c>
    </row>
    <row r="13" spans="1:16" ht="12.75" customHeight="1" x14ac:dyDescent="0.2">
      <c r="A13" s="51" t="s">
        <v>11</v>
      </c>
      <c r="B13" s="114">
        <v>0.312</v>
      </c>
      <c r="C13" s="114">
        <v>0.312</v>
      </c>
      <c r="D13" s="246" t="s">
        <v>165</v>
      </c>
      <c r="E13" s="248"/>
      <c r="F13" s="114">
        <v>0.315</v>
      </c>
      <c r="G13" s="114">
        <v>0.315</v>
      </c>
      <c r="H13" s="246" t="s">
        <v>165</v>
      </c>
    </row>
    <row r="14" spans="1:16" ht="12.75" customHeight="1" x14ac:dyDescent="0.2">
      <c r="A14" s="51" t="s">
        <v>12</v>
      </c>
      <c r="B14" s="114">
        <v>0.56899999999999995</v>
      </c>
      <c r="C14" s="114">
        <v>0.36599999999999999</v>
      </c>
      <c r="D14" s="114">
        <v>0.90500000000000003</v>
      </c>
      <c r="E14" s="248"/>
      <c r="F14" s="34">
        <v>0.375</v>
      </c>
      <c r="G14" s="114">
        <v>0.375</v>
      </c>
      <c r="H14" s="249" t="s">
        <v>165</v>
      </c>
    </row>
    <row r="15" spans="1:16" ht="12.75" customHeight="1" x14ac:dyDescent="0.2">
      <c r="A15" s="51" t="s">
        <v>13</v>
      </c>
      <c r="B15" s="114">
        <v>0.33600000000000002</v>
      </c>
      <c r="C15" s="114">
        <v>0.33600000000000002</v>
      </c>
      <c r="D15" s="246" t="s">
        <v>165</v>
      </c>
      <c r="E15" s="248"/>
      <c r="F15" s="34">
        <v>0.79500000000000004</v>
      </c>
      <c r="G15" s="114">
        <v>0.79500000000000004</v>
      </c>
      <c r="H15" s="246" t="s">
        <v>165</v>
      </c>
      <c r="M15" s="2" t="s">
        <v>2</v>
      </c>
    </row>
    <row r="16" spans="1:16" ht="12.75" customHeight="1" x14ac:dyDescent="0.2">
      <c r="A16" s="51" t="s">
        <v>14</v>
      </c>
      <c r="B16" s="114">
        <v>0.25800000000000001</v>
      </c>
      <c r="C16" s="114">
        <v>0.25800000000000001</v>
      </c>
      <c r="D16" s="246" t="s">
        <v>165</v>
      </c>
      <c r="E16" s="248"/>
      <c r="F16" s="196" t="s">
        <v>1</v>
      </c>
      <c r="G16" s="246" t="s">
        <v>165</v>
      </c>
      <c r="H16" s="246" t="s">
        <v>165</v>
      </c>
    </row>
    <row r="17" spans="1:13" ht="12.75" customHeight="1" x14ac:dyDescent="0.2">
      <c r="A17" s="51" t="s">
        <v>15</v>
      </c>
      <c r="B17" s="114">
        <v>0.27</v>
      </c>
      <c r="C17" s="114">
        <v>0.27</v>
      </c>
      <c r="D17" s="246" t="s">
        <v>165</v>
      </c>
      <c r="E17" s="248"/>
      <c r="F17" s="196" t="s">
        <v>1</v>
      </c>
      <c r="G17" s="246" t="s">
        <v>165</v>
      </c>
      <c r="H17" s="246" t="s">
        <v>165</v>
      </c>
      <c r="M17" s="9" t="s">
        <v>2</v>
      </c>
    </row>
    <row r="18" spans="1:13" ht="12.75" customHeight="1" x14ac:dyDescent="0.2">
      <c r="A18" s="51" t="s">
        <v>80</v>
      </c>
      <c r="B18" s="114">
        <v>0.5</v>
      </c>
      <c r="C18" s="114">
        <v>0.5</v>
      </c>
      <c r="D18" s="246" t="s">
        <v>165</v>
      </c>
      <c r="E18" s="248"/>
      <c r="F18" s="196" t="s">
        <v>1</v>
      </c>
      <c r="G18" s="246" t="s">
        <v>165</v>
      </c>
      <c r="H18" s="246" t="s">
        <v>165</v>
      </c>
    </row>
    <row r="19" spans="1:13" ht="12.75" customHeight="1" x14ac:dyDescent="0.2">
      <c r="A19" s="51" t="s">
        <v>16</v>
      </c>
      <c r="B19" s="114">
        <v>0.38700000000000001</v>
      </c>
      <c r="C19" s="114">
        <v>0.38700000000000001</v>
      </c>
      <c r="D19" s="246" t="s">
        <v>165</v>
      </c>
      <c r="E19" s="248"/>
      <c r="F19" s="34">
        <v>0.43200000000000005</v>
      </c>
      <c r="G19" s="114">
        <v>0.43200000000000005</v>
      </c>
      <c r="H19" s="246" t="s">
        <v>165</v>
      </c>
    </row>
    <row r="20" spans="1:13" s="10" customFormat="1" ht="9" customHeight="1" x14ac:dyDescent="0.2">
      <c r="A20" s="53"/>
      <c r="B20" s="54"/>
      <c r="C20" s="54"/>
      <c r="D20" s="54"/>
      <c r="E20" s="248"/>
      <c r="F20" s="54"/>
      <c r="G20" s="54"/>
      <c r="H20" s="54"/>
      <c r="M20" s="11" t="s">
        <v>2</v>
      </c>
    </row>
    <row r="21" spans="1:13" ht="12.75" customHeight="1" x14ac:dyDescent="0.2">
      <c r="A21" s="51" t="s">
        <v>64</v>
      </c>
      <c r="B21" s="114">
        <v>4.8000000000000001E-2</v>
      </c>
      <c r="C21" s="114">
        <v>4.8000000000000001E-2</v>
      </c>
      <c r="D21" s="246" t="s">
        <v>165</v>
      </c>
      <c r="E21" s="248"/>
      <c r="F21" s="34" t="s">
        <v>1</v>
      </c>
      <c r="G21" s="246" t="s">
        <v>165</v>
      </c>
      <c r="H21" s="246" t="s">
        <v>165</v>
      </c>
    </row>
    <row r="22" spans="1:13" ht="12.75" customHeight="1" x14ac:dyDescent="0.2">
      <c r="A22" s="51" t="s">
        <v>18</v>
      </c>
      <c r="B22" s="114">
        <v>0.315</v>
      </c>
      <c r="C22" s="114">
        <v>0.315</v>
      </c>
      <c r="D22" s="246" t="s">
        <v>165</v>
      </c>
      <c r="E22" s="248"/>
      <c r="F22" s="34">
        <v>0.53200000000000003</v>
      </c>
      <c r="G22" s="114">
        <v>0.53200000000000003</v>
      </c>
      <c r="H22" s="246"/>
    </row>
    <row r="23" spans="1:13" ht="12.75" customHeight="1" x14ac:dyDescent="0.2">
      <c r="A23" s="51" t="s">
        <v>19</v>
      </c>
      <c r="B23" s="114">
        <v>0.34100000000000003</v>
      </c>
      <c r="C23" s="114">
        <v>0.34100000000000003</v>
      </c>
      <c r="D23" s="246" t="s">
        <v>165</v>
      </c>
      <c r="E23" s="248"/>
      <c r="F23" s="252">
        <v>0.51400000000000001</v>
      </c>
      <c r="G23" s="114">
        <v>0.51400000000000001</v>
      </c>
      <c r="H23" s="246"/>
    </row>
    <row r="24" spans="1:13" ht="12.75" customHeight="1" x14ac:dyDescent="0.2">
      <c r="A24" s="51" t="s">
        <v>20</v>
      </c>
      <c r="B24" s="114">
        <v>0.60899999999999999</v>
      </c>
      <c r="C24" s="114">
        <v>0.60899999999999999</v>
      </c>
      <c r="D24" s="246" t="s">
        <v>165</v>
      </c>
      <c r="E24" s="248"/>
      <c r="F24" s="196" t="s">
        <v>1</v>
      </c>
      <c r="G24" s="246" t="s">
        <v>165</v>
      </c>
      <c r="H24" s="246" t="s">
        <v>165</v>
      </c>
    </row>
    <row r="25" spans="1:13" ht="12.75" customHeight="1" x14ac:dyDescent="0.2">
      <c r="A25" s="51" t="s">
        <v>65</v>
      </c>
      <c r="B25" s="114">
        <v>0.65099999999999991</v>
      </c>
      <c r="C25" s="114">
        <v>0.65099999999999991</v>
      </c>
      <c r="D25" s="246" t="s">
        <v>165</v>
      </c>
      <c r="E25" s="248"/>
      <c r="F25" s="196" t="s">
        <v>1</v>
      </c>
      <c r="G25" s="246" t="s">
        <v>165</v>
      </c>
      <c r="H25" s="246" t="s">
        <v>165</v>
      </c>
    </row>
    <row r="26" spans="1:13" ht="12.75" customHeight="1" x14ac:dyDescent="0.2">
      <c r="A26" s="51" t="s">
        <v>22</v>
      </c>
      <c r="B26" s="114">
        <v>0.307</v>
      </c>
      <c r="C26" s="114">
        <v>0.27600000000000002</v>
      </c>
      <c r="D26" s="114">
        <v>0.72099999999999997</v>
      </c>
      <c r="E26" s="248"/>
      <c r="F26" s="34">
        <v>0.26</v>
      </c>
      <c r="G26" s="114">
        <v>0.218</v>
      </c>
      <c r="H26" s="114">
        <v>0.78900000000000003</v>
      </c>
    </row>
    <row r="27" spans="1:13" ht="12.75" customHeight="1" x14ac:dyDescent="0.2">
      <c r="A27" s="51" t="s">
        <v>23</v>
      </c>
      <c r="B27" s="114">
        <v>0.33399999999999996</v>
      </c>
      <c r="C27" s="114">
        <v>0.33399999999999996</v>
      </c>
      <c r="D27" s="246" t="s">
        <v>165</v>
      </c>
      <c r="E27" s="248"/>
      <c r="F27" s="34">
        <v>0.33299999999999996</v>
      </c>
      <c r="G27" s="114">
        <v>0.33299999999999996</v>
      </c>
      <c r="H27" s="246"/>
    </row>
    <row r="28" spans="1:13" ht="12.75" customHeight="1" x14ac:dyDescent="0.2">
      <c r="A28" s="51" t="s">
        <v>24</v>
      </c>
      <c r="B28" s="114">
        <v>0.38</v>
      </c>
      <c r="C28" s="114">
        <v>0.38</v>
      </c>
      <c r="D28" s="246" t="s">
        <v>165</v>
      </c>
      <c r="E28" s="248"/>
      <c r="F28" s="34">
        <v>0.371</v>
      </c>
      <c r="G28" s="114">
        <v>0.371</v>
      </c>
      <c r="H28" s="246"/>
    </row>
    <row r="29" spans="1:13" ht="12.75" customHeight="1" x14ac:dyDescent="0.2">
      <c r="A29" s="51" t="s">
        <v>25</v>
      </c>
      <c r="B29" s="114">
        <v>0.52500000000000002</v>
      </c>
      <c r="C29" s="114">
        <v>0.52500000000000002</v>
      </c>
      <c r="D29" s="246" t="s">
        <v>165</v>
      </c>
      <c r="E29" s="248"/>
      <c r="F29" s="34">
        <v>0.58399999999999996</v>
      </c>
      <c r="G29" s="114">
        <v>0.58399999999999996</v>
      </c>
      <c r="H29" s="246"/>
    </row>
    <row r="30" spans="1:13" ht="12.75" customHeight="1" x14ac:dyDescent="0.2">
      <c r="A30" s="51" t="s">
        <v>66</v>
      </c>
      <c r="B30" s="114">
        <v>4.8000000000000001E-2</v>
      </c>
      <c r="C30" s="114">
        <v>4.8000000000000001E-2</v>
      </c>
      <c r="D30" s="246" t="s">
        <v>165</v>
      </c>
      <c r="E30" s="248"/>
      <c r="F30" s="196" t="s">
        <v>1</v>
      </c>
      <c r="G30" s="246" t="s">
        <v>165</v>
      </c>
      <c r="H30" s="246" t="s">
        <v>165</v>
      </c>
    </row>
    <row r="31" spans="1:13" s="10" customFormat="1" ht="9" customHeight="1" x14ac:dyDescent="0.2">
      <c r="A31" s="53"/>
      <c r="B31" s="54"/>
      <c r="C31" s="54"/>
      <c r="D31" s="54"/>
      <c r="E31" s="248"/>
      <c r="F31" s="54"/>
      <c r="G31" s="54"/>
      <c r="H31" s="54"/>
    </row>
    <row r="32" spans="1:13" ht="12.75" customHeight="1" x14ac:dyDescent="0.2">
      <c r="A32" s="51" t="s">
        <v>27</v>
      </c>
      <c r="B32" s="114">
        <v>0.90700000000000003</v>
      </c>
      <c r="C32" s="114">
        <v>0.44299999999999995</v>
      </c>
      <c r="D32" s="114">
        <v>0.96599999999999997</v>
      </c>
      <c r="E32" s="248"/>
      <c r="F32" s="34">
        <v>0.97599999999999998</v>
      </c>
      <c r="G32" s="114">
        <v>0.48799999999999999</v>
      </c>
      <c r="H32" s="114">
        <v>0.9890000000000001</v>
      </c>
    </row>
    <row r="33" spans="1:13" ht="12.75" customHeight="1" x14ac:dyDescent="0.2">
      <c r="A33" s="51" t="s">
        <v>67</v>
      </c>
      <c r="B33" s="114">
        <v>0.28000000000000003</v>
      </c>
      <c r="C33" s="114">
        <v>0.28000000000000003</v>
      </c>
      <c r="D33" s="114">
        <v>0.10199999999999999</v>
      </c>
      <c r="E33" s="248"/>
      <c r="F33" s="196" t="s">
        <v>1</v>
      </c>
      <c r="G33" s="246" t="s">
        <v>165</v>
      </c>
      <c r="H33" s="246" t="s">
        <v>165</v>
      </c>
      <c r="M33" s="9"/>
    </row>
    <row r="34" spans="1:13" ht="12.75" customHeight="1" x14ac:dyDescent="0.2">
      <c r="A34" s="51" t="s">
        <v>68</v>
      </c>
      <c r="B34" s="114">
        <v>0.66799999999999993</v>
      </c>
      <c r="C34" s="114">
        <v>0.128</v>
      </c>
      <c r="D34" s="114">
        <v>0.98499999999999999</v>
      </c>
      <c r="E34" s="248"/>
      <c r="F34" s="34">
        <v>0.94700000000000006</v>
      </c>
      <c r="G34" s="246"/>
      <c r="H34" s="31">
        <v>0.94700000000000006</v>
      </c>
    </row>
    <row r="35" spans="1:13" ht="12.75" customHeight="1" x14ac:dyDescent="0.2">
      <c r="A35" s="51" t="s">
        <v>69</v>
      </c>
      <c r="B35" s="114">
        <v>0.60199999999999998</v>
      </c>
      <c r="C35" s="114">
        <v>0.60199999999999998</v>
      </c>
      <c r="D35" s="246" t="s">
        <v>165</v>
      </c>
      <c r="E35" s="248"/>
      <c r="F35" s="196" t="s">
        <v>1</v>
      </c>
      <c r="G35" s="246" t="s">
        <v>165</v>
      </c>
      <c r="H35" s="246" t="s">
        <v>165</v>
      </c>
    </row>
    <row r="36" spans="1:13" ht="12.75" customHeight="1" x14ac:dyDescent="0.2">
      <c r="A36" s="51" t="s">
        <v>70</v>
      </c>
      <c r="B36" s="114">
        <v>0.37200000000000005</v>
      </c>
      <c r="C36" s="114">
        <v>0.37200000000000005</v>
      </c>
      <c r="D36" s="246" t="s">
        <v>165</v>
      </c>
      <c r="E36" s="248"/>
      <c r="F36" s="196" t="s">
        <v>1</v>
      </c>
      <c r="G36" s="246" t="s">
        <v>165</v>
      </c>
      <c r="H36" s="246" t="s">
        <v>165</v>
      </c>
    </row>
    <row r="37" spans="1:13" ht="12.75" customHeight="1" x14ac:dyDescent="0.2">
      <c r="A37" s="51" t="s">
        <v>71</v>
      </c>
      <c r="B37" s="114">
        <v>0.51700000000000002</v>
      </c>
      <c r="C37" s="114">
        <v>0.51700000000000002</v>
      </c>
      <c r="D37" s="246" t="s">
        <v>165</v>
      </c>
      <c r="E37" s="248"/>
      <c r="F37" s="196" t="s">
        <v>1</v>
      </c>
      <c r="G37" s="246" t="s">
        <v>165</v>
      </c>
      <c r="H37" s="246" t="s">
        <v>165</v>
      </c>
    </row>
    <row r="38" spans="1:13" ht="12.75" customHeight="1" x14ac:dyDescent="0.2">
      <c r="A38" s="51" t="s">
        <v>72</v>
      </c>
      <c r="B38" s="114">
        <v>0.248</v>
      </c>
      <c r="C38" s="114">
        <v>0.158</v>
      </c>
      <c r="D38" s="114">
        <v>0.54600000000000004</v>
      </c>
      <c r="E38" s="248"/>
      <c r="F38" s="196" t="s">
        <v>1</v>
      </c>
      <c r="G38" s="246" t="s">
        <v>165</v>
      </c>
      <c r="H38" s="246" t="s">
        <v>165</v>
      </c>
    </row>
    <row r="39" spans="1:13" ht="12.75" customHeight="1" x14ac:dyDescent="0.2">
      <c r="A39" s="51" t="s">
        <v>34</v>
      </c>
      <c r="B39" s="114">
        <v>0.35</v>
      </c>
      <c r="C39" s="114">
        <v>0.35</v>
      </c>
      <c r="D39" s="246" t="s">
        <v>165</v>
      </c>
      <c r="E39" s="248"/>
      <c r="F39" s="34">
        <v>0.38799999999999996</v>
      </c>
      <c r="G39" s="114">
        <v>0.38799999999999996</v>
      </c>
      <c r="H39" s="246"/>
    </row>
    <row r="40" spans="1:13" ht="12.75" customHeight="1" x14ac:dyDescent="0.2">
      <c r="A40" s="51" t="s">
        <v>73</v>
      </c>
      <c r="B40" s="114">
        <v>0.44400000000000001</v>
      </c>
      <c r="C40" s="114">
        <v>0.45299999999999996</v>
      </c>
      <c r="D40" s="114">
        <v>0.42100000000000004</v>
      </c>
      <c r="E40" s="248"/>
      <c r="F40" s="196" t="s">
        <v>1</v>
      </c>
      <c r="G40" s="246" t="s">
        <v>165</v>
      </c>
      <c r="H40" s="246" t="s">
        <v>165</v>
      </c>
    </row>
    <row r="41" spans="1:13" ht="12.75" customHeight="1" x14ac:dyDescent="0.2">
      <c r="A41" s="51" t="s">
        <v>36</v>
      </c>
      <c r="B41" s="114">
        <v>0.38200000000000001</v>
      </c>
      <c r="C41" s="114">
        <v>0.38200000000000001</v>
      </c>
      <c r="D41" s="246" t="s">
        <v>165</v>
      </c>
      <c r="E41" s="248"/>
      <c r="F41" s="34">
        <v>0.47399999999999998</v>
      </c>
      <c r="G41" s="114">
        <v>0.47399999999999998</v>
      </c>
      <c r="H41" s="246"/>
    </row>
    <row r="42" spans="1:13" s="10" customFormat="1" ht="9" customHeight="1" x14ac:dyDescent="0.2">
      <c r="A42" s="53"/>
      <c r="B42" s="54"/>
      <c r="C42" s="54"/>
      <c r="D42" s="54"/>
      <c r="E42" s="248"/>
      <c r="F42" s="54"/>
      <c r="G42" s="54"/>
      <c r="H42" s="54"/>
    </row>
    <row r="43" spans="1:13" ht="12.75" customHeight="1" x14ac:dyDescent="0.2">
      <c r="A43" s="51" t="s">
        <v>74</v>
      </c>
      <c r="B43" s="114">
        <v>0.70299999999999996</v>
      </c>
      <c r="C43" s="114">
        <v>0.38200000000000001</v>
      </c>
      <c r="D43" s="114">
        <v>0.86900000000000011</v>
      </c>
      <c r="E43" s="248"/>
      <c r="F43" s="196" t="s">
        <v>1</v>
      </c>
      <c r="G43" s="246" t="s">
        <v>165</v>
      </c>
      <c r="H43" s="246" t="s">
        <v>165</v>
      </c>
    </row>
    <row r="44" spans="1:13" ht="12.75" customHeight="1" x14ac:dyDescent="0.2">
      <c r="A44" s="51" t="s">
        <v>75</v>
      </c>
      <c r="B44" s="114">
        <v>0.27800000000000002</v>
      </c>
      <c r="C44" s="114">
        <v>0.27800000000000002</v>
      </c>
      <c r="D44" s="246" t="s">
        <v>165</v>
      </c>
      <c r="E44" s="248"/>
      <c r="F44" s="252">
        <v>0.94400000000000006</v>
      </c>
      <c r="G44" s="31">
        <v>0.94400000000000006</v>
      </c>
      <c r="H44" s="246"/>
    </row>
    <row r="45" spans="1:13" ht="12.75" customHeight="1" x14ac:dyDescent="0.2">
      <c r="A45" s="51" t="s">
        <v>39</v>
      </c>
      <c r="B45" s="114">
        <v>0.51100000000000001</v>
      </c>
      <c r="C45" s="114">
        <v>0.51100000000000001</v>
      </c>
      <c r="D45" s="246" t="s">
        <v>165</v>
      </c>
      <c r="E45" s="248"/>
      <c r="F45" s="34">
        <v>0.64200000000000002</v>
      </c>
      <c r="G45" s="114">
        <v>0.64200000000000002</v>
      </c>
      <c r="H45" s="246"/>
    </row>
    <row r="46" spans="1:13" ht="12.75" customHeight="1" x14ac:dyDescent="0.2">
      <c r="A46" s="51" t="s">
        <v>76</v>
      </c>
      <c r="B46" s="114">
        <v>0.24600000000000002</v>
      </c>
      <c r="C46" s="114">
        <v>0.22899999999999998</v>
      </c>
      <c r="D46" s="114">
        <v>0.26800000000000002</v>
      </c>
      <c r="E46" s="248"/>
      <c r="F46" s="196" t="s">
        <v>1</v>
      </c>
      <c r="G46" s="246" t="s">
        <v>165</v>
      </c>
      <c r="H46" s="246" t="s">
        <v>165</v>
      </c>
    </row>
    <row r="47" spans="1:13" ht="12.75" customHeight="1" x14ac:dyDescent="0.2">
      <c r="A47" s="51" t="s">
        <v>41</v>
      </c>
      <c r="B47" s="114">
        <v>0.247</v>
      </c>
      <c r="C47" s="114">
        <v>0.247</v>
      </c>
      <c r="D47" s="246" t="s">
        <v>165</v>
      </c>
      <c r="E47" s="248"/>
      <c r="F47" s="34">
        <v>0.29600000000000004</v>
      </c>
      <c r="G47" s="114">
        <v>0.29600000000000004</v>
      </c>
      <c r="H47" s="246"/>
    </row>
    <row r="48" spans="1:13" ht="12.75" customHeight="1" x14ac:dyDescent="0.2">
      <c r="A48" s="51" t="s">
        <v>42</v>
      </c>
      <c r="B48" s="114">
        <v>0.68700000000000006</v>
      </c>
      <c r="C48" s="114">
        <v>0.68700000000000006</v>
      </c>
      <c r="D48" s="246" t="s">
        <v>165</v>
      </c>
      <c r="E48" s="248"/>
      <c r="F48" s="196" t="s">
        <v>1</v>
      </c>
      <c r="G48" s="246" t="s">
        <v>165</v>
      </c>
      <c r="H48" s="246" t="s">
        <v>165</v>
      </c>
    </row>
    <row r="49" spans="1:13" ht="12.75" customHeight="1" x14ac:dyDescent="0.2">
      <c r="A49" s="51" t="s">
        <v>43</v>
      </c>
      <c r="B49" s="114">
        <v>0.44400000000000001</v>
      </c>
      <c r="C49" s="114">
        <v>0.44400000000000001</v>
      </c>
      <c r="D49" s="158" t="s">
        <v>165</v>
      </c>
      <c r="E49" s="248"/>
      <c r="F49" s="34">
        <v>0.505</v>
      </c>
      <c r="G49" s="114">
        <v>0.505</v>
      </c>
      <c r="H49" s="74"/>
    </row>
    <row r="50" spans="1:13" ht="12.75" customHeight="1" x14ac:dyDescent="0.2">
      <c r="A50" s="51" t="s">
        <v>77</v>
      </c>
      <c r="B50" s="114">
        <v>0.34499999999999997</v>
      </c>
      <c r="C50" s="114">
        <v>0.34499999999999997</v>
      </c>
      <c r="D50" s="246" t="s">
        <v>165</v>
      </c>
      <c r="E50" s="248"/>
      <c r="F50" s="196" t="s">
        <v>1</v>
      </c>
      <c r="G50" s="246" t="s">
        <v>165</v>
      </c>
      <c r="H50" s="246" t="s">
        <v>165</v>
      </c>
    </row>
    <row r="51" spans="1:13" ht="12.75" customHeight="1" x14ac:dyDescent="0.2">
      <c r="A51" s="51" t="s">
        <v>45</v>
      </c>
      <c r="B51" s="114">
        <v>0.68599999999999994</v>
      </c>
      <c r="C51" s="114">
        <v>6.5000000000000002E-2</v>
      </c>
      <c r="D51" s="114">
        <v>0.88</v>
      </c>
      <c r="E51" s="248"/>
      <c r="F51" s="34">
        <v>0.98699999999999999</v>
      </c>
      <c r="G51" s="246"/>
      <c r="H51" s="114">
        <v>0.98699999999999999</v>
      </c>
    </row>
    <row r="52" spans="1:13" ht="12.75" customHeight="1" x14ac:dyDescent="0.2">
      <c r="A52" s="51" t="s">
        <v>46</v>
      </c>
      <c r="B52" s="114">
        <v>0.23199999999999998</v>
      </c>
      <c r="C52" s="114">
        <v>0.23199999999999998</v>
      </c>
      <c r="D52" s="246" t="s">
        <v>165</v>
      </c>
      <c r="E52" s="248"/>
      <c r="F52" s="34">
        <v>0.38900000000000001</v>
      </c>
      <c r="G52" s="114">
        <v>0.38900000000000001</v>
      </c>
      <c r="H52" s="246"/>
    </row>
    <row r="53" spans="1:13" s="10" customFormat="1" ht="9" customHeight="1" x14ac:dyDescent="0.2">
      <c r="A53" s="53"/>
      <c r="B53" s="54"/>
      <c r="C53" s="54"/>
      <c r="D53" s="54"/>
      <c r="E53" s="248"/>
      <c r="F53" s="54"/>
      <c r="G53" s="54"/>
      <c r="H53" s="54"/>
    </row>
    <row r="54" spans="1:13" ht="12.75" customHeight="1" x14ac:dyDescent="0.2">
      <c r="A54" s="51" t="s">
        <v>47</v>
      </c>
      <c r="B54" s="114">
        <v>0.11</v>
      </c>
      <c r="C54" s="114">
        <v>0.11</v>
      </c>
      <c r="D54" s="246" t="s">
        <v>165</v>
      </c>
      <c r="E54" s="248"/>
      <c r="F54" s="196" t="s">
        <v>1</v>
      </c>
      <c r="G54" s="246" t="s">
        <v>165</v>
      </c>
      <c r="H54" s="246" t="s">
        <v>165</v>
      </c>
    </row>
    <row r="55" spans="1:13" ht="12.75" customHeight="1" x14ac:dyDescent="0.2">
      <c r="A55" s="51" t="s">
        <v>48</v>
      </c>
      <c r="B55" s="114">
        <v>8.199999999999999E-2</v>
      </c>
      <c r="C55" s="114">
        <v>8.199999999999999E-2</v>
      </c>
      <c r="D55" s="246" t="s">
        <v>165</v>
      </c>
      <c r="E55" s="248"/>
      <c r="F55" s="34">
        <v>7.0999999999999994E-2</v>
      </c>
      <c r="G55" s="114">
        <v>7.0999999999999994E-2</v>
      </c>
      <c r="H55" s="246"/>
    </row>
    <row r="56" spans="1:13" ht="12.75" customHeight="1" x14ac:dyDescent="0.2">
      <c r="A56" s="51" t="s">
        <v>49</v>
      </c>
      <c r="B56" s="114">
        <v>0.435</v>
      </c>
      <c r="C56" s="114">
        <v>0.435</v>
      </c>
      <c r="D56" s="246" t="s">
        <v>165</v>
      </c>
      <c r="E56" s="248"/>
      <c r="F56" s="196" t="s">
        <v>1</v>
      </c>
      <c r="G56" s="246" t="s">
        <v>165</v>
      </c>
      <c r="H56" s="246" t="s">
        <v>165</v>
      </c>
    </row>
    <row r="57" spans="1:13" ht="12.75" customHeight="1" x14ac:dyDescent="0.2">
      <c r="A57" s="51" t="s">
        <v>50</v>
      </c>
      <c r="B57" s="114">
        <v>0.58599999999999997</v>
      </c>
      <c r="C57" s="114">
        <v>0.58599999999999997</v>
      </c>
      <c r="D57" s="246" t="s">
        <v>165</v>
      </c>
      <c r="E57" s="248"/>
      <c r="F57" s="196" t="s">
        <v>1</v>
      </c>
      <c r="G57" s="246" t="s">
        <v>165</v>
      </c>
      <c r="H57" s="246" t="s">
        <v>165</v>
      </c>
      <c r="I57" s="166"/>
    </row>
    <row r="58" spans="1:13" ht="12.75" customHeight="1" x14ac:dyDescent="0.2">
      <c r="A58" s="51" t="s">
        <v>51</v>
      </c>
      <c r="B58" s="114">
        <v>0.312</v>
      </c>
      <c r="C58" s="114">
        <v>0.312</v>
      </c>
      <c r="D58" s="249" t="s">
        <v>165</v>
      </c>
      <c r="E58" s="248"/>
      <c r="F58" s="34">
        <v>0.27899999999999997</v>
      </c>
      <c r="G58" s="114">
        <v>0.27899999999999997</v>
      </c>
      <c r="H58" s="246"/>
      <c r="I58" s="5"/>
    </row>
    <row r="59" spans="1:13" ht="12.75" customHeight="1" x14ac:dyDescent="0.2">
      <c r="A59" s="51" t="s">
        <v>52</v>
      </c>
      <c r="B59" s="114">
        <v>0.17899999999999999</v>
      </c>
      <c r="C59" s="114">
        <v>0.17899999999999999</v>
      </c>
      <c r="D59" s="246" t="s">
        <v>165</v>
      </c>
      <c r="E59" s="248"/>
      <c r="F59" s="196" t="s">
        <v>1</v>
      </c>
      <c r="G59" s="246" t="s">
        <v>165</v>
      </c>
      <c r="H59" s="246" t="s">
        <v>165</v>
      </c>
      <c r="I59" s="5"/>
      <c r="M59" s="9"/>
    </row>
    <row r="60" spans="1:13" ht="12.75" customHeight="1" x14ac:dyDescent="0.2">
      <c r="A60" s="51" t="s">
        <v>53</v>
      </c>
      <c r="B60" s="114">
        <v>0.1</v>
      </c>
      <c r="C60" s="114">
        <v>5.9000000000000004E-2</v>
      </c>
      <c r="D60" s="114">
        <v>0.49</v>
      </c>
      <c r="E60" s="248"/>
      <c r="F60" s="196" t="s">
        <v>1</v>
      </c>
      <c r="G60" s="246" t="s">
        <v>165</v>
      </c>
      <c r="H60" s="246" t="s">
        <v>165</v>
      </c>
    </row>
    <row r="61" spans="1:13" ht="12.75" customHeight="1" x14ac:dyDescent="0.2">
      <c r="A61" s="51" t="s">
        <v>54</v>
      </c>
      <c r="B61" s="114">
        <v>0.47</v>
      </c>
      <c r="C61" s="114">
        <v>0.13800000000000001</v>
      </c>
      <c r="D61" s="114">
        <v>0.94200000000000006</v>
      </c>
      <c r="E61" s="248"/>
      <c r="F61" s="34">
        <v>0.58499999999999996</v>
      </c>
      <c r="G61" s="114">
        <v>0.13500000000000001</v>
      </c>
      <c r="H61" s="114">
        <v>0.92799999999999994</v>
      </c>
    </row>
    <row r="62" spans="1:13" ht="12.75" customHeight="1" x14ac:dyDescent="0.2">
      <c r="A62" s="51" t="s">
        <v>55</v>
      </c>
      <c r="B62" s="114">
        <v>4.2000000000000003E-2</v>
      </c>
      <c r="C62" s="114">
        <v>4.2000000000000003E-2</v>
      </c>
      <c r="D62" s="246" t="s">
        <v>165</v>
      </c>
      <c r="E62" s="248"/>
      <c r="F62" s="196" t="s">
        <v>1</v>
      </c>
      <c r="G62" s="246" t="s">
        <v>165</v>
      </c>
      <c r="H62" s="246" t="s">
        <v>165</v>
      </c>
    </row>
    <row r="63" spans="1:13" ht="12.75" customHeight="1" x14ac:dyDescent="0.2">
      <c r="A63" s="51" t="s">
        <v>56</v>
      </c>
      <c r="B63" s="114">
        <v>0.36799999999999999</v>
      </c>
      <c r="C63" s="114">
        <v>0.32299999999999995</v>
      </c>
      <c r="D63" s="114">
        <v>0.76500000000000001</v>
      </c>
      <c r="E63" s="248"/>
      <c r="F63" s="196" t="s">
        <v>1</v>
      </c>
      <c r="G63" s="246" t="s">
        <v>165</v>
      </c>
      <c r="H63" s="246" t="s">
        <v>165</v>
      </c>
    </row>
    <row r="64" spans="1:13" s="10" customFormat="1" ht="9" customHeight="1" x14ac:dyDescent="0.2">
      <c r="A64" s="53"/>
      <c r="B64" s="54"/>
      <c r="C64" s="54"/>
      <c r="D64" s="54"/>
      <c r="E64" s="248"/>
      <c r="F64" s="54"/>
      <c r="G64" s="54"/>
      <c r="H64" s="54"/>
    </row>
    <row r="65" spans="1:8" ht="12.75" customHeight="1" x14ac:dyDescent="0.2">
      <c r="A65" s="51" t="s">
        <v>57</v>
      </c>
      <c r="B65" s="114">
        <v>0.504</v>
      </c>
      <c r="C65" s="114">
        <v>0.221</v>
      </c>
      <c r="D65" s="114">
        <v>0.76900000000000002</v>
      </c>
      <c r="E65" s="248"/>
      <c r="F65" s="34">
        <v>0.69</v>
      </c>
      <c r="G65" s="114">
        <v>0.36899999999999999</v>
      </c>
      <c r="H65" s="114">
        <v>0.75800000000000001</v>
      </c>
    </row>
    <row r="66" spans="1:8" ht="12.75" customHeight="1" x14ac:dyDescent="0.2">
      <c r="A66" s="51" t="s">
        <v>78</v>
      </c>
      <c r="B66" s="114">
        <v>0.36899999999999999</v>
      </c>
      <c r="C66" s="114">
        <v>0.36899999999999999</v>
      </c>
      <c r="D66" s="246" t="s">
        <v>165</v>
      </c>
      <c r="E66" s="248"/>
      <c r="F66" s="196" t="s">
        <v>1</v>
      </c>
      <c r="G66" s="246" t="s">
        <v>165</v>
      </c>
      <c r="H66" s="246" t="s">
        <v>165</v>
      </c>
    </row>
    <row r="67" spans="1:8" ht="12.75" customHeight="1" x14ac:dyDescent="0.2">
      <c r="A67" s="51" t="s">
        <v>59</v>
      </c>
      <c r="B67" s="114">
        <v>0.441</v>
      </c>
      <c r="C67" s="114">
        <v>0.433</v>
      </c>
      <c r="D67" s="114">
        <v>0.45700000000000002</v>
      </c>
      <c r="E67" s="248"/>
      <c r="F67" s="34">
        <v>0.47499999999999998</v>
      </c>
      <c r="G67" s="114">
        <v>0.45600000000000002</v>
      </c>
      <c r="H67" s="114">
        <v>0.495</v>
      </c>
    </row>
    <row r="68" spans="1:8" ht="12.75" customHeight="1" x14ac:dyDescent="0.2">
      <c r="A68" s="52" t="s">
        <v>60</v>
      </c>
      <c r="B68" s="90">
        <v>0.73299999999999998</v>
      </c>
      <c r="C68" s="90">
        <v>0.73299999999999998</v>
      </c>
      <c r="D68" s="247" t="s">
        <v>165</v>
      </c>
      <c r="E68" s="248"/>
      <c r="F68" s="90">
        <v>0.73299999999999998</v>
      </c>
      <c r="G68" s="90">
        <v>0.73299999999999998</v>
      </c>
      <c r="H68" s="247" t="s">
        <v>165</v>
      </c>
    </row>
    <row r="69" spans="1:8" ht="12.75" customHeight="1" x14ac:dyDescent="0.2">
      <c r="A69" s="268" t="s">
        <v>84</v>
      </c>
      <c r="B69" s="268"/>
      <c r="C69" s="268"/>
      <c r="D69" s="268"/>
      <c r="E69" s="268"/>
      <c r="F69" s="268"/>
      <c r="G69" s="268"/>
      <c r="H69" s="268"/>
    </row>
  </sheetData>
  <mergeCells count="14">
    <mergeCell ref="A2:H2"/>
    <mergeCell ref="A1:H1"/>
    <mergeCell ref="A69:H69"/>
    <mergeCell ref="A3:H3"/>
    <mergeCell ref="A4:H4"/>
    <mergeCell ref="A5:A7"/>
    <mergeCell ref="B6:B7"/>
    <mergeCell ref="C6:C7"/>
    <mergeCell ref="D6:D7"/>
    <mergeCell ref="F6:F7"/>
    <mergeCell ref="G6:G7"/>
    <mergeCell ref="H6:H7"/>
    <mergeCell ref="B5:D5"/>
    <mergeCell ref="F5:H5"/>
  </mergeCells>
  <phoneticPr fontId="3" type="noConversion"/>
  <printOptions horizontalCentered="1"/>
  <pageMargins left="0.25" right="0.25" top="0.25" bottom="0.25" header="0.5" footer="0.5"/>
  <pageSetup scale="8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zoomScaleNormal="100" zoomScaleSheetLayoutView="100" workbookViewId="0">
      <selection sqref="A1:J1"/>
    </sheetView>
  </sheetViews>
  <sheetFormatPr defaultColWidth="9.140625" defaultRowHeight="12.75" customHeight="1" x14ac:dyDescent="0.2"/>
  <cols>
    <col min="1" max="1" width="15.7109375" style="10" customWidth="1"/>
    <col min="2" max="4" width="10.7109375" style="10" customWidth="1"/>
    <col min="5" max="5" width="9.7109375" style="10" customWidth="1"/>
    <col min="6" max="6" width="2.140625" style="10" customWidth="1"/>
    <col min="7" max="9" width="10.7109375" style="10" customWidth="1"/>
    <col min="10" max="10" width="9.7109375" style="10" customWidth="1"/>
    <col min="11" max="16384" width="9.140625" style="10"/>
  </cols>
  <sheetData>
    <row r="1" spans="1:12" s="194" customFormat="1" ht="12.75" customHeight="1" x14ac:dyDescent="0.2">
      <c r="A1" s="278" t="s">
        <v>201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2" s="194" customFormat="1" ht="12.75" customHeight="1" x14ac:dyDescent="0.2">
      <c r="A2" s="278" t="s">
        <v>202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2" ht="12.75" customHeight="1" x14ac:dyDescent="0.2">
      <c r="A3" s="265" t="s">
        <v>269</v>
      </c>
      <c r="B3" s="265"/>
      <c r="C3" s="265"/>
      <c r="D3" s="265"/>
      <c r="E3" s="265"/>
      <c r="F3" s="265"/>
      <c r="G3" s="265"/>
      <c r="H3" s="265"/>
      <c r="I3" s="265"/>
      <c r="J3" s="265"/>
    </row>
    <row r="4" spans="1:12" ht="12.75" customHeight="1" x14ac:dyDescent="0.2">
      <c r="A4" s="287" t="str">
        <f>'1B'!$A$4</f>
        <v>ACF/OFA: 05/15/2019</v>
      </c>
      <c r="B4" s="287"/>
      <c r="C4" s="287"/>
      <c r="D4" s="287"/>
      <c r="E4" s="287"/>
      <c r="F4" s="287"/>
      <c r="G4" s="287"/>
      <c r="H4" s="287"/>
      <c r="I4" s="287"/>
      <c r="J4" s="287"/>
    </row>
    <row r="5" spans="1:12" s="12" customFormat="1" ht="12.75" customHeight="1" x14ac:dyDescent="0.2">
      <c r="A5" s="269" t="s">
        <v>0</v>
      </c>
      <c r="B5" s="276" t="s">
        <v>82</v>
      </c>
      <c r="C5" s="276"/>
      <c r="D5" s="276"/>
      <c r="E5" s="288"/>
      <c r="F5" s="250" t="s">
        <v>165</v>
      </c>
      <c r="G5" s="276" t="s">
        <v>79</v>
      </c>
      <c r="H5" s="276"/>
      <c r="I5" s="276"/>
      <c r="J5" s="276"/>
    </row>
    <row r="6" spans="1:12" s="12" customFormat="1" ht="12.75" customHeight="1" x14ac:dyDescent="0.2">
      <c r="A6" s="270"/>
      <c r="B6" s="272" t="s">
        <v>171</v>
      </c>
      <c r="C6" s="272" t="s">
        <v>270</v>
      </c>
      <c r="D6" s="272" t="s">
        <v>139</v>
      </c>
      <c r="E6" s="272" t="s">
        <v>140</v>
      </c>
      <c r="F6" s="250"/>
      <c r="G6" s="272" t="s">
        <v>171</v>
      </c>
      <c r="H6" s="272" t="s">
        <v>270</v>
      </c>
      <c r="I6" s="272" t="s">
        <v>139</v>
      </c>
      <c r="J6" s="272" t="s">
        <v>140</v>
      </c>
    </row>
    <row r="7" spans="1:12" s="12" customFormat="1" ht="12.75" customHeight="1" x14ac:dyDescent="0.2">
      <c r="A7" s="271"/>
      <c r="B7" s="273"/>
      <c r="C7" s="273"/>
      <c r="D7" s="273"/>
      <c r="E7" s="273"/>
      <c r="F7" s="250"/>
      <c r="G7" s="273"/>
      <c r="H7" s="273"/>
      <c r="I7" s="273"/>
      <c r="J7" s="273"/>
    </row>
    <row r="8" spans="1:12" ht="12.75" customHeight="1" x14ac:dyDescent="0.2">
      <c r="A8" s="39" t="s">
        <v>3</v>
      </c>
      <c r="B8" s="33">
        <v>0.53</v>
      </c>
      <c r="C8" s="31">
        <f>'1B'!B8</f>
        <v>0.48100000000000004</v>
      </c>
      <c r="D8" s="31">
        <f>C8-B8</f>
        <v>-4.8999999999999988E-2</v>
      </c>
      <c r="E8" s="41">
        <f>D8/B8</f>
        <v>-9.2452830188679225E-2</v>
      </c>
      <c r="F8" s="250"/>
      <c r="G8" s="31">
        <v>0.69499999999999995</v>
      </c>
      <c r="H8" s="31">
        <f>'1B'!F8</f>
        <v>0.57899999999999996</v>
      </c>
      <c r="I8" s="31">
        <f>H8-G8</f>
        <v>-0.11599999999999999</v>
      </c>
      <c r="J8" s="31">
        <f>I8/G8</f>
        <v>-0.1669064748201439</v>
      </c>
    </row>
    <row r="9" spans="1:12" ht="7.5" customHeight="1" x14ac:dyDescent="0.2">
      <c r="A9" s="59"/>
      <c r="B9" s="60"/>
      <c r="C9" s="61"/>
      <c r="D9" s="61"/>
      <c r="E9" s="62"/>
      <c r="F9" s="250"/>
      <c r="G9" s="61"/>
      <c r="H9" s="61"/>
      <c r="I9" s="61" t="s">
        <v>2</v>
      </c>
      <c r="J9" s="61" t="s">
        <v>2</v>
      </c>
    </row>
    <row r="10" spans="1:12" ht="12.75" customHeight="1" x14ac:dyDescent="0.2">
      <c r="A10" s="51" t="s">
        <v>8</v>
      </c>
      <c r="B10" s="33">
        <v>0.57100000000000006</v>
      </c>
      <c r="C10" s="31">
        <f>'1B'!B10</f>
        <v>0.54899999999999993</v>
      </c>
      <c r="D10" s="31">
        <f t="shared" ref="D10:D68" si="0">C10-B10</f>
        <v>-2.2000000000000131E-2</v>
      </c>
      <c r="E10" s="41">
        <f t="shared" ref="E10:E68" si="1">D10/B10</f>
        <v>-3.8528896672504601E-2</v>
      </c>
      <c r="F10" s="250"/>
      <c r="G10" s="31">
        <v>0.59399999999999997</v>
      </c>
      <c r="H10" s="31">
        <f>'1B'!F10</f>
        <v>0.629</v>
      </c>
      <c r="I10" s="31">
        <f t="shared" ref="I10:I15" si="2">H10-G10</f>
        <v>3.5000000000000031E-2</v>
      </c>
      <c r="J10" s="31">
        <f t="shared" ref="J10:J15" si="3">I10/G10</f>
        <v>5.892255892255898E-2</v>
      </c>
    </row>
    <row r="11" spans="1:12" ht="12.75" customHeight="1" x14ac:dyDescent="0.2">
      <c r="A11" s="51" t="s">
        <v>9</v>
      </c>
      <c r="B11" s="33">
        <v>0.40500000000000003</v>
      </c>
      <c r="C11" s="31">
        <f>'1B'!B11</f>
        <v>0.44799999999999995</v>
      </c>
      <c r="D11" s="31">
        <f t="shared" si="0"/>
        <v>4.2999999999999927E-2</v>
      </c>
      <c r="E11" s="41">
        <f t="shared" si="1"/>
        <v>0.10617283950617265</v>
      </c>
      <c r="F11" s="250"/>
      <c r="G11" s="31">
        <v>0.51100000000000001</v>
      </c>
      <c r="H11" s="31">
        <f>'1B'!F11</f>
        <v>0.53100000000000003</v>
      </c>
      <c r="I11" s="31">
        <f t="shared" si="2"/>
        <v>2.0000000000000018E-2</v>
      </c>
      <c r="J11" s="31">
        <f t="shared" si="3"/>
        <v>3.9138943248532322E-2</v>
      </c>
      <c r="L11" s="11"/>
    </row>
    <row r="12" spans="1:12" ht="12.75" customHeight="1" x14ac:dyDescent="0.2">
      <c r="A12" s="51" t="s">
        <v>10</v>
      </c>
      <c r="B12" s="33">
        <v>0.23600000000000002</v>
      </c>
      <c r="C12" s="31">
        <f>'1B'!B12</f>
        <v>0.20499999999999999</v>
      </c>
      <c r="D12" s="31">
        <f t="shared" si="0"/>
        <v>-3.1000000000000028E-2</v>
      </c>
      <c r="E12" s="41">
        <f t="shared" si="1"/>
        <v>-0.13135593220338995</v>
      </c>
      <c r="F12" s="250"/>
      <c r="G12" s="31">
        <v>0.67400000000000004</v>
      </c>
      <c r="H12" s="31">
        <f>'1B'!F12</f>
        <v>0.54899999999999993</v>
      </c>
      <c r="I12" s="31">
        <f t="shared" si="2"/>
        <v>-0.12500000000000011</v>
      </c>
      <c r="J12" s="31">
        <f t="shared" si="3"/>
        <v>-0.18545994065281915</v>
      </c>
    </row>
    <row r="13" spans="1:12" ht="12.75" customHeight="1" x14ac:dyDescent="0.2">
      <c r="A13" s="51" t="s">
        <v>11</v>
      </c>
      <c r="B13" s="33">
        <v>0.40399999999999997</v>
      </c>
      <c r="C13" s="31">
        <f>'1B'!B13</f>
        <v>0.312</v>
      </c>
      <c r="D13" s="31">
        <f t="shared" si="0"/>
        <v>-9.1999999999999971E-2</v>
      </c>
      <c r="E13" s="41">
        <f t="shared" si="1"/>
        <v>-0.22772277227722768</v>
      </c>
      <c r="F13" s="250"/>
      <c r="G13" s="31">
        <v>0.30499999999999999</v>
      </c>
      <c r="H13" s="31">
        <f>'1B'!F13</f>
        <v>0.315</v>
      </c>
      <c r="I13" s="31">
        <f t="shared" si="2"/>
        <v>1.0000000000000009E-2</v>
      </c>
      <c r="J13" s="31">
        <f t="shared" si="3"/>
        <v>3.2786885245901669E-2</v>
      </c>
    </row>
    <row r="14" spans="1:12" ht="12.75" customHeight="1" x14ac:dyDescent="0.2">
      <c r="A14" s="51" t="s">
        <v>12</v>
      </c>
      <c r="B14" s="33">
        <v>0.63600000000000001</v>
      </c>
      <c r="C14" s="31">
        <f>'1B'!B14</f>
        <v>0.56899999999999995</v>
      </c>
      <c r="D14" s="31">
        <f t="shared" si="0"/>
        <v>-6.700000000000006E-2</v>
      </c>
      <c r="E14" s="41">
        <f t="shared" si="1"/>
        <v>-0.10534591194968562</v>
      </c>
      <c r="F14" s="250"/>
      <c r="G14" s="31">
        <v>0.67900000000000005</v>
      </c>
      <c r="H14" s="31">
        <f>'1B'!F14</f>
        <v>0.375</v>
      </c>
      <c r="I14" s="31">
        <f t="shared" si="2"/>
        <v>-0.30400000000000005</v>
      </c>
      <c r="J14" s="31">
        <f t="shared" si="3"/>
        <v>-0.44771723122238588</v>
      </c>
    </row>
    <row r="15" spans="1:12" ht="12.75" customHeight="1" x14ac:dyDescent="0.2">
      <c r="A15" s="51" t="s">
        <v>13</v>
      </c>
      <c r="B15" s="33">
        <v>0.28499999999999998</v>
      </c>
      <c r="C15" s="31">
        <f>'1B'!B15</f>
        <v>0.33600000000000002</v>
      </c>
      <c r="D15" s="31">
        <f t="shared" si="0"/>
        <v>5.1000000000000045E-2</v>
      </c>
      <c r="E15" s="41">
        <f t="shared" si="1"/>
        <v>0.1789473684210528</v>
      </c>
      <c r="F15" s="250"/>
      <c r="G15" s="31">
        <v>0.309</v>
      </c>
      <c r="H15" s="31">
        <f>'1B'!F15</f>
        <v>0.79500000000000004</v>
      </c>
      <c r="I15" s="31">
        <f t="shared" si="2"/>
        <v>0.48600000000000004</v>
      </c>
      <c r="J15" s="31">
        <f t="shared" si="3"/>
        <v>1.5728155339805827</v>
      </c>
      <c r="L15" s="10" t="s">
        <v>2</v>
      </c>
    </row>
    <row r="16" spans="1:12" ht="12.75" customHeight="1" x14ac:dyDescent="0.2">
      <c r="A16" s="51" t="s">
        <v>14</v>
      </c>
      <c r="B16" s="33">
        <v>0.42700000000000005</v>
      </c>
      <c r="C16" s="31">
        <f>'1B'!B16</f>
        <v>0.25800000000000001</v>
      </c>
      <c r="D16" s="31">
        <f t="shared" si="0"/>
        <v>-0.16900000000000004</v>
      </c>
      <c r="E16" s="41">
        <f t="shared" si="1"/>
        <v>-0.39578454332552698</v>
      </c>
      <c r="F16" s="250"/>
      <c r="G16" s="196" t="s">
        <v>1</v>
      </c>
      <c r="H16" s="158" t="s">
        <v>165</v>
      </c>
      <c r="I16" s="158" t="s">
        <v>165</v>
      </c>
      <c r="J16" s="158" t="s">
        <v>165</v>
      </c>
      <c r="L16" s="10" t="s">
        <v>2</v>
      </c>
    </row>
    <row r="17" spans="1:12" ht="12.75" customHeight="1" x14ac:dyDescent="0.2">
      <c r="A17" s="51" t="s">
        <v>15</v>
      </c>
      <c r="B17" s="33">
        <v>0.316</v>
      </c>
      <c r="C17" s="31">
        <f>'1B'!B17</f>
        <v>0.27</v>
      </c>
      <c r="D17" s="31">
        <f t="shared" si="0"/>
        <v>-4.5999999999999985E-2</v>
      </c>
      <c r="E17" s="41">
        <f t="shared" si="1"/>
        <v>-0.1455696202531645</v>
      </c>
      <c r="F17" s="250"/>
      <c r="G17" s="196" t="s">
        <v>1</v>
      </c>
      <c r="H17" s="158" t="s">
        <v>165</v>
      </c>
      <c r="I17" s="158" t="s">
        <v>165</v>
      </c>
      <c r="J17" s="158" t="s">
        <v>165</v>
      </c>
      <c r="L17" s="11" t="s">
        <v>2</v>
      </c>
    </row>
    <row r="18" spans="1:12" ht="12.75" customHeight="1" x14ac:dyDescent="0.2">
      <c r="A18" s="51" t="s">
        <v>80</v>
      </c>
      <c r="B18" s="33">
        <v>0.47700000000000004</v>
      </c>
      <c r="C18" s="31">
        <f>'1B'!B18</f>
        <v>0.5</v>
      </c>
      <c r="D18" s="31">
        <f t="shared" si="0"/>
        <v>2.2999999999999965E-2</v>
      </c>
      <c r="E18" s="41">
        <f t="shared" si="1"/>
        <v>4.8218029350104746E-2</v>
      </c>
      <c r="F18" s="250"/>
      <c r="G18" s="196" t="s">
        <v>1</v>
      </c>
      <c r="H18" s="158" t="s">
        <v>165</v>
      </c>
      <c r="I18" s="158" t="s">
        <v>165</v>
      </c>
      <c r="J18" s="158" t="s">
        <v>165</v>
      </c>
    </row>
    <row r="19" spans="1:12" ht="12.75" customHeight="1" x14ac:dyDescent="0.2">
      <c r="A19" s="51" t="s">
        <v>16</v>
      </c>
      <c r="B19" s="33">
        <v>0.40100000000000002</v>
      </c>
      <c r="C19" s="31">
        <f>'1B'!B19</f>
        <v>0.38700000000000001</v>
      </c>
      <c r="D19" s="31">
        <f t="shared" si="0"/>
        <v>-1.4000000000000012E-2</v>
      </c>
      <c r="E19" s="41">
        <f t="shared" si="1"/>
        <v>-3.491271820448881E-2</v>
      </c>
      <c r="F19" s="250"/>
      <c r="G19" s="31">
        <v>0.503</v>
      </c>
      <c r="H19" s="31">
        <f>'1B'!F19</f>
        <v>0.43200000000000005</v>
      </c>
      <c r="I19" s="31">
        <f>H19-G19</f>
        <v>-7.0999999999999952E-2</v>
      </c>
      <c r="J19" s="31">
        <f>I19/G19</f>
        <v>-0.14115308151093431</v>
      </c>
    </row>
    <row r="20" spans="1:12" ht="7.5" customHeight="1" x14ac:dyDescent="0.2">
      <c r="A20" s="59"/>
      <c r="B20" s="60"/>
      <c r="C20" s="61"/>
      <c r="D20" s="61"/>
      <c r="E20" s="63" t="s">
        <v>2</v>
      </c>
      <c r="F20" s="250"/>
      <c r="G20" s="61"/>
      <c r="H20" s="61"/>
      <c r="I20" s="61" t="s">
        <v>2</v>
      </c>
      <c r="J20" s="61" t="s">
        <v>2</v>
      </c>
      <c r="L20" s="11" t="s">
        <v>2</v>
      </c>
    </row>
    <row r="21" spans="1:12" ht="12.75" customHeight="1" x14ac:dyDescent="0.2">
      <c r="A21" s="51" t="s">
        <v>17</v>
      </c>
      <c r="B21" s="33">
        <v>0.33500000000000002</v>
      </c>
      <c r="C21" s="31">
        <f>'1B'!B21</f>
        <v>4.8000000000000001E-2</v>
      </c>
      <c r="D21" s="31">
        <f t="shared" si="0"/>
        <v>-0.28700000000000003</v>
      </c>
      <c r="E21" s="41">
        <f t="shared" si="1"/>
        <v>-0.85671641791044784</v>
      </c>
      <c r="F21" s="250"/>
      <c r="G21" s="251" t="s">
        <v>1</v>
      </c>
      <c r="H21" s="158" t="s">
        <v>165</v>
      </c>
      <c r="I21" s="158" t="s">
        <v>165</v>
      </c>
      <c r="J21" s="158" t="s">
        <v>165</v>
      </c>
    </row>
    <row r="22" spans="1:12" ht="12.75" customHeight="1" x14ac:dyDescent="0.2">
      <c r="A22" s="51" t="s">
        <v>18</v>
      </c>
      <c r="B22" s="33">
        <v>0.27200000000000002</v>
      </c>
      <c r="C22" s="31">
        <f>'1B'!B22</f>
        <v>0.315</v>
      </c>
      <c r="D22" s="31">
        <f t="shared" si="0"/>
        <v>4.2999999999999983E-2</v>
      </c>
      <c r="E22" s="41">
        <f t="shared" si="1"/>
        <v>0.15808823529411759</v>
      </c>
      <c r="F22" s="250"/>
      <c r="G22" s="31">
        <v>0.37200000000000005</v>
      </c>
      <c r="H22" s="31">
        <f>'1B'!F22</f>
        <v>0.53200000000000003</v>
      </c>
      <c r="I22" s="31">
        <f>H22-G22</f>
        <v>0.15999999999999998</v>
      </c>
      <c r="J22" s="31">
        <f>I22/G22</f>
        <v>0.43010752688172033</v>
      </c>
    </row>
    <row r="23" spans="1:12" ht="12.75" customHeight="1" x14ac:dyDescent="0.2">
      <c r="A23" s="51" t="s">
        <v>19</v>
      </c>
      <c r="B23" s="33">
        <v>0.38700000000000001</v>
      </c>
      <c r="C23" s="31">
        <f>'1B'!B23</f>
        <v>0.34100000000000003</v>
      </c>
      <c r="D23" s="31">
        <f t="shared" si="0"/>
        <v>-4.5999999999999985E-2</v>
      </c>
      <c r="E23" s="41">
        <f t="shared" si="1"/>
        <v>-0.11886304909560719</v>
      </c>
      <c r="F23" s="250"/>
      <c r="G23" s="31">
        <v>0.56299999999999994</v>
      </c>
      <c r="H23" s="31">
        <f>'1B'!F23</f>
        <v>0.51400000000000001</v>
      </c>
      <c r="I23" s="31">
        <f>H23-G23</f>
        <v>-4.8999999999999932E-2</v>
      </c>
      <c r="J23" s="31">
        <f>I23/G23</f>
        <v>-8.7033747779751217E-2</v>
      </c>
    </row>
    <row r="24" spans="1:12" ht="12.75" customHeight="1" x14ac:dyDescent="0.2">
      <c r="A24" s="51" t="s">
        <v>20</v>
      </c>
      <c r="B24" s="33">
        <v>0.52400000000000002</v>
      </c>
      <c r="C24" s="31">
        <f>'1B'!B24</f>
        <v>0.60899999999999999</v>
      </c>
      <c r="D24" s="31">
        <f t="shared" si="0"/>
        <v>8.4999999999999964E-2</v>
      </c>
      <c r="E24" s="41">
        <f t="shared" si="1"/>
        <v>0.1622137404580152</v>
      </c>
      <c r="F24" s="250"/>
      <c r="G24" s="196" t="s">
        <v>1</v>
      </c>
      <c r="H24" s="158" t="s">
        <v>165</v>
      </c>
      <c r="I24" s="158" t="s">
        <v>165</v>
      </c>
      <c r="J24" s="158" t="s">
        <v>165</v>
      </c>
    </row>
    <row r="25" spans="1:12" ht="12.75" customHeight="1" x14ac:dyDescent="0.2">
      <c r="A25" s="51" t="s">
        <v>21</v>
      </c>
      <c r="B25" s="33">
        <v>0.72599999999999998</v>
      </c>
      <c r="C25" s="31">
        <f>'1B'!B25</f>
        <v>0.65099999999999991</v>
      </c>
      <c r="D25" s="31">
        <f t="shared" si="0"/>
        <v>-7.5000000000000067E-2</v>
      </c>
      <c r="E25" s="41">
        <f t="shared" si="1"/>
        <v>-0.10330578512396704</v>
      </c>
      <c r="F25" s="250"/>
      <c r="G25" s="196" t="s">
        <v>1</v>
      </c>
      <c r="H25" s="158" t="s">
        <v>165</v>
      </c>
      <c r="I25" s="158" t="s">
        <v>165</v>
      </c>
      <c r="J25" s="158" t="s">
        <v>165</v>
      </c>
    </row>
    <row r="26" spans="1:12" ht="12.75" customHeight="1" x14ac:dyDescent="0.2">
      <c r="A26" s="51" t="s">
        <v>22</v>
      </c>
      <c r="B26" s="33">
        <v>0.29199999999999998</v>
      </c>
      <c r="C26" s="31">
        <f>'1B'!B26</f>
        <v>0.307</v>
      </c>
      <c r="D26" s="31">
        <f t="shared" si="0"/>
        <v>1.5000000000000013E-2</v>
      </c>
      <c r="E26" s="41">
        <f t="shared" si="1"/>
        <v>5.1369863013698676E-2</v>
      </c>
      <c r="F26" s="250"/>
      <c r="G26" s="31">
        <v>0.42700000000000005</v>
      </c>
      <c r="H26" s="31">
        <f>'1B'!F26</f>
        <v>0.26</v>
      </c>
      <c r="I26" s="31">
        <f>H26-G26</f>
        <v>-0.16700000000000004</v>
      </c>
      <c r="J26" s="31">
        <f>I26/G26</f>
        <v>-0.39110070257611246</v>
      </c>
    </row>
    <row r="27" spans="1:12" ht="12.75" customHeight="1" x14ac:dyDescent="0.2">
      <c r="A27" s="51" t="s">
        <v>23</v>
      </c>
      <c r="B27" s="33">
        <v>0.34499999999999997</v>
      </c>
      <c r="C27" s="31">
        <f>'1B'!B27</f>
        <v>0.33399999999999996</v>
      </c>
      <c r="D27" s="31">
        <f t="shared" si="0"/>
        <v>-1.100000000000001E-2</v>
      </c>
      <c r="E27" s="41">
        <f t="shared" si="1"/>
        <v>-3.1884057971014526E-2</v>
      </c>
      <c r="F27" s="250"/>
      <c r="G27" s="31">
        <v>0.36</v>
      </c>
      <c r="H27" s="31">
        <f>'1B'!F27</f>
        <v>0.33299999999999996</v>
      </c>
      <c r="I27" s="31">
        <f>H27-G27</f>
        <v>-2.7000000000000024E-2</v>
      </c>
      <c r="J27" s="31">
        <f>I27/G27</f>
        <v>-7.5000000000000067E-2</v>
      </c>
    </row>
    <row r="28" spans="1:12" ht="12.75" customHeight="1" x14ac:dyDescent="0.2">
      <c r="A28" s="51" t="s">
        <v>24</v>
      </c>
      <c r="B28" s="33">
        <v>0.35600000000000004</v>
      </c>
      <c r="C28" s="31">
        <f>'1B'!B28</f>
        <v>0.38</v>
      </c>
      <c r="D28" s="31">
        <f t="shared" si="0"/>
        <v>2.3999999999999966E-2</v>
      </c>
      <c r="E28" s="41">
        <f t="shared" si="1"/>
        <v>6.7415730337078553E-2</v>
      </c>
      <c r="F28" s="250"/>
      <c r="G28" s="31">
        <v>0.377</v>
      </c>
      <c r="H28" s="31">
        <f>'1B'!F28</f>
        <v>0.371</v>
      </c>
      <c r="I28" s="31">
        <f>H28-G28</f>
        <v>-6.0000000000000053E-3</v>
      </c>
      <c r="J28" s="31">
        <f>I28/G28</f>
        <v>-1.5915119363395239E-2</v>
      </c>
    </row>
    <row r="29" spans="1:12" ht="12.75" customHeight="1" x14ac:dyDescent="0.2">
      <c r="A29" s="51" t="s">
        <v>25</v>
      </c>
      <c r="B29" s="33">
        <v>0.47600000000000003</v>
      </c>
      <c r="C29" s="31">
        <f>'1B'!B29</f>
        <v>0.52500000000000002</v>
      </c>
      <c r="D29" s="31">
        <f t="shared" si="0"/>
        <v>4.8999999999999988E-2</v>
      </c>
      <c r="E29" s="41">
        <f t="shared" si="1"/>
        <v>0.1029411764705882</v>
      </c>
      <c r="F29" s="250"/>
      <c r="G29" s="31">
        <v>0.53600000000000003</v>
      </c>
      <c r="H29" s="31">
        <f>'1B'!F29</f>
        <v>0.58399999999999996</v>
      </c>
      <c r="I29" s="31">
        <f>H29-G29</f>
        <v>4.7999999999999932E-2</v>
      </c>
      <c r="J29" s="31">
        <f>I29/G29</f>
        <v>8.9552238805970019E-2</v>
      </c>
    </row>
    <row r="30" spans="1:12" ht="12.75" customHeight="1" x14ac:dyDescent="0.2">
      <c r="A30" s="51" t="s">
        <v>26</v>
      </c>
      <c r="B30" s="33">
        <v>0.129</v>
      </c>
      <c r="C30" s="31">
        <f>'1B'!B30</f>
        <v>4.8000000000000001E-2</v>
      </c>
      <c r="D30" s="31">
        <f t="shared" si="0"/>
        <v>-8.1000000000000003E-2</v>
      </c>
      <c r="E30" s="41">
        <f t="shared" si="1"/>
        <v>-0.62790697674418605</v>
      </c>
      <c r="F30" s="250"/>
      <c r="G30" s="196" t="s">
        <v>1</v>
      </c>
      <c r="H30" s="158" t="s">
        <v>165</v>
      </c>
      <c r="I30" s="158" t="s">
        <v>165</v>
      </c>
      <c r="J30" s="158" t="s">
        <v>165</v>
      </c>
    </row>
    <row r="31" spans="1:12" ht="7.5" customHeight="1" x14ac:dyDescent="0.2">
      <c r="A31" s="59"/>
      <c r="B31" s="60"/>
      <c r="C31" s="61"/>
      <c r="D31" s="61"/>
      <c r="E31" s="63" t="s">
        <v>2</v>
      </c>
      <c r="F31" s="250"/>
      <c r="G31" s="61"/>
      <c r="H31" s="61"/>
      <c r="I31" s="61" t="s">
        <v>2</v>
      </c>
      <c r="J31" s="61" t="s">
        <v>2</v>
      </c>
    </row>
    <row r="32" spans="1:12" ht="12.75" customHeight="1" x14ac:dyDescent="0.2">
      <c r="A32" s="38" t="s">
        <v>27</v>
      </c>
      <c r="B32" s="33">
        <v>0.88700000000000001</v>
      </c>
      <c r="C32" s="31">
        <f>'1B'!B32</f>
        <v>0.90700000000000003</v>
      </c>
      <c r="D32" s="31">
        <f t="shared" si="0"/>
        <v>2.0000000000000018E-2</v>
      </c>
      <c r="E32" s="41">
        <f t="shared" si="1"/>
        <v>2.2547914317925612E-2</v>
      </c>
      <c r="F32" s="250"/>
      <c r="G32" s="31">
        <v>0.97599999999999998</v>
      </c>
      <c r="H32" s="31">
        <f>'1B'!F32</f>
        <v>0.97599999999999998</v>
      </c>
      <c r="I32" s="31">
        <f>H32-G32</f>
        <v>0</v>
      </c>
      <c r="J32" s="31">
        <f>I32/G32</f>
        <v>0</v>
      </c>
    </row>
    <row r="33" spans="1:12" ht="12.75" customHeight="1" x14ac:dyDescent="0.2">
      <c r="A33" s="38" t="s">
        <v>28</v>
      </c>
      <c r="B33" s="33">
        <v>0.29199999999999998</v>
      </c>
      <c r="C33" s="31">
        <f>'1B'!B33</f>
        <v>0.28000000000000003</v>
      </c>
      <c r="D33" s="31">
        <f t="shared" si="0"/>
        <v>-1.1999999999999955E-2</v>
      </c>
      <c r="E33" s="41">
        <f t="shared" si="1"/>
        <v>-4.1095890410958756E-2</v>
      </c>
      <c r="F33" s="250"/>
      <c r="G33" s="196" t="s">
        <v>1</v>
      </c>
      <c r="H33" s="158" t="s">
        <v>165</v>
      </c>
      <c r="I33" s="158" t="s">
        <v>165</v>
      </c>
      <c r="J33" s="158" t="s">
        <v>165</v>
      </c>
      <c r="L33" s="11" t="s">
        <v>2</v>
      </c>
    </row>
    <row r="34" spans="1:12" ht="12.75" customHeight="1" x14ac:dyDescent="0.2">
      <c r="A34" s="38" t="s">
        <v>29</v>
      </c>
      <c r="B34" s="33">
        <v>0.66400000000000003</v>
      </c>
      <c r="C34" s="31">
        <f>'1B'!B34</f>
        <v>0.66799999999999993</v>
      </c>
      <c r="D34" s="31">
        <f t="shared" si="0"/>
        <v>3.9999999999998925E-3</v>
      </c>
      <c r="E34" s="41">
        <f t="shared" si="1"/>
        <v>6.0240963855420068E-3</v>
      </c>
      <c r="F34" s="250"/>
      <c r="G34" s="31">
        <v>0.93200000000000005</v>
      </c>
      <c r="H34" s="31">
        <f>'1B'!F34</f>
        <v>0.94700000000000006</v>
      </c>
      <c r="I34" s="31">
        <f>H34-G34</f>
        <v>1.5000000000000013E-2</v>
      </c>
      <c r="J34" s="31">
        <f>I34/H34</f>
        <v>1.5839493136219653E-2</v>
      </c>
    </row>
    <row r="35" spans="1:12" ht="12.75" customHeight="1" x14ac:dyDescent="0.2">
      <c r="A35" s="38" t="s">
        <v>30</v>
      </c>
      <c r="B35" s="33">
        <v>0.61399999999999999</v>
      </c>
      <c r="C35" s="31">
        <f>'1B'!B35</f>
        <v>0.60199999999999998</v>
      </c>
      <c r="D35" s="31">
        <f t="shared" si="0"/>
        <v>-1.2000000000000011E-2</v>
      </c>
      <c r="E35" s="41">
        <f t="shared" si="1"/>
        <v>-1.9543973941368097E-2</v>
      </c>
      <c r="F35" s="250"/>
      <c r="G35" s="196" t="s">
        <v>1</v>
      </c>
      <c r="H35" s="158" t="s">
        <v>165</v>
      </c>
      <c r="I35" s="158" t="s">
        <v>165</v>
      </c>
      <c r="J35" s="158" t="s">
        <v>165</v>
      </c>
    </row>
    <row r="36" spans="1:12" ht="12.75" customHeight="1" x14ac:dyDescent="0.2">
      <c r="A36" s="38" t="s">
        <v>31</v>
      </c>
      <c r="B36" s="33">
        <v>0.38900000000000001</v>
      </c>
      <c r="C36" s="31">
        <f>'1B'!B36</f>
        <v>0.37200000000000005</v>
      </c>
      <c r="D36" s="31">
        <f t="shared" si="0"/>
        <v>-1.699999999999996E-2</v>
      </c>
      <c r="E36" s="41">
        <f t="shared" si="1"/>
        <v>-4.370179948586108E-2</v>
      </c>
      <c r="F36" s="250"/>
      <c r="G36" s="196" t="s">
        <v>1</v>
      </c>
      <c r="H36" s="158" t="s">
        <v>165</v>
      </c>
      <c r="I36" s="158" t="s">
        <v>165</v>
      </c>
      <c r="J36" s="158" t="s">
        <v>165</v>
      </c>
    </row>
    <row r="37" spans="1:12" ht="12.75" customHeight="1" x14ac:dyDescent="0.2">
      <c r="A37" s="38" t="s">
        <v>32</v>
      </c>
      <c r="B37" s="33">
        <v>0.59099999999999997</v>
      </c>
      <c r="C37" s="31">
        <f>'1B'!B37</f>
        <v>0.51700000000000002</v>
      </c>
      <c r="D37" s="31">
        <f t="shared" si="0"/>
        <v>-7.3999999999999955E-2</v>
      </c>
      <c r="E37" s="41">
        <f t="shared" si="1"/>
        <v>-0.12521150592216576</v>
      </c>
      <c r="F37" s="250"/>
      <c r="G37" s="196" t="s">
        <v>1</v>
      </c>
      <c r="H37" s="158" t="s">
        <v>165</v>
      </c>
      <c r="I37" s="158" t="s">
        <v>165</v>
      </c>
      <c r="J37" s="158" t="s">
        <v>165</v>
      </c>
    </row>
    <row r="38" spans="1:12" ht="12.75" customHeight="1" x14ac:dyDescent="0.2">
      <c r="A38" s="38" t="s">
        <v>33</v>
      </c>
      <c r="B38" s="33">
        <v>0.27300000000000002</v>
      </c>
      <c r="C38" s="31">
        <f>'1B'!B38</f>
        <v>0.248</v>
      </c>
      <c r="D38" s="31">
        <f t="shared" si="0"/>
        <v>-2.5000000000000022E-2</v>
      </c>
      <c r="E38" s="41">
        <f t="shared" si="1"/>
        <v>-9.1575091575091652E-2</v>
      </c>
      <c r="F38" s="250"/>
      <c r="G38" s="196" t="s">
        <v>1</v>
      </c>
      <c r="H38" s="158" t="s">
        <v>165</v>
      </c>
      <c r="I38" s="158" t="s">
        <v>165</v>
      </c>
      <c r="J38" s="158" t="s">
        <v>165</v>
      </c>
    </row>
    <row r="39" spans="1:12" ht="12.75" customHeight="1" x14ac:dyDescent="0.2">
      <c r="A39" s="38" t="s">
        <v>34</v>
      </c>
      <c r="B39" s="33">
        <v>0.33200000000000002</v>
      </c>
      <c r="C39" s="31">
        <f>'1B'!B39</f>
        <v>0.35</v>
      </c>
      <c r="D39" s="31">
        <f t="shared" si="0"/>
        <v>1.799999999999996E-2</v>
      </c>
      <c r="E39" s="41">
        <f t="shared" si="1"/>
        <v>5.4216867469879394E-2</v>
      </c>
      <c r="F39" s="250"/>
      <c r="G39" s="31">
        <v>0.32200000000000001</v>
      </c>
      <c r="H39" s="31">
        <f>'1B'!F39</f>
        <v>0.38799999999999996</v>
      </c>
      <c r="I39" s="31">
        <f>H39-G39</f>
        <v>6.5999999999999948E-2</v>
      </c>
      <c r="J39" s="31">
        <f>I39/G39</f>
        <v>0.20496894409937871</v>
      </c>
    </row>
    <row r="40" spans="1:12" ht="12.75" customHeight="1" x14ac:dyDescent="0.2">
      <c r="A40" s="38" t="s">
        <v>35</v>
      </c>
      <c r="B40" s="33">
        <v>0.45200000000000001</v>
      </c>
      <c r="C40" s="31">
        <f>'1B'!B40</f>
        <v>0.44400000000000001</v>
      </c>
      <c r="D40" s="31">
        <f t="shared" si="0"/>
        <v>-8.0000000000000071E-3</v>
      </c>
      <c r="E40" s="41">
        <f t="shared" si="1"/>
        <v>-1.7699115044247801E-2</v>
      </c>
      <c r="F40" s="250"/>
      <c r="G40" s="196" t="s">
        <v>1</v>
      </c>
      <c r="H40" s="158" t="s">
        <v>165</v>
      </c>
      <c r="I40" s="158" t="s">
        <v>165</v>
      </c>
      <c r="J40" s="158" t="s">
        <v>165</v>
      </c>
    </row>
    <row r="41" spans="1:12" ht="12.75" customHeight="1" x14ac:dyDescent="0.2">
      <c r="A41" s="38" t="s">
        <v>36</v>
      </c>
      <c r="B41" s="33">
        <v>0.374</v>
      </c>
      <c r="C41" s="31">
        <f>'1B'!B41</f>
        <v>0.38200000000000001</v>
      </c>
      <c r="D41" s="31">
        <f t="shared" si="0"/>
        <v>8.0000000000000071E-3</v>
      </c>
      <c r="E41" s="41">
        <f t="shared" si="1"/>
        <v>2.1390374331550822E-2</v>
      </c>
      <c r="F41" s="250"/>
      <c r="G41" s="31">
        <v>0.48700000000000004</v>
      </c>
      <c r="H41" s="31">
        <f>'1B'!F41</f>
        <v>0.47399999999999998</v>
      </c>
      <c r="I41" s="31">
        <f>H41-G41</f>
        <v>-1.3000000000000067E-2</v>
      </c>
      <c r="J41" s="31">
        <f>I41/G41</f>
        <v>-2.6694045174538123E-2</v>
      </c>
    </row>
    <row r="42" spans="1:12" ht="7.5" customHeight="1" x14ac:dyDescent="0.2">
      <c r="A42" s="59"/>
      <c r="B42" s="60"/>
      <c r="C42" s="61"/>
      <c r="D42" s="61"/>
      <c r="E42" s="63" t="s">
        <v>2</v>
      </c>
      <c r="F42" s="250"/>
      <c r="G42" s="61"/>
      <c r="H42" s="61"/>
      <c r="I42" s="61" t="s">
        <v>2</v>
      </c>
      <c r="J42" s="61" t="s">
        <v>2</v>
      </c>
    </row>
    <row r="43" spans="1:12" ht="12.75" customHeight="1" x14ac:dyDescent="0.2">
      <c r="A43" s="38" t="s">
        <v>37</v>
      </c>
      <c r="B43" s="33">
        <v>0.77700000000000002</v>
      </c>
      <c r="C43" s="31">
        <f>'1B'!B43</f>
        <v>0.70299999999999996</v>
      </c>
      <c r="D43" s="31">
        <f t="shared" si="0"/>
        <v>-7.4000000000000066E-2</v>
      </c>
      <c r="E43" s="41">
        <f t="shared" si="1"/>
        <v>-9.5238095238095316E-2</v>
      </c>
      <c r="F43" s="250"/>
      <c r="G43" s="196" t="s">
        <v>1</v>
      </c>
      <c r="H43" s="158" t="s">
        <v>165</v>
      </c>
      <c r="I43" s="158" t="s">
        <v>165</v>
      </c>
      <c r="J43" s="158" t="s">
        <v>165</v>
      </c>
    </row>
    <row r="44" spans="1:12" ht="12.75" customHeight="1" x14ac:dyDescent="0.2">
      <c r="A44" s="38" t="s">
        <v>38</v>
      </c>
      <c r="B44" s="33">
        <v>0.27399999999999997</v>
      </c>
      <c r="C44" s="31">
        <f>'1B'!B44</f>
        <v>0.27800000000000002</v>
      </c>
      <c r="D44" s="31">
        <f t="shared" si="0"/>
        <v>4.0000000000000591E-3</v>
      </c>
      <c r="E44" s="41">
        <f t="shared" si="1"/>
        <v>1.459854014598562E-2</v>
      </c>
      <c r="F44" s="250"/>
      <c r="G44" s="196" t="s">
        <v>1</v>
      </c>
      <c r="H44" s="31">
        <f>'1B'!F44</f>
        <v>0.94400000000000006</v>
      </c>
      <c r="I44" s="31">
        <f>H44-0</f>
        <v>0.94400000000000006</v>
      </c>
      <c r="J44" s="31">
        <v>1</v>
      </c>
    </row>
    <row r="45" spans="1:12" ht="12.75" customHeight="1" x14ac:dyDescent="0.2">
      <c r="A45" s="38" t="s">
        <v>39</v>
      </c>
      <c r="B45" s="33">
        <v>0.53500000000000003</v>
      </c>
      <c r="C45" s="31">
        <f>'1B'!B45</f>
        <v>0.51100000000000001</v>
      </c>
      <c r="D45" s="31">
        <f t="shared" si="0"/>
        <v>-2.4000000000000021E-2</v>
      </c>
      <c r="E45" s="41">
        <f t="shared" si="1"/>
        <v>-4.4859813084112188E-2</v>
      </c>
      <c r="F45" s="250"/>
      <c r="G45" s="31">
        <v>0.59599999999999997</v>
      </c>
      <c r="H45" s="31">
        <f>'1B'!F45</f>
        <v>0.64200000000000002</v>
      </c>
      <c r="I45" s="31">
        <f>H45-G45</f>
        <v>4.6000000000000041E-2</v>
      </c>
      <c r="J45" s="31">
        <f>I45/G45</f>
        <v>7.7181208053691344E-2</v>
      </c>
    </row>
    <row r="46" spans="1:12" ht="12.75" customHeight="1" x14ac:dyDescent="0.2">
      <c r="A46" s="38" t="s">
        <v>40</v>
      </c>
      <c r="B46" s="33">
        <v>0.255</v>
      </c>
      <c r="C46" s="31">
        <f>'1B'!B46</f>
        <v>0.24600000000000002</v>
      </c>
      <c r="D46" s="31">
        <f t="shared" si="0"/>
        <v>-8.9999999999999802E-3</v>
      </c>
      <c r="E46" s="41">
        <f t="shared" si="1"/>
        <v>-3.5294117647058747E-2</v>
      </c>
      <c r="F46" s="250"/>
      <c r="G46" s="196" t="s">
        <v>1</v>
      </c>
      <c r="H46" s="158" t="s">
        <v>165</v>
      </c>
      <c r="I46" s="158" t="s">
        <v>165</v>
      </c>
      <c r="J46" s="158" t="s">
        <v>165</v>
      </c>
    </row>
    <row r="47" spans="1:12" ht="12.75" customHeight="1" x14ac:dyDescent="0.2">
      <c r="A47" s="38" t="s">
        <v>41</v>
      </c>
      <c r="B47" s="33">
        <v>0.19500000000000001</v>
      </c>
      <c r="C47" s="31">
        <f>'1B'!B47</f>
        <v>0.247</v>
      </c>
      <c r="D47" s="31">
        <f t="shared" si="0"/>
        <v>5.1999999999999991E-2</v>
      </c>
      <c r="E47" s="41">
        <f t="shared" si="1"/>
        <v>0.26666666666666661</v>
      </c>
      <c r="F47" s="250"/>
      <c r="G47" s="31">
        <v>0.217</v>
      </c>
      <c r="H47" s="31">
        <f>'1B'!F47</f>
        <v>0.29600000000000004</v>
      </c>
      <c r="I47" s="31">
        <f>H47-G47</f>
        <v>7.9000000000000042E-2</v>
      </c>
      <c r="J47" s="31">
        <f>I47/G47</f>
        <v>0.36405529953917071</v>
      </c>
      <c r="K47" s="58"/>
    </row>
    <row r="48" spans="1:12" ht="12.75" customHeight="1" x14ac:dyDescent="0.2">
      <c r="A48" s="38" t="s">
        <v>42</v>
      </c>
      <c r="B48" s="33">
        <v>0.66799999999999993</v>
      </c>
      <c r="C48" s="31">
        <f>'1B'!B48</f>
        <v>0.68700000000000006</v>
      </c>
      <c r="D48" s="31">
        <f t="shared" si="0"/>
        <v>1.9000000000000128E-2</v>
      </c>
      <c r="E48" s="41">
        <f t="shared" si="1"/>
        <v>2.8443113772455283E-2</v>
      </c>
      <c r="F48" s="250"/>
      <c r="G48" s="196" t="s">
        <v>1</v>
      </c>
      <c r="H48" s="158" t="s">
        <v>165</v>
      </c>
      <c r="I48" s="158" t="s">
        <v>165</v>
      </c>
      <c r="J48" s="158" t="s">
        <v>165</v>
      </c>
    </row>
    <row r="49" spans="1:12" ht="12.75" customHeight="1" x14ac:dyDescent="0.2">
      <c r="A49" s="38" t="s">
        <v>43</v>
      </c>
      <c r="B49" s="33">
        <v>0.56299999999999994</v>
      </c>
      <c r="C49" s="31">
        <f>'1B'!B49</f>
        <v>0.44400000000000001</v>
      </c>
      <c r="D49" s="31">
        <f t="shared" si="0"/>
        <v>-0.11899999999999994</v>
      </c>
      <c r="E49" s="41">
        <f t="shared" si="1"/>
        <v>-0.211367673179396</v>
      </c>
      <c r="F49" s="250"/>
      <c r="G49" s="31">
        <v>0.63200000000000001</v>
      </c>
      <c r="H49" s="31">
        <f>'1B'!F49</f>
        <v>0.505</v>
      </c>
      <c r="I49" s="31">
        <f>H49-G49</f>
        <v>-0.127</v>
      </c>
      <c r="J49" s="31">
        <f>I49/G49</f>
        <v>-0.20094936708860758</v>
      </c>
    </row>
    <row r="50" spans="1:12" ht="12.75" customHeight="1" x14ac:dyDescent="0.2">
      <c r="A50" s="38" t="s">
        <v>44</v>
      </c>
      <c r="B50" s="33">
        <v>0.33600000000000002</v>
      </c>
      <c r="C50" s="31">
        <f>'1B'!B50</f>
        <v>0.34499999999999997</v>
      </c>
      <c r="D50" s="31">
        <f t="shared" si="0"/>
        <v>8.9999999999999525E-3</v>
      </c>
      <c r="E50" s="41">
        <f t="shared" si="1"/>
        <v>2.6785714285714142E-2</v>
      </c>
      <c r="F50" s="250"/>
      <c r="G50" s="196" t="s">
        <v>1</v>
      </c>
      <c r="H50" s="158" t="s">
        <v>165</v>
      </c>
      <c r="I50" s="158" t="s">
        <v>165</v>
      </c>
      <c r="J50" s="158" t="s">
        <v>165</v>
      </c>
    </row>
    <row r="51" spans="1:12" ht="12.75" customHeight="1" x14ac:dyDescent="0.2">
      <c r="A51" s="38" t="s">
        <v>45</v>
      </c>
      <c r="B51" s="33">
        <v>0.71499999999999997</v>
      </c>
      <c r="C51" s="31">
        <f>'1B'!B51</f>
        <v>0.68599999999999994</v>
      </c>
      <c r="D51" s="31">
        <f t="shared" si="0"/>
        <v>-2.9000000000000026E-2</v>
      </c>
      <c r="E51" s="41">
        <f t="shared" si="1"/>
        <v>-4.05594405594406E-2</v>
      </c>
      <c r="F51" s="250"/>
      <c r="G51" s="31">
        <v>0.98599999999999999</v>
      </c>
      <c r="H51" s="31">
        <f>'1B'!F51</f>
        <v>0.98699999999999999</v>
      </c>
      <c r="I51" s="31">
        <f>H51-G51</f>
        <v>1.0000000000000009E-3</v>
      </c>
      <c r="J51" s="31">
        <f>I51/G51</f>
        <v>1.0141987829614613E-3</v>
      </c>
    </row>
    <row r="52" spans="1:12" ht="12.75" customHeight="1" x14ac:dyDescent="0.2">
      <c r="A52" s="38" t="s">
        <v>46</v>
      </c>
      <c r="B52" s="33">
        <v>0.218</v>
      </c>
      <c r="C52" s="31">
        <f>'1B'!B52</f>
        <v>0.23199999999999998</v>
      </c>
      <c r="D52" s="31">
        <f t="shared" si="0"/>
        <v>1.3999999999999985E-2</v>
      </c>
      <c r="E52" s="41">
        <f t="shared" si="1"/>
        <v>6.4220183486238466E-2</v>
      </c>
      <c r="F52" s="250"/>
      <c r="G52" s="31">
        <v>0.41</v>
      </c>
      <c r="H52" s="31">
        <f>'1B'!F52</f>
        <v>0.38900000000000001</v>
      </c>
      <c r="I52" s="31">
        <f>H52-G52</f>
        <v>-2.0999999999999963E-2</v>
      </c>
      <c r="J52" s="31">
        <f>I52/G52</f>
        <v>-5.1219512195121865E-2</v>
      </c>
    </row>
    <row r="53" spans="1:12" ht="7.5" customHeight="1" x14ac:dyDescent="0.2">
      <c r="A53" s="59"/>
      <c r="B53" s="60"/>
      <c r="C53" s="61"/>
      <c r="D53" s="61"/>
      <c r="E53" s="63" t="s">
        <v>2</v>
      </c>
      <c r="F53" s="250"/>
      <c r="G53" s="61"/>
      <c r="H53" s="61"/>
      <c r="I53" s="61" t="s">
        <v>2</v>
      </c>
      <c r="J53" s="61" t="s">
        <v>2</v>
      </c>
    </row>
    <row r="54" spans="1:12" ht="12.75" customHeight="1" x14ac:dyDescent="0.2">
      <c r="A54" s="38" t="s">
        <v>47</v>
      </c>
      <c r="B54" s="33">
        <v>0.14000000000000001</v>
      </c>
      <c r="C54" s="31">
        <f>'1B'!B54</f>
        <v>0.11</v>
      </c>
      <c r="D54" s="31">
        <f t="shared" si="0"/>
        <v>-3.0000000000000013E-2</v>
      </c>
      <c r="E54" s="41">
        <f t="shared" si="1"/>
        <v>-0.21428571428571436</v>
      </c>
      <c r="F54" s="250"/>
      <c r="G54" s="196" t="s">
        <v>1</v>
      </c>
      <c r="H54" s="158" t="s">
        <v>165</v>
      </c>
      <c r="I54" s="158" t="s">
        <v>165</v>
      </c>
      <c r="J54" s="158" t="s">
        <v>165</v>
      </c>
    </row>
    <row r="55" spans="1:12" ht="12.75" customHeight="1" x14ac:dyDescent="0.2">
      <c r="A55" s="38" t="s">
        <v>48</v>
      </c>
      <c r="B55" s="33">
        <v>8.5000000000000006E-2</v>
      </c>
      <c r="C55" s="31">
        <f>'1B'!B55</f>
        <v>8.199999999999999E-2</v>
      </c>
      <c r="D55" s="31">
        <f t="shared" si="0"/>
        <v>-3.0000000000000165E-3</v>
      </c>
      <c r="E55" s="41">
        <f t="shared" si="1"/>
        <v>-3.5294117647059017E-2</v>
      </c>
      <c r="F55" s="250"/>
      <c r="G55" s="31">
        <v>5.7999999999999996E-2</v>
      </c>
      <c r="H55" s="31">
        <f>'1B'!F55</f>
        <v>7.0999999999999994E-2</v>
      </c>
      <c r="I55" s="31">
        <f>H55-G55</f>
        <v>1.2999999999999998E-2</v>
      </c>
      <c r="J55" s="31">
        <f>I55/G55</f>
        <v>0.22413793103448273</v>
      </c>
    </row>
    <row r="56" spans="1:12" ht="12.75" customHeight="1" x14ac:dyDescent="0.2">
      <c r="A56" s="38" t="s">
        <v>49</v>
      </c>
      <c r="B56" s="33">
        <v>0.436</v>
      </c>
      <c r="C56" s="31">
        <f>'1B'!B56</f>
        <v>0.435</v>
      </c>
      <c r="D56" s="31">
        <f>C56-B56</f>
        <v>-1.0000000000000009E-3</v>
      </c>
      <c r="E56" s="41">
        <f>D56/B56</f>
        <v>-2.293577981651378E-3</v>
      </c>
      <c r="F56" s="250"/>
      <c r="G56" s="196" t="s">
        <v>1</v>
      </c>
      <c r="H56" s="158" t="s">
        <v>165</v>
      </c>
      <c r="I56" s="158" t="s">
        <v>165</v>
      </c>
      <c r="J56" s="158" t="s">
        <v>165</v>
      </c>
    </row>
    <row r="57" spans="1:12" ht="12.75" customHeight="1" x14ac:dyDescent="0.2">
      <c r="A57" s="38" t="s">
        <v>50</v>
      </c>
      <c r="B57" s="33">
        <v>0.60099999999999998</v>
      </c>
      <c r="C57" s="31">
        <f>'1B'!B57</f>
        <v>0.58599999999999997</v>
      </c>
      <c r="D57" s="31">
        <f t="shared" si="0"/>
        <v>-1.5000000000000013E-2</v>
      </c>
      <c r="E57" s="41">
        <f t="shared" si="1"/>
        <v>-2.495840266222964E-2</v>
      </c>
      <c r="F57" s="250"/>
      <c r="G57" s="196" t="s">
        <v>1</v>
      </c>
      <c r="H57" s="158" t="s">
        <v>165</v>
      </c>
      <c r="I57" s="158" t="s">
        <v>165</v>
      </c>
      <c r="J57" s="158" t="s">
        <v>165</v>
      </c>
    </row>
    <row r="58" spans="1:12" ht="12.75" customHeight="1" x14ac:dyDescent="0.2">
      <c r="A58" s="38" t="s">
        <v>51</v>
      </c>
      <c r="B58" s="33">
        <v>0.35600000000000004</v>
      </c>
      <c r="C58" s="31">
        <f>'1B'!B58</f>
        <v>0.312</v>
      </c>
      <c r="D58" s="31">
        <f t="shared" si="0"/>
        <v>-4.4000000000000039E-2</v>
      </c>
      <c r="E58" s="41">
        <f t="shared" si="1"/>
        <v>-0.12359550561797762</v>
      </c>
      <c r="F58" s="250"/>
      <c r="G58" s="31">
        <v>0.26500000000000001</v>
      </c>
      <c r="H58" s="31">
        <f>'1B'!F58</f>
        <v>0.27899999999999997</v>
      </c>
      <c r="I58" s="31">
        <f>H58-G58</f>
        <v>1.3999999999999957E-2</v>
      </c>
      <c r="J58" s="31">
        <f>I58/G58</f>
        <v>5.2830188679245119E-2</v>
      </c>
    </row>
    <row r="59" spans="1:12" ht="12.75" customHeight="1" x14ac:dyDescent="0.2">
      <c r="A59" s="38" t="s">
        <v>52</v>
      </c>
      <c r="B59" s="33">
        <v>0.20499999999999999</v>
      </c>
      <c r="C59" s="31">
        <f>'1B'!B59</f>
        <v>0.17899999999999999</v>
      </c>
      <c r="D59" s="31">
        <f t="shared" si="0"/>
        <v>-2.5999999999999995E-2</v>
      </c>
      <c r="E59" s="41">
        <f t="shared" si="1"/>
        <v>-0.1268292682926829</v>
      </c>
      <c r="F59" s="250"/>
      <c r="G59" s="196" t="s">
        <v>1</v>
      </c>
      <c r="H59" s="158" t="s">
        <v>165</v>
      </c>
      <c r="I59" s="158" t="s">
        <v>165</v>
      </c>
      <c r="J59" s="158" t="s">
        <v>165</v>
      </c>
      <c r="L59" s="11" t="s">
        <v>2</v>
      </c>
    </row>
    <row r="60" spans="1:12" ht="12.75" customHeight="1" x14ac:dyDescent="0.2">
      <c r="A60" s="38" t="s">
        <v>53</v>
      </c>
      <c r="B60" s="33">
        <v>0.10800000000000001</v>
      </c>
      <c r="C60" s="31">
        <f>'1B'!B60</f>
        <v>0.1</v>
      </c>
      <c r="D60" s="31">
        <f t="shared" si="0"/>
        <v>-8.0000000000000071E-3</v>
      </c>
      <c r="E60" s="41">
        <f t="shared" si="1"/>
        <v>-7.4074074074074125E-2</v>
      </c>
      <c r="F60" s="250"/>
      <c r="G60" s="196" t="s">
        <v>1</v>
      </c>
      <c r="H60" s="158" t="s">
        <v>165</v>
      </c>
      <c r="I60" s="158" t="s">
        <v>165</v>
      </c>
      <c r="J60" s="158" t="s">
        <v>165</v>
      </c>
    </row>
    <row r="61" spans="1:12" ht="12.75" customHeight="1" x14ac:dyDescent="0.2">
      <c r="A61" s="38" t="s">
        <v>54</v>
      </c>
      <c r="B61" s="33">
        <v>0.44</v>
      </c>
      <c r="C61" s="31">
        <f>'1B'!B61</f>
        <v>0.47</v>
      </c>
      <c r="D61" s="31">
        <f>C61-B61</f>
        <v>2.9999999999999971E-2</v>
      </c>
      <c r="E61" s="41">
        <f t="shared" si="1"/>
        <v>6.8181818181818121E-2</v>
      </c>
      <c r="F61" s="250"/>
      <c r="G61" s="31">
        <v>0.56899999999999995</v>
      </c>
      <c r="H61" s="31">
        <f>'1B'!F61</f>
        <v>0.58499999999999996</v>
      </c>
      <c r="I61" s="31">
        <f>H61-G61</f>
        <v>1.6000000000000014E-2</v>
      </c>
      <c r="J61" s="31">
        <f>I61/G61</f>
        <v>2.8119507908611625E-2</v>
      </c>
    </row>
    <row r="62" spans="1:12" ht="12.75" customHeight="1" x14ac:dyDescent="0.2">
      <c r="A62" s="38" t="s">
        <v>55</v>
      </c>
      <c r="B62" s="33">
        <v>8.4000000000000005E-2</v>
      </c>
      <c r="C62" s="31">
        <f>'1B'!B62</f>
        <v>4.2000000000000003E-2</v>
      </c>
      <c r="D62" s="31">
        <f t="shared" si="0"/>
        <v>-4.2000000000000003E-2</v>
      </c>
      <c r="E62" s="41">
        <f t="shared" si="1"/>
        <v>-0.5</v>
      </c>
      <c r="F62" s="250"/>
      <c r="G62" s="196" t="s">
        <v>1</v>
      </c>
      <c r="H62" s="158" t="s">
        <v>165</v>
      </c>
      <c r="I62" s="158" t="s">
        <v>165</v>
      </c>
      <c r="J62" s="158" t="s">
        <v>165</v>
      </c>
    </row>
    <row r="63" spans="1:12" ht="12.75" customHeight="1" x14ac:dyDescent="0.2">
      <c r="A63" s="38" t="s">
        <v>56</v>
      </c>
      <c r="B63" s="33">
        <v>0.371</v>
      </c>
      <c r="C63" s="31">
        <f>'1B'!B63</f>
        <v>0.36799999999999999</v>
      </c>
      <c r="D63" s="31">
        <f t="shared" si="0"/>
        <v>-3.0000000000000027E-3</v>
      </c>
      <c r="E63" s="41">
        <f t="shared" si="1"/>
        <v>-8.0862533692722446E-3</v>
      </c>
      <c r="F63" s="250"/>
      <c r="G63" s="196" t="s">
        <v>1</v>
      </c>
      <c r="H63" s="158" t="s">
        <v>165</v>
      </c>
      <c r="I63" s="158" t="s">
        <v>165</v>
      </c>
      <c r="J63" s="158" t="s">
        <v>165</v>
      </c>
    </row>
    <row r="64" spans="1:12" ht="7.5" customHeight="1" x14ac:dyDescent="0.2">
      <c r="A64" s="59"/>
      <c r="B64" s="60"/>
      <c r="C64" s="61"/>
      <c r="D64" s="61"/>
      <c r="E64" s="63" t="s">
        <v>2</v>
      </c>
      <c r="F64" s="250"/>
      <c r="G64" s="61"/>
      <c r="H64" s="61"/>
      <c r="I64" s="61" t="s">
        <v>2</v>
      </c>
      <c r="J64" s="61" t="s">
        <v>2</v>
      </c>
    </row>
    <row r="65" spans="1:10" ht="12.75" customHeight="1" x14ac:dyDescent="0.2">
      <c r="A65" s="38" t="s">
        <v>57</v>
      </c>
      <c r="B65" s="33">
        <v>0.48899999999999999</v>
      </c>
      <c r="C65" s="31">
        <f>'1B'!B65</f>
        <v>0.504</v>
      </c>
      <c r="D65" s="31">
        <f t="shared" si="0"/>
        <v>1.5000000000000013E-2</v>
      </c>
      <c r="E65" s="41">
        <f t="shared" si="1"/>
        <v>3.0674846625766899E-2</v>
      </c>
      <c r="F65" s="250"/>
      <c r="G65" s="31">
        <v>0.66200000000000003</v>
      </c>
      <c r="H65" s="31">
        <f>'1B'!F65</f>
        <v>0.69</v>
      </c>
      <c r="I65" s="31">
        <f>H65-G65</f>
        <v>2.7999999999999914E-2</v>
      </c>
      <c r="J65" s="31">
        <f>I65/G65</f>
        <v>4.229607250755274E-2</v>
      </c>
    </row>
    <row r="66" spans="1:10" ht="12.75" customHeight="1" x14ac:dyDescent="0.2">
      <c r="A66" s="38" t="s">
        <v>58</v>
      </c>
      <c r="B66" s="33">
        <v>0.38400000000000001</v>
      </c>
      <c r="C66" s="31">
        <f>'1B'!B66</f>
        <v>0.36899999999999999</v>
      </c>
      <c r="D66" s="31">
        <f t="shared" si="0"/>
        <v>-1.5000000000000013E-2</v>
      </c>
      <c r="E66" s="41">
        <f t="shared" si="1"/>
        <v>-3.9062500000000035E-2</v>
      </c>
      <c r="F66" s="250"/>
      <c r="G66" s="196" t="s">
        <v>1</v>
      </c>
      <c r="H66" s="158" t="s">
        <v>165</v>
      </c>
      <c r="I66" s="158" t="s">
        <v>165</v>
      </c>
      <c r="J66" s="158" t="s">
        <v>165</v>
      </c>
    </row>
    <row r="67" spans="1:10" ht="12.75" customHeight="1" x14ac:dyDescent="0.2">
      <c r="A67" s="38" t="s">
        <v>59</v>
      </c>
      <c r="B67" s="33">
        <v>0.36700000000000005</v>
      </c>
      <c r="C67" s="31">
        <f>'1B'!B67</f>
        <v>0.441</v>
      </c>
      <c r="D67" s="31">
        <f t="shared" si="0"/>
        <v>7.3999999999999955E-2</v>
      </c>
      <c r="E67" s="41">
        <f t="shared" si="1"/>
        <v>0.20163487738419603</v>
      </c>
      <c r="F67" s="250"/>
      <c r="G67" s="31">
        <v>0.376</v>
      </c>
      <c r="H67" s="31">
        <f>'1B'!F67</f>
        <v>0.47499999999999998</v>
      </c>
      <c r="I67" s="31">
        <f>H67-G67</f>
        <v>9.8999999999999977E-2</v>
      </c>
      <c r="J67" s="31">
        <f>I67/G67</f>
        <v>0.26329787234042545</v>
      </c>
    </row>
    <row r="68" spans="1:10" ht="12.75" customHeight="1" x14ac:dyDescent="0.2">
      <c r="A68" s="40" t="s">
        <v>60</v>
      </c>
      <c r="B68" s="32">
        <v>0.68799999999999994</v>
      </c>
      <c r="C68" s="32">
        <f>'1B'!B68</f>
        <v>0.73299999999999998</v>
      </c>
      <c r="D68" s="32">
        <f t="shared" si="0"/>
        <v>4.500000000000004E-2</v>
      </c>
      <c r="E68" s="42">
        <f t="shared" si="1"/>
        <v>6.5406976744186107E-2</v>
      </c>
      <c r="F68" s="250"/>
      <c r="G68" s="32">
        <v>0.68</v>
      </c>
      <c r="H68" s="32">
        <f>'1B'!F68</f>
        <v>0.73299999999999998</v>
      </c>
      <c r="I68" s="32">
        <f>H68-G68</f>
        <v>5.2999999999999936E-2</v>
      </c>
      <c r="J68" s="32">
        <f>I68/G68</f>
        <v>7.7941176470588139E-2</v>
      </c>
    </row>
    <row r="69" spans="1:10" ht="12.75" customHeight="1" x14ac:dyDescent="0.2">
      <c r="A69" s="268" t="s">
        <v>84</v>
      </c>
      <c r="B69" s="268"/>
      <c r="C69" s="268"/>
      <c r="D69" s="268"/>
      <c r="E69" s="268"/>
      <c r="F69" s="268"/>
      <c r="G69" s="268"/>
      <c r="H69" s="268"/>
      <c r="I69" s="268"/>
      <c r="J69" s="268"/>
    </row>
    <row r="71" spans="1:10" ht="12.75" customHeight="1" x14ac:dyDescent="0.2">
      <c r="A71" s="10" t="s">
        <v>2</v>
      </c>
    </row>
  </sheetData>
  <mergeCells count="16">
    <mergeCell ref="A69:J69"/>
    <mergeCell ref="A3:J3"/>
    <mergeCell ref="A5:A7"/>
    <mergeCell ref="B6:B7"/>
    <mergeCell ref="C6:C7"/>
    <mergeCell ref="D6:D7"/>
    <mergeCell ref="E6:E7"/>
    <mergeCell ref="G6:G7"/>
    <mergeCell ref="H6:H7"/>
    <mergeCell ref="I6:I7"/>
    <mergeCell ref="J6:J7"/>
    <mergeCell ref="A2:J2"/>
    <mergeCell ref="A1:J1"/>
    <mergeCell ref="A4:J4"/>
    <mergeCell ref="B5:E5"/>
    <mergeCell ref="G5:J5"/>
  </mergeCells>
  <phoneticPr fontId="0" type="noConversion"/>
  <printOptions horizontalCentered="1"/>
  <pageMargins left="0.25" right="0.25" top="0.25" bottom="0.25" header="0.5" footer="0.5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zoomScaleNormal="100" zoomScaleSheetLayoutView="100" workbookViewId="0">
      <selection sqref="A1:F1"/>
    </sheetView>
  </sheetViews>
  <sheetFormatPr defaultColWidth="9.140625" defaultRowHeight="12.75" customHeight="1" x14ac:dyDescent="0.2"/>
  <cols>
    <col min="1" max="1" width="15.7109375" style="2" customWidth="1"/>
    <col min="2" max="2" width="12.140625" style="2" customWidth="1"/>
    <col min="3" max="3" width="11.7109375" style="2" customWidth="1"/>
    <col min="4" max="4" width="2.5703125" style="2" customWidth="1"/>
    <col min="5" max="5" width="12.140625" style="2" customWidth="1"/>
    <col min="6" max="6" width="11.7109375" style="2" customWidth="1"/>
    <col min="7" max="16384" width="9.140625" style="2"/>
  </cols>
  <sheetData>
    <row r="1" spans="1:8" s="195" customFormat="1" ht="12.75" customHeight="1" x14ac:dyDescent="0.2">
      <c r="A1" s="278" t="s">
        <v>200</v>
      </c>
      <c r="B1" s="278"/>
      <c r="C1" s="278"/>
      <c r="D1" s="278"/>
      <c r="E1" s="278"/>
      <c r="F1" s="278"/>
    </row>
    <row r="2" spans="1:8" s="195" customFormat="1" ht="12.75" customHeight="1" x14ac:dyDescent="0.2">
      <c r="A2" s="278" t="s">
        <v>194</v>
      </c>
      <c r="B2" s="278"/>
      <c r="C2" s="278"/>
      <c r="D2" s="278"/>
      <c r="E2" s="278"/>
      <c r="F2" s="278"/>
    </row>
    <row r="3" spans="1:8" x14ac:dyDescent="0.2">
      <c r="A3" s="265" t="s">
        <v>268</v>
      </c>
      <c r="B3" s="265"/>
      <c r="C3" s="265"/>
      <c r="D3" s="265"/>
      <c r="E3" s="265"/>
      <c r="F3" s="265"/>
      <c r="H3" s="154"/>
    </row>
    <row r="4" spans="1:8" ht="12.75" customHeight="1" x14ac:dyDescent="0.2">
      <c r="A4" s="289" t="str">
        <f>'1A'!A4</f>
        <v>ACF/OFA: 05/15/2019</v>
      </c>
      <c r="B4" s="289"/>
      <c r="C4" s="289"/>
      <c r="D4" s="289"/>
      <c r="E4" s="289"/>
      <c r="F4" s="289"/>
    </row>
    <row r="5" spans="1:8" s="3" customFormat="1" ht="12.75" customHeight="1" x14ac:dyDescent="0.2">
      <c r="A5" s="281" t="s">
        <v>0</v>
      </c>
      <c r="B5" s="284" t="s">
        <v>6</v>
      </c>
      <c r="C5" s="286"/>
      <c r="D5" s="207" t="s">
        <v>165</v>
      </c>
      <c r="E5" s="284" t="s">
        <v>7</v>
      </c>
      <c r="F5" s="286"/>
    </row>
    <row r="6" spans="1:8" s="3" customFormat="1" ht="40.5" customHeight="1" x14ac:dyDescent="0.2">
      <c r="A6" s="282"/>
      <c r="B6" s="21" t="s">
        <v>86</v>
      </c>
      <c r="C6" s="43" t="s">
        <v>85</v>
      </c>
      <c r="D6" s="207"/>
      <c r="E6" s="21" t="s">
        <v>86</v>
      </c>
      <c r="F6" s="25" t="s">
        <v>85</v>
      </c>
    </row>
    <row r="7" spans="1:8" ht="12.75" customHeight="1" x14ac:dyDescent="0.2">
      <c r="A7" s="19"/>
      <c r="B7" s="197"/>
      <c r="C7" s="198"/>
      <c r="D7" s="207"/>
      <c r="E7" s="199"/>
      <c r="F7" s="197"/>
    </row>
    <row r="8" spans="1:8" ht="12.75" customHeight="1" x14ac:dyDescent="0.2">
      <c r="A8" s="51" t="s">
        <v>8</v>
      </c>
      <c r="B8" s="253">
        <v>0.5</v>
      </c>
      <c r="C8" s="200">
        <f>IF((0.5-B8)&lt;0,0,(0.5-B8))</f>
        <v>0</v>
      </c>
      <c r="D8" s="257"/>
      <c r="E8" s="33">
        <v>0.8670714597580147</v>
      </c>
      <c r="F8" s="201">
        <f t="shared" ref="F8:F13" si="0">IF((0.9-E8)&lt;0, 0, (0.9-E8))</f>
        <v>3.2928540241985327E-2</v>
      </c>
    </row>
    <row r="9" spans="1:8" ht="12.75" customHeight="1" x14ac:dyDescent="0.2">
      <c r="A9" s="51" t="s">
        <v>9</v>
      </c>
      <c r="B9" s="31">
        <v>0.23034176881956497</v>
      </c>
      <c r="C9" s="200">
        <f>IF((0.5-B9)&lt;0,0,(0.5-B9))</f>
        <v>0.26965823118043503</v>
      </c>
      <c r="D9" s="257"/>
      <c r="E9" s="33">
        <v>0.27330314240668152</v>
      </c>
      <c r="F9" s="201">
        <f t="shared" si="0"/>
        <v>0.6266968575933185</v>
      </c>
    </row>
    <row r="10" spans="1:8" ht="12.75" customHeight="1" x14ac:dyDescent="0.2">
      <c r="A10" s="51" t="s">
        <v>10</v>
      </c>
      <c r="B10" s="253">
        <v>0.5</v>
      </c>
      <c r="C10" s="200">
        <f>IF((0.5-B10)&lt;0,0,(0.5-B10))</f>
        <v>0</v>
      </c>
      <c r="D10" s="257"/>
      <c r="E10" s="31">
        <v>0.72535064569543772</v>
      </c>
      <c r="F10" s="201">
        <f t="shared" si="0"/>
        <v>0.1746493543045623</v>
      </c>
    </row>
    <row r="11" spans="1:8" ht="12.75" customHeight="1" x14ac:dyDescent="0.2">
      <c r="A11" s="51" t="s">
        <v>11</v>
      </c>
      <c r="B11" s="31">
        <v>0.5</v>
      </c>
      <c r="C11" s="200">
        <f>IF((0.5-B11)&lt;0,0,(0.5-B11))</f>
        <v>0</v>
      </c>
      <c r="D11" s="257"/>
      <c r="E11" s="202">
        <v>0.8386379515639798</v>
      </c>
      <c r="F11" s="201">
        <f t="shared" si="0"/>
        <v>6.1362048436020222E-2</v>
      </c>
    </row>
    <row r="12" spans="1:8" ht="12.75" customHeight="1" x14ac:dyDescent="0.2">
      <c r="A12" s="51" t="s">
        <v>12</v>
      </c>
      <c r="B12" s="31">
        <v>0</v>
      </c>
      <c r="C12" s="200">
        <f t="shared" ref="C12:C17" si="1">IF((0.5-B12)&lt;0,0,(0.5-B12))</f>
        <v>0.5</v>
      </c>
      <c r="D12" s="257"/>
      <c r="E12" s="33">
        <v>0</v>
      </c>
      <c r="F12" s="201">
        <f t="shared" si="0"/>
        <v>0.9</v>
      </c>
    </row>
    <row r="13" spans="1:8" ht="12.75" customHeight="1" x14ac:dyDescent="0.2">
      <c r="A13" s="51" t="s">
        <v>13</v>
      </c>
      <c r="B13" s="31">
        <v>0.35439853672005089</v>
      </c>
      <c r="C13" s="200">
        <f t="shared" si="1"/>
        <v>0.14560146327994911</v>
      </c>
      <c r="D13" s="257"/>
      <c r="E13" s="33">
        <v>0.35439853672005089</v>
      </c>
      <c r="F13" s="201">
        <f t="shared" si="0"/>
        <v>0.54560146327994907</v>
      </c>
    </row>
    <row r="14" spans="1:8" ht="12.75" customHeight="1" x14ac:dyDescent="0.2">
      <c r="A14" s="51" t="s">
        <v>14</v>
      </c>
      <c r="B14" s="31">
        <v>0.47616832768317557</v>
      </c>
      <c r="C14" s="200">
        <f t="shared" si="1"/>
        <v>2.3831672316824426E-2</v>
      </c>
      <c r="D14" s="257"/>
      <c r="E14" s="203" t="s">
        <v>1</v>
      </c>
      <c r="F14" s="204" t="s">
        <v>165</v>
      </c>
    </row>
    <row r="15" spans="1:8" ht="12.75" customHeight="1" x14ac:dyDescent="0.2">
      <c r="A15" s="51" t="s">
        <v>15</v>
      </c>
      <c r="B15" s="31">
        <v>0.5</v>
      </c>
      <c r="C15" s="200">
        <f t="shared" si="1"/>
        <v>0</v>
      </c>
      <c r="D15" s="257"/>
      <c r="E15" s="203" t="s">
        <v>1</v>
      </c>
      <c r="F15" s="204" t="s">
        <v>165</v>
      </c>
    </row>
    <row r="16" spans="1:8" ht="12.75" customHeight="1" x14ac:dyDescent="0.2">
      <c r="A16" s="51" t="s">
        <v>80</v>
      </c>
      <c r="B16" s="31">
        <v>0.30230910247909604</v>
      </c>
      <c r="C16" s="200">
        <f t="shared" si="1"/>
        <v>0.19769089752090396</v>
      </c>
      <c r="D16" s="257"/>
      <c r="E16" s="203" t="s">
        <v>1</v>
      </c>
      <c r="F16" s="204" t="s">
        <v>165</v>
      </c>
    </row>
    <row r="17" spans="1:6" ht="12.75" customHeight="1" x14ac:dyDescent="0.2">
      <c r="A17" s="51" t="s">
        <v>16</v>
      </c>
      <c r="B17" s="31">
        <v>0.2620190682984902</v>
      </c>
      <c r="C17" s="200">
        <f t="shared" si="1"/>
        <v>0.2379809317015098</v>
      </c>
      <c r="D17" s="257"/>
      <c r="E17" s="33">
        <v>0.66470800687435971</v>
      </c>
      <c r="F17" s="201">
        <f>IF((0.9-E17)&lt;0, 0, (0.9-E17))</f>
        <v>0.23529199312564031</v>
      </c>
    </row>
    <row r="18" spans="1:6" ht="7.5" customHeight="1" x14ac:dyDescent="0.2">
      <c r="A18" s="53"/>
      <c r="B18" s="53"/>
      <c r="C18" s="53"/>
      <c r="D18" s="257"/>
      <c r="E18" s="53"/>
      <c r="F18" s="53"/>
    </row>
    <row r="19" spans="1:6" ht="12.75" customHeight="1" x14ac:dyDescent="0.2">
      <c r="A19" s="51" t="s">
        <v>17</v>
      </c>
      <c r="B19" s="253">
        <v>0.5</v>
      </c>
      <c r="C19" s="200">
        <f t="shared" ref="C19:C28" si="2">IF((0.5-B19)&lt;0,0,(0.5-B19))</f>
        <v>0</v>
      </c>
      <c r="D19" s="257"/>
      <c r="E19" s="203" t="s">
        <v>1</v>
      </c>
      <c r="F19" s="204" t="s">
        <v>165</v>
      </c>
    </row>
    <row r="20" spans="1:6" ht="12.75" customHeight="1" x14ac:dyDescent="0.2">
      <c r="A20" s="51" t="s">
        <v>18</v>
      </c>
      <c r="B20" s="253">
        <v>0.37474747474747477</v>
      </c>
      <c r="C20" s="200">
        <f t="shared" si="2"/>
        <v>0.12525252525252523</v>
      </c>
      <c r="D20" s="257"/>
      <c r="E20" s="33">
        <v>0.37474747474747477</v>
      </c>
      <c r="F20" s="201">
        <f>IF((0.9-E20)&lt;0, 0, (0.9-E20))</f>
        <v>0.5252525252525253</v>
      </c>
    </row>
    <row r="21" spans="1:6" ht="12.75" customHeight="1" x14ac:dyDescent="0.2">
      <c r="A21" s="51" t="s">
        <v>19</v>
      </c>
      <c r="B21" s="31">
        <v>0.5</v>
      </c>
      <c r="C21" s="200">
        <f t="shared" si="2"/>
        <v>0</v>
      </c>
      <c r="D21" s="257"/>
      <c r="E21" s="33">
        <v>0.7048278656342023</v>
      </c>
      <c r="F21" s="201">
        <f>IF((0.9-E21)&lt;0, 0, (0.9-E21))</f>
        <v>0.19517213436579772</v>
      </c>
    </row>
    <row r="22" spans="1:6" ht="12.75" customHeight="1" x14ac:dyDescent="0.2">
      <c r="A22" s="51" t="s">
        <v>20</v>
      </c>
      <c r="B22" s="31">
        <v>0</v>
      </c>
      <c r="C22" s="200">
        <f t="shared" si="2"/>
        <v>0.5</v>
      </c>
      <c r="D22" s="257"/>
      <c r="E22" s="203" t="s">
        <v>1</v>
      </c>
      <c r="F22" s="204" t="s">
        <v>165</v>
      </c>
    </row>
    <row r="23" spans="1:6" ht="12.75" customHeight="1" x14ac:dyDescent="0.2">
      <c r="A23" s="51" t="s">
        <v>21</v>
      </c>
      <c r="B23" s="31">
        <v>0.37980421029374856</v>
      </c>
      <c r="C23" s="200">
        <f t="shared" si="2"/>
        <v>0.12019578970625144</v>
      </c>
      <c r="D23" s="257"/>
      <c r="E23" s="203" t="s">
        <v>1</v>
      </c>
      <c r="F23" s="204" t="s">
        <v>165</v>
      </c>
    </row>
    <row r="24" spans="1:6" ht="12.75" customHeight="1" x14ac:dyDescent="0.2">
      <c r="A24" s="51" t="s">
        <v>22</v>
      </c>
      <c r="B24" s="31">
        <v>0.5</v>
      </c>
      <c r="C24" s="200">
        <f t="shared" si="2"/>
        <v>0</v>
      </c>
      <c r="D24" s="257"/>
      <c r="E24" s="33">
        <v>0.75743538681328193</v>
      </c>
      <c r="F24" s="201">
        <f>IF((0.9-E24)&lt;0, 0, (0.9-E24))</f>
        <v>0.14256461318671809</v>
      </c>
    </row>
    <row r="25" spans="1:6" ht="12.75" customHeight="1" x14ac:dyDescent="0.2">
      <c r="A25" s="51" t="s">
        <v>23</v>
      </c>
      <c r="B25" s="31">
        <v>0.5</v>
      </c>
      <c r="C25" s="200">
        <f t="shared" si="2"/>
        <v>0</v>
      </c>
      <c r="D25" s="257"/>
      <c r="E25" s="33">
        <v>0.72949319625973286</v>
      </c>
      <c r="F25" s="201">
        <f>IF((0.9-E25)&lt;0, 0, (0.9-E25))</f>
        <v>0.17050680374026717</v>
      </c>
    </row>
    <row r="26" spans="1:6" ht="12.75" customHeight="1" x14ac:dyDescent="0.2">
      <c r="A26" s="51" t="s">
        <v>24</v>
      </c>
      <c r="B26" s="31">
        <v>0.5</v>
      </c>
      <c r="C26" s="200">
        <f t="shared" si="2"/>
        <v>0</v>
      </c>
      <c r="D26" s="257"/>
      <c r="E26" s="33">
        <v>0.66139818563320907</v>
      </c>
      <c r="F26" s="201">
        <f>IF((0.9-E26)&lt;0, 0, (0.9-E26))</f>
        <v>0.23860181436679095</v>
      </c>
    </row>
    <row r="27" spans="1:6" ht="12.75" customHeight="1" x14ac:dyDescent="0.2">
      <c r="A27" s="51" t="s">
        <v>25</v>
      </c>
      <c r="B27" s="31">
        <v>0.41064569738203172</v>
      </c>
      <c r="C27" s="200">
        <f t="shared" si="2"/>
        <v>8.9354302617968284E-2</v>
      </c>
      <c r="D27" s="257"/>
      <c r="E27" s="33">
        <v>0.41064569738203172</v>
      </c>
      <c r="F27" s="201">
        <f>IF((0.9-E27)&lt;0, 0, (0.9-E27))</f>
        <v>0.48935430261796831</v>
      </c>
    </row>
    <row r="28" spans="1:6" ht="12.75" customHeight="1" x14ac:dyDescent="0.2">
      <c r="A28" s="51" t="s">
        <v>26</v>
      </c>
      <c r="B28" s="31">
        <v>0.5</v>
      </c>
      <c r="C28" s="200">
        <f t="shared" si="2"/>
        <v>0</v>
      </c>
      <c r="D28" s="257"/>
      <c r="E28" s="203" t="s">
        <v>1</v>
      </c>
      <c r="F28" s="204" t="s">
        <v>165</v>
      </c>
    </row>
    <row r="29" spans="1:6" ht="7.5" customHeight="1" x14ac:dyDescent="0.2">
      <c r="A29" s="53"/>
      <c r="B29" s="53"/>
      <c r="C29" s="53"/>
      <c r="D29" s="257"/>
      <c r="E29" s="53"/>
      <c r="F29" s="53"/>
    </row>
    <row r="30" spans="1:6" ht="12.75" customHeight="1" x14ac:dyDescent="0.2">
      <c r="A30" s="51" t="s">
        <v>27</v>
      </c>
      <c r="B30" s="31">
        <v>0</v>
      </c>
      <c r="C30" s="200">
        <f t="shared" ref="C30:C39" si="3">IF((0.5-B30)&lt;0,0,(0.5-B30))</f>
        <v>0.5</v>
      </c>
      <c r="D30" s="257"/>
      <c r="E30" s="33">
        <v>0</v>
      </c>
      <c r="F30" s="201">
        <f>IF((0.9-E30)&lt;0, 0, (0.9-E30))</f>
        <v>0.9</v>
      </c>
    </row>
    <row r="31" spans="1:6" ht="12.75" customHeight="1" x14ac:dyDescent="0.2">
      <c r="A31" s="51" t="s">
        <v>28</v>
      </c>
      <c r="B31" s="31">
        <v>0.37966185523655854</v>
      </c>
      <c r="C31" s="200">
        <f t="shared" si="3"/>
        <v>0.12033814476344146</v>
      </c>
      <c r="D31" s="257"/>
      <c r="E31" s="203" t="s">
        <v>1</v>
      </c>
      <c r="F31" s="204" t="s">
        <v>165</v>
      </c>
    </row>
    <row r="32" spans="1:6" ht="12.75" customHeight="1" x14ac:dyDescent="0.2">
      <c r="A32" s="51" t="s">
        <v>29</v>
      </c>
      <c r="B32" s="31">
        <v>0.19195137991912231</v>
      </c>
      <c r="C32" s="200">
        <f t="shared" si="3"/>
        <v>0.30804862008087769</v>
      </c>
      <c r="D32" s="257"/>
      <c r="E32" s="33">
        <v>0.19195137991912231</v>
      </c>
      <c r="F32" s="201">
        <f>IF((0.9-E32)&lt;0, 0, (0.9-E32))</f>
        <v>0.70804862008087777</v>
      </c>
    </row>
    <row r="33" spans="1:6" ht="12.75" customHeight="1" x14ac:dyDescent="0.2">
      <c r="A33" s="51" t="s">
        <v>30</v>
      </c>
      <c r="B33" s="31">
        <v>0.5</v>
      </c>
      <c r="C33" s="200">
        <f t="shared" si="3"/>
        <v>0</v>
      </c>
      <c r="D33" s="257"/>
      <c r="E33" s="203" t="s">
        <v>1</v>
      </c>
      <c r="F33" s="204" t="s">
        <v>165</v>
      </c>
    </row>
    <row r="34" spans="1:6" ht="12.75" customHeight="1" x14ac:dyDescent="0.2">
      <c r="A34" s="51" t="s">
        <v>31</v>
      </c>
      <c r="B34" s="31">
        <v>0.36932214230849447</v>
      </c>
      <c r="C34" s="200">
        <f t="shared" si="3"/>
        <v>0.13067785769150553</v>
      </c>
      <c r="D34" s="257"/>
      <c r="E34" s="203" t="s">
        <v>1</v>
      </c>
      <c r="F34" s="204" t="s">
        <v>165</v>
      </c>
    </row>
    <row r="35" spans="1:6" ht="12.75" customHeight="1" x14ac:dyDescent="0.2">
      <c r="A35" s="51" t="s">
        <v>32</v>
      </c>
      <c r="B35" s="31">
        <v>0</v>
      </c>
      <c r="C35" s="200">
        <f t="shared" si="3"/>
        <v>0.5</v>
      </c>
      <c r="D35" s="257"/>
      <c r="E35" s="203" t="s">
        <v>1</v>
      </c>
      <c r="F35" s="204" t="s">
        <v>165</v>
      </c>
    </row>
    <row r="36" spans="1:6" ht="12.75" customHeight="1" x14ac:dyDescent="0.2">
      <c r="A36" s="51" t="s">
        <v>33</v>
      </c>
      <c r="B36" s="31">
        <v>0.5</v>
      </c>
      <c r="C36" s="200">
        <f t="shared" si="3"/>
        <v>0</v>
      </c>
      <c r="D36" s="257"/>
      <c r="E36" s="203" t="s">
        <v>1</v>
      </c>
      <c r="F36" s="204" t="s">
        <v>165</v>
      </c>
    </row>
    <row r="37" spans="1:6" ht="12.75" customHeight="1" x14ac:dyDescent="0.2">
      <c r="A37" s="51" t="s">
        <v>34</v>
      </c>
      <c r="B37" s="31">
        <v>0.12153639049713195</v>
      </c>
      <c r="C37" s="200">
        <f t="shared" si="3"/>
        <v>0.37846360950286806</v>
      </c>
      <c r="D37" s="257"/>
      <c r="E37" s="33">
        <v>0.38674643920759366</v>
      </c>
      <c r="F37" s="201">
        <f>IF((0.9-E37)&lt;0, 0, (0.9-E37))</f>
        <v>0.51325356079240636</v>
      </c>
    </row>
    <row r="38" spans="1:6" ht="12.75" customHeight="1" x14ac:dyDescent="0.2">
      <c r="A38" s="51" t="s">
        <v>35</v>
      </c>
      <c r="B38" s="31">
        <v>0.5</v>
      </c>
      <c r="C38" s="200">
        <f t="shared" si="3"/>
        <v>0</v>
      </c>
      <c r="D38" s="257"/>
      <c r="E38" s="203" t="s">
        <v>1</v>
      </c>
      <c r="F38" s="204" t="s">
        <v>165</v>
      </c>
    </row>
    <row r="39" spans="1:6" ht="12.75" customHeight="1" x14ac:dyDescent="0.2">
      <c r="A39" s="51" t="s">
        <v>36</v>
      </c>
      <c r="B39" s="31">
        <v>0.22398677748569387</v>
      </c>
      <c r="C39" s="200">
        <f t="shared" si="3"/>
        <v>0.27601322251430616</v>
      </c>
      <c r="D39" s="257"/>
      <c r="E39" s="33">
        <v>0.22398677748569387</v>
      </c>
      <c r="F39" s="201">
        <f>IF((0.9-E39)&lt;0, 0, (0.9-E39))</f>
        <v>0.67601322251430618</v>
      </c>
    </row>
    <row r="40" spans="1:6" ht="7.5" customHeight="1" x14ac:dyDescent="0.2">
      <c r="A40" s="53"/>
      <c r="B40" s="53"/>
      <c r="C40" s="53"/>
      <c r="D40" s="257"/>
      <c r="E40" s="53"/>
      <c r="F40" s="53"/>
    </row>
    <row r="41" spans="1:6" ht="12.75" customHeight="1" x14ac:dyDescent="0.2">
      <c r="A41" s="51" t="s">
        <v>37</v>
      </c>
      <c r="B41" s="31">
        <v>0</v>
      </c>
      <c r="C41" s="200">
        <f t="shared" ref="C41:C50" si="4">IF((0.5-B41)&lt;0,0,(0.5-B41))</f>
        <v>0.5</v>
      </c>
      <c r="D41" s="257"/>
      <c r="E41" s="203" t="s">
        <v>1</v>
      </c>
      <c r="F41" s="204" t="s">
        <v>165</v>
      </c>
    </row>
    <row r="42" spans="1:6" ht="12.75" customHeight="1" x14ac:dyDescent="0.2">
      <c r="A42" s="51" t="s">
        <v>38</v>
      </c>
      <c r="B42" s="31">
        <v>0.5</v>
      </c>
      <c r="C42" s="200">
        <f t="shared" si="4"/>
        <v>0</v>
      </c>
      <c r="D42" s="257"/>
      <c r="E42" s="33">
        <v>0.73299999999999998</v>
      </c>
      <c r="F42" s="201">
        <f>IF((0.9-E42)&lt;0, 0, (0.9-E42))</f>
        <v>0.16700000000000004</v>
      </c>
    </row>
    <row r="43" spans="1:6" ht="12.75" customHeight="1" x14ac:dyDescent="0.2">
      <c r="A43" s="51" t="s">
        <v>39</v>
      </c>
      <c r="B43" s="31">
        <v>0.5</v>
      </c>
      <c r="C43" s="200">
        <f t="shared" si="4"/>
        <v>0</v>
      </c>
      <c r="D43" s="257"/>
      <c r="E43" s="33">
        <v>0.67118422546691303</v>
      </c>
      <c r="F43" s="201">
        <f>IF((0.9-E43)&lt;0, 0, (0.9-E43))</f>
        <v>0.22881577453308699</v>
      </c>
    </row>
    <row r="44" spans="1:6" ht="12.75" customHeight="1" x14ac:dyDescent="0.2">
      <c r="A44" s="51" t="s">
        <v>40</v>
      </c>
      <c r="B44" s="31">
        <v>0.41219627336262554</v>
      </c>
      <c r="C44" s="200">
        <f t="shared" si="4"/>
        <v>8.7803726637374457E-2</v>
      </c>
      <c r="D44" s="257"/>
      <c r="E44" s="203" t="s">
        <v>1</v>
      </c>
      <c r="F44" s="204" t="s">
        <v>165</v>
      </c>
    </row>
    <row r="45" spans="1:6" ht="12.75" customHeight="1" x14ac:dyDescent="0.2">
      <c r="A45" s="51" t="s">
        <v>41</v>
      </c>
      <c r="B45" s="31">
        <v>0.42505870054523687</v>
      </c>
      <c r="C45" s="200">
        <f t="shared" si="4"/>
        <v>7.4941299454763133E-2</v>
      </c>
      <c r="D45" s="257"/>
      <c r="E45" s="33">
        <v>0.42505870054523687</v>
      </c>
      <c r="F45" s="201">
        <f>IF((0.9-E45)&lt;0, 0, (0.9-E45))</f>
        <v>0.47494129945476316</v>
      </c>
    </row>
    <row r="46" spans="1:6" ht="12.75" customHeight="1" x14ac:dyDescent="0.2">
      <c r="A46" s="51" t="s">
        <v>42</v>
      </c>
      <c r="B46" s="31">
        <v>0.5</v>
      </c>
      <c r="C46" s="200">
        <f t="shared" si="4"/>
        <v>0</v>
      </c>
      <c r="D46" s="257"/>
      <c r="E46" s="203" t="s">
        <v>1</v>
      </c>
      <c r="F46" s="204" t="s">
        <v>165</v>
      </c>
    </row>
    <row r="47" spans="1:6" ht="12.75" customHeight="1" x14ac:dyDescent="0.2">
      <c r="A47" s="51" t="s">
        <v>43</v>
      </c>
      <c r="B47" s="31">
        <v>0.23371756357525517</v>
      </c>
      <c r="C47" s="200">
        <f t="shared" si="4"/>
        <v>0.26628243642474481</v>
      </c>
      <c r="D47" s="257"/>
      <c r="E47" s="33">
        <v>0.52271725110913225</v>
      </c>
      <c r="F47" s="201">
        <f>IF((0.9-E47)&lt;0, 0, (0.9-E47))</f>
        <v>0.37728274889086777</v>
      </c>
    </row>
    <row r="48" spans="1:6" ht="12.75" customHeight="1" x14ac:dyDescent="0.2">
      <c r="A48" s="51" t="s">
        <v>44</v>
      </c>
      <c r="B48" s="31">
        <v>0.42889091360887932</v>
      </c>
      <c r="C48" s="200">
        <f t="shared" si="4"/>
        <v>7.1109086391120679E-2</v>
      </c>
      <c r="D48" s="257"/>
      <c r="E48" s="203" t="s">
        <v>1</v>
      </c>
      <c r="F48" s="204" t="s">
        <v>165</v>
      </c>
    </row>
    <row r="49" spans="1:6" ht="12.75" customHeight="1" x14ac:dyDescent="0.2">
      <c r="A49" s="51" t="s">
        <v>45</v>
      </c>
      <c r="B49" s="31">
        <v>0</v>
      </c>
      <c r="C49" s="200">
        <f t="shared" si="4"/>
        <v>0.5</v>
      </c>
      <c r="D49" s="257"/>
      <c r="E49" s="33">
        <v>0</v>
      </c>
      <c r="F49" s="201">
        <f>IF((0.9-E49)&lt;0, 0, (0.9-E49))</f>
        <v>0.9</v>
      </c>
    </row>
    <row r="50" spans="1:6" ht="12.75" customHeight="1" x14ac:dyDescent="0.2">
      <c r="A50" s="51" t="s">
        <v>46</v>
      </c>
      <c r="B50" s="31">
        <v>0.49193712076543933</v>
      </c>
      <c r="C50" s="200">
        <f t="shared" si="4"/>
        <v>8.0628792345606715E-3</v>
      </c>
      <c r="D50" s="257"/>
      <c r="E50" s="33">
        <v>0.87130015073526701</v>
      </c>
      <c r="F50" s="201">
        <f>IF((0.9-E50)&lt;0, 0, (0.9-E50))</f>
        <v>2.8699849264733013E-2</v>
      </c>
    </row>
    <row r="51" spans="1:6" ht="7.5" customHeight="1" x14ac:dyDescent="0.2">
      <c r="A51" s="53"/>
      <c r="B51" s="53"/>
      <c r="C51" s="53"/>
      <c r="D51" s="257"/>
      <c r="E51" s="53"/>
      <c r="F51" s="53"/>
    </row>
    <row r="52" spans="1:6" ht="12.75" customHeight="1" x14ac:dyDescent="0.2">
      <c r="A52" s="51" t="s">
        <v>47</v>
      </c>
      <c r="B52" s="31">
        <v>0.5</v>
      </c>
      <c r="C52" s="200">
        <f t="shared" ref="C52:C61" si="5">IF((0.5-B52)&lt;0,0,(0.5-B52))</f>
        <v>0</v>
      </c>
      <c r="D52" s="257"/>
      <c r="E52" s="203" t="s">
        <v>1</v>
      </c>
      <c r="F52" s="204" t="s">
        <v>165</v>
      </c>
    </row>
    <row r="53" spans="1:6" ht="12.75" customHeight="1" x14ac:dyDescent="0.2">
      <c r="A53" s="51" t="s">
        <v>48</v>
      </c>
      <c r="B53" s="31">
        <v>0.5</v>
      </c>
      <c r="C53" s="200">
        <f t="shared" si="5"/>
        <v>0</v>
      </c>
      <c r="D53" s="257"/>
      <c r="E53" s="31">
        <v>0.59777823532477836</v>
      </c>
      <c r="F53" s="201">
        <f>IF((0.9-E53)&lt;0, 0, (0.9-E53))</f>
        <v>0.30222176467522166</v>
      </c>
    </row>
    <row r="54" spans="1:6" ht="12.75" customHeight="1" x14ac:dyDescent="0.2">
      <c r="A54" s="51" t="s">
        <v>49</v>
      </c>
      <c r="B54" s="31">
        <v>0.5</v>
      </c>
      <c r="C54" s="200">
        <f t="shared" si="5"/>
        <v>0</v>
      </c>
      <c r="D54" s="257"/>
      <c r="E54" s="203" t="s">
        <v>1</v>
      </c>
      <c r="F54" s="204" t="s">
        <v>165</v>
      </c>
    </row>
    <row r="55" spans="1:6" ht="12.75" customHeight="1" x14ac:dyDescent="0.2">
      <c r="A55" s="51" t="s">
        <v>50</v>
      </c>
      <c r="B55" s="31">
        <v>0</v>
      </c>
      <c r="C55" s="200">
        <f t="shared" si="5"/>
        <v>0.5</v>
      </c>
      <c r="D55" s="257"/>
      <c r="E55" s="203" t="s">
        <v>1</v>
      </c>
      <c r="F55" s="204" t="s">
        <v>165</v>
      </c>
    </row>
    <row r="56" spans="1:6" ht="12.75" customHeight="1" x14ac:dyDescent="0.2">
      <c r="A56" s="51" t="s">
        <v>51</v>
      </c>
      <c r="B56" s="31">
        <v>0.5</v>
      </c>
      <c r="C56" s="200">
        <f t="shared" si="5"/>
        <v>0</v>
      </c>
      <c r="D56" s="257"/>
      <c r="E56" s="31">
        <v>0.69409321993496087</v>
      </c>
      <c r="F56" s="201">
        <f>IF((0.9-E56)&lt;0, 0, (0.9-E56))</f>
        <v>0.20590678006503915</v>
      </c>
    </row>
    <row r="57" spans="1:6" ht="12.75" customHeight="1" x14ac:dyDescent="0.2">
      <c r="A57" s="51" t="s">
        <v>52</v>
      </c>
      <c r="B57" s="31">
        <v>0.5</v>
      </c>
      <c r="C57" s="200">
        <f t="shared" si="5"/>
        <v>0</v>
      </c>
      <c r="D57" s="257"/>
      <c r="E57" s="203" t="s">
        <v>1</v>
      </c>
      <c r="F57" s="204" t="s">
        <v>165</v>
      </c>
    </row>
    <row r="58" spans="1:6" ht="12.75" customHeight="1" x14ac:dyDescent="0.2">
      <c r="A58" s="51" t="s">
        <v>53</v>
      </c>
      <c r="B58" s="31">
        <v>0.5</v>
      </c>
      <c r="C58" s="200">
        <f t="shared" si="5"/>
        <v>0</v>
      </c>
      <c r="D58" s="257"/>
      <c r="E58" s="203" t="s">
        <v>1</v>
      </c>
      <c r="F58" s="204" t="s">
        <v>165</v>
      </c>
    </row>
    <row r="59" spans="1:6" ht="12.75" customHeight="1" x14ac:dyDescent="0.2">
      <c r="A59" s="51" t="s">
        <v>54</v>
      </c>
      <c r="B59" s="31">
        <v>0.39639810042789114</v>
      </c>
      <c r="C59" s="200">
        <f t="shared" si="5"/>
        <v>0.10360189957210886</v>
      </c>
      <c r="D59" s="257"/>
      <c r="E59" s="33">
        <v>0.55167369932653454</v>
      </c>
      <c r="F59" s="201">
        <f>IF((0.9-E59)&lt;0, 0, (0.9-E59))</f>
        <v>0.34832630067346548</v>
      </c>
    </row>
    <row r="60" spans="1:6" ht="12.75" customHeight="1" x14ac:dyDescent="0.2">
      <c r="A60" s="51" t="s">
        <v>55</v>
      </c>
      <c r="B60" s="31">
        <v>0.5</v>
      </c>
      <c r="C60" s="200">
        <f t="shared" si="5"/>
        <v>0</v>
      </c>
      <c r="D60" s="257"/>
      <c r="E60" s="203" t="s">
        <v>1</v>
      </c>
      <c r="F60" s="204" t="s">
        <v>165</v>
      </c>
    </row>
    <row r="61" spans="1:6" ht="12.75" customHeight="1" x14ac:dyDescent="0.2">
      <c r="A61" s="51" t="s">
        <v>56</v>
      </c>
      <c r="B61" s="31">
        <v>0.442050970044648</v>
      </c>
      <c r="C61" s="200">
        <f t="shared" si="5"/>
        <v>5.7949029955352005E-2</v>
      </c>
      <c r="D61" s="257"/>
      <c r="E61" s="203" t="s">
        <v>1</v>
      </c>
      <c r="F61" s="204" t="s">
        <v>165</v>
      </c>
    </row>
    <row r="62" spans="1:6" ht="7.5" customHeight="1" x14ac:dyDescent="0.2">
      <c r="A62" s="53"/>
      <c r="B62" s="53"/>
      <c r="C62" s="53"/>
      <c r="D62" s="257"/>
      <c r="E62" s="53"/>
      <c r="F62" s="53"/>
    </row>
    <row r="63" spans="1:6" ht="12.75" customHeight="1" x14ac:dyDescent="0.2">
      <c r="A63" s="51" t="s">
        <v>57</v>
      </c>
      <c r="B63" s="31">
        <v>0.46293448281559219</v>
      </c>
      <c r="C63" s="201">
        <f>IF((0.5-B63)&lt;0,0,(0.5-B63))</f>
        <v>3.7065517184407815E-2</v>
      </c>
      <c r="D63" s="257"/>
      <c r="E63" s="33">
        <v>0.46293448281559219</v>
      </c>
      <c r="F63" s="201">
        <f>IF((0.9-E63)&lt;0, 0, (0.9-E63))</f>
        <v>0.43706551718440784</v>
      </c>
    </row>
    <row r="64" spans="1:6" ht="12.75" customHeight="1" x14ac:dyDescent="0.2">
      <c r="A64" s="51" t="s">
        <v>58</v>
      </c>
      <c r="B64" s="31">
        <v>0.40175215842744166</v>
      </c>
      <c r="C64" s="201">
        <f>IF((0.5-B64)&lt;0,0,(0.5-B64))</f>
        <v>9.8247841572558336E-2</v>
      </c>
      <c r="D64" s="257"/>
      <c r="E64" s="203" t="s">
        <v>1</v>
      </c>
      <c r="F64" s="204" t="s">
        <v>165</v>
      </c>
    </row>
    <row r="65" spans="1:6" ht="12.75" customHeight="1" x14ac:dyDescent="0.2">
      <c r="A65" s="51" t="s">
        <v>59</v>
      </c>
      <c r="B65" s="31">
        <v>0.34002334643968096</v>
      </c>
      <c r="C65" s="201">
        <f>IF((0.5-B65)&lt;0,0,(0.5-B65))</f>
        <v>0.15997665356031904</v>
      </c>
      <c r="D65" s="257"/>
      <c r="E65" s="33">
        <v>0.44937325990927257</v>
      </c>
      <c r="F65" s="201">
        <f>IF((0.9-E65)&lt;0, 0, (0.9-E65))</f>
        <v>0.45062674009072745</v>
      </c>
    </row>
    <row r="66" spans="1:6" ht="12.75" customHeight="1" x14ac:dyDescent="0.2">
      <c r="A66" s="52" t="s">
        <v>60</v>
      </c>
      <c r="B66" s="32">
        <v>0</v>
      </c>
      <c r="C66" s="205">
        <f>IF((0.5-B66)&lt;0,0,(0.5-B66))</f>
        <v>0.5</v>
      </c>
      <c r="D66" s="257"/>
      <c r="E66" s="206">
        <v>0</v>
      </c>
      <c r="F66" s="205">
        <f>IF((0.9-E66)&lt;0, 0, (0.9-E66))</f>
        <v>0.9</v>
      </c>
    </row>
    <row r="67" spans="1:6" ht="12.75" customHeight="1" x14ac:dyDescent="0.2">
      <c r="A67" s="1" t="s">
        <v>84</v>
      </c>
    </row>
    <row r="68" spans="1:6" ht="12.75" customHeight="1" x14ac:dyDescent="0.2">
      <c r="A68" s="18" t="s">
        <v>2</v>
      </c>
      <c r="C68" s="2" t="s">
        <v>2</v>
      </c>
    </row>
    <row r="69" spans="1:6" ht="12.75" customHeight="1" x14ac:dyDescent="0.2">
      <c r="C69" s="2" t="s">
        <v>2</v>
      </c>
    </row>
  </sheetData>
  <mergeCells count="7">
    <mergeCell ref="A1:F1"/>
    <mergeCell ref="A2:F2"/>
    <mergeCell ref="A3:F3"/>
    <mergeCell ref="B5:C5"/>
    <mergeCell ref="E5:F5"/>
    <mergeCell ref="A4:F4"/>
    <mergeCell ref="A5:A6"/>
  </mergeCells>
  <printOptions horizontalCentered="1"/>
  <pageMargins left="0.25" right="0.25" top="0.25" bottom="0.25" header="0.3" footer="0.3"/>
  <pageSetup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zoomScaleNormal="100" zoomScaleSheetLayoutView="100" workbookViewId="0">
      <selection sqref="A1:H1"/>
    </sheetView>
  </sheetViews>
  <sheetFormatPr defaultColWidth="9.140625" defaultRowHeight="12.75" x14ac:dyDescent="0.2"/>
  <cols>
    <col min="1" max="1" width="15.7109375" style="2" customWidth="1"/>
    <col min="2" max="2" width="13.7109375" style="2" customWidth="1"/>
    <col min="3" max="3" width="13.5703125" style="2" customWidth="1"/>
    <col min="4" max="4" width="12.7109375" style="2" customWidth="1"/>
    <col min="5" max="5" width="13.42578125" style="2" customWidth="1"/>
    <col min="6" max="6" width="14.7109375" style="2" customWidth="1"/>
    <col min="7" max="7" width="13.42578125" style="2" customWidth="1"/>
    <col min="8" max="8" width="14.28515625" style="2" customWidth="1"/>
    <col min="9" max="16384" width="9.140625" style="2"/>
  </cols>
  <sheetData>
    <row r="1" spans="1:8" s="195" customFormat="1" x14ac:dyDescent="0.2">
      <c r="A1" s="278" t="s">
        <v>198</v>
      </c>
      <c r="B1" s="278"/>
      <c r="C1" s="278"/>
      <c r="D1" s="278"/>
      <c r="E1" s="278"/>
      <c r="F1" s="278"/>
      <c r="G1" s="278"/>
      <c r="H1" s="278"/>
    </row>
    <row r="2" spans="1:8" s="195" customFormat="1" x14ac:dyDescent="0.2">
      <c r="A2" s="278" t="s">
        <v>199</v>
      </c>
      <c r="B2" s="278"/>
      <c r="C2" s="278"/>
      <c r="D2" s="278"/>
      <c r="E2" s="278"/>
      <c r="F2" s="278"/>
      <c r="G2" s="278"/>
      <c r="H2" s="278"/>
    </row>
    <row r="3" spans="1:8" x14ac:dyDescent="0.2">
      <c r="A3" s="267" t="s">
        <v>271</v>
      </c>
      <c r="B3" s="267"/>
      <c r="C3" s="267"/>
      <c r="D3" s="267"/>
      <c r="E3" s="267"/>
      <c r="F3" s="267"/>
      <c r="G3" s="267"/>
      <c r="H3" s="267"/>
    </row>
    <row r="4" spans="1:8" ht="12.75" customHeight="1" x14ac:dyDescent="0.2">
      <c r="A4" s="290" t="str">
        <f>'1B'!$A$4</f>
        <v>ACF/OFA: 05/15/2019</v>
      </c>
      <c r="B4" s="280"/>
      <c r="C4" s="280"/>
      <c r="D4" s="280"/>
      <c r="E4" s="280"/>
      <c r="F4" s="280"/>
      <c r="G4" s="280"/>
      <c r="H4" s="280"/>
    </row>
    <row r="5" spans="1:8" s="3" customFormat="1" ht="12.75" customHeight="1" x14ac:dyDescent="0.2">
      <c r="A5" s="297" t="s">
        <v>0</v>
      </c>
      <c r="B5" s="284" t="s">
        <v>112</v>
      </c>
      <c r="C5" s="285"/>
      <c r="D5" s="285"/>
      <c r="E5" s="285"/>
      <c r="F5" s="285"/>
      <c r="G5" s="285"/>
      <c r="H5" s="286"/>
    </row>
    <row r="6" spans="1:8" s="4" customFormat="1" ht="12.75" customHeight="1" x14ac:dyDescent="0.2">
      <c r="A6" s="298"/>
      <c r="B6" s="294" t="s">
        <v>87</v>
      </c>
      <c r="C6" s="294" t="s">
        <v>107</v>
      </c>
      <c r="D6" s="294" t="s">
        <v>108</v>
      </c>
      <c r="E6" s="294" t="s">
        <v>109</v>
      </c>
      <c r="F6" s="291" t="s">
        <v>106</v>
      </c>
      <c r="G6" s="292"/>
      <c r="H6" s="293"/>
    </row>
    <row r="7" spans="1:8" s="3" customFormat="1" ht="52.5" customHeight="1" x14ac:dyDescent="0.2">
      <c r="A7" s="299"/>
      <c r="B7" s="295"/>
      <c r="C7" s="295"/>
      <c r="D7" s="295"/>
      <c r="E7" s="296"/>
      <c r="F7" s="21" t="s">
        <v>135</v>
      </c>
      <c r="G7" s="21" t="s">
        <v>110</v>
      </c>
      <c r="H7" s="21" t="s">
        <v>92</v>
      </c>
    </row>
    <row r="8" spans="1:8" ht="12.75" customHeight="1" x14ac:dyDescent="0.2">
      <c r="A8" s="39" t="s">
        <v>3</v>
      </c>
      <c r="B8" s="26">
        <f t="shared" ref="B8:H8" si="0">SUM(B10:B68)</f>
        <v>1227529</v>
      </c>
      <c r="C8" s="26">
        <f t="shared" si="0"/>
        <v>530022</v>
      </c>
      <c r="D8" s="26">
        <f t="shared" si="0"/>
        <v>635494</v>
      </c>
      <c r="E8" s="26">
        <f t="shared" si="0"/>
        <v>306198</v>
      </c>
      <c r="F8" s="26">
        <f t="shared" si="0"/>
        <v>45890</v>
      </c>
      <c r="G8" s="26">
        <f t="shared" si="0"/>
        <v>13496</v>
      </c>
      <c r="H8" s="26">
        <f t="shared" si="0"/>
        <v>993</v>
      </c>
    </row>
    <row r="9" spans="1:8" ht="7.5" customHeight="1" x14ac:dyDescent="0.2">
      <c r="A9" s="53"/>
      <c r="B9" s="64"/>
      <c r="C9" s="64"/>
      <c r="D9" s="64"/>
      <c r="E9" s="64"/>
      <c r="F9" s="64"/>
      <c r="G9" s="64"/>
      <c r="H9" s="65"/>
    </row>
    <row r="10" spans="1:8" ht="12.75" customHeight="1" x14ac:dyDescent="0.2">
      <c r="A10" s="51" t="s">
        <v>8</v>
      </c>
      <c r="B10" s="27">
        <v>8505</v>
      </c>
      <c r="C10" s="27">
        <v>5001</v>
      </c>
      <c r="D10" s="27">
        <v>3019</v>
      </c>
      <c r="E10" s="27">
        <v>1651</v>
      </c>
      <c r="F10" s="27">
        <v>341</v>
      </c>
      <c r="G10" s="27">
        <v>145</v>
      </c>
      <c r="H10" s="170">
        <v>0</v>
      </c>
    </row>
    <row r="11" spans="1:8" ht="12.75" customHeight="1" x14ac:dyDescent="0.2">
      <c r="A11" s="51" t="s">
        <v>9</v>
      </c>
      <c r="B11" s="27">
        <v>2823</v>
      </c>
      <c r="C11" s="27">
        <v>822</v>
      </c>
      <c r="D11" s="27">
        <v>1748</v>
      </c>
      <c r="E11" s="27">
        <v>780</v>
      </c>
      <c r="F11" s="27">
        <v>120</v>
      </c>
      <c r="G11" s="27">
        <v>68</v>
      </c>
      <c r="H11" s="170">
        <v>65</v>
      </c>
    </row>
    <row r="12" spans="1:8" ht="12.75" customHeight="1" x14ac:dyDescent="0.2">
      <c r="A12" s="51" t="s">
        <v>10</v>
      </c>
      <c r="B12" s="27">
        <v>7533</v>
      </c>
      <c r="C12" s="27">
        <v>4714</v>
      </c>
      <c r="D12" s="27">
        <v>2385</v>
      </c>
      <c r="E12" s="27">
        <v>491</v>
      </c>
      <c r="F12" s="27">
        <v>157</v>
      </c>
      <c r="G12" s="27">
        <v>41</v>
      </c>
      <c r="H12" s="170">
        <v>237</v>
      </c>
    </row>
    <row r="13" spans="1:8" ht="12.75" customHeight="1" x14ac:dyDescent="0.2">
      <c r="A13" s="51" t="s">
        <v>11</v>
      </c>
      <c r="B13" s="27">
        <v>3026</v>
      </c>
      <c r="C13" s="27">
        <v>1414</v>
      </c>
      <c r="D13" s="27">
        <v>1267</v>
      </c>
      <c r="E13" s="27">
        <v>394</v>
      </c>
      <c r="F13" s="27">
        <v>180</v>
      </c>
      <c r="G13" s="27">
        <v>165</v>
      </c>
      <c r="H13" s="170">
        <v>0</v>
      </c>
    </row>
    <row r="14" spans="1:8" ht="12.75" customHeight="1" x14ac:dyDescent="0.2">
      <c r="A14" s="51" t="s">
        <v>12</v>
      </c>
      <c r="B14" s="27">
        <v>428843</v>
      </c>
      <c r="C14" s="27">
        <v>138201</v>
      </c>
      <c r="D14" s="27">
        <v>272980</v>
      </c>
      <c r="E14" s="27">
        <v>155243</v>
      </c>
      <c r="F14" s="27">
        <v>11263</v>
      </c>
      <c r="G14" s="27">
        <v>6399</v>
      </c>
      <c r="H14" s="170">
        <v>0</v>
      </c>
    </row>
    <row r="15" spans="1:8" ht="12.75" customHeight="1" x14ac:dyDescent="0.2">
      <c r="A15" s="51" t="s">
        <v>13</v>
      </c>
      <c r="B15" s="27">
        <v>15124</v>
      </c>
      <c r="C15" s="27">
        <v>5464</v>
      </c>
      <c r="D15" s="27">
        <v>8397</v>
      </c>
      <c r="E15" s="27">
        <v>2811</v>
      </c>
      <c r="F15" s="27">
        <v>1074</v>
      </c>
      <c r="G15" s="27">
        <v>188</v>
      </c>
      <c r="H15" s="170">
        <v>0</v>
      </c>
    </row>
    <row r="16" spans="1:8" ht="12.75" customHeight="1" x14ac:dyDescent="0.2">
      <c r="A16" s="51" t="s">
        <v>14</v>
      </c>
      <c r="B16" s="27">
        <v>10109</v>
      </c>
      <c r="C16" s="27">
        <v>4684</v>
      </c>
      <c r="D16" s="27">
        <v>4834</v>
      </c>
      <c r="E16" s="27">
        <v>1233</v>
      </c>
      <c r="F16" s="27">
        <v>590</v>
      </c>
      <c r="G16" s="27">
        <v>0</v>
      </c>
      <c r="H16" s="170">
        <v>0</v>
      </c>
    </row>
    <row r="17" spans="1:8" ht="12.75" customHeight="1" x14ac:dyDescent="0.2">
      <c r="A17" s="51" t="s">
        <v>15</v>
      </c>
      <c r="B17" s="27">
        <v>3782</v>
      </c>
      <c r="C17" s="27">
        <v>2785</v>
      </c>
      <c r="D17" s="27">
        <v>756</v>
      </c>
      <c r="E17" s="27">
        <v>204</v>
      </c>
      <c r="F17" s="27">
        <v>241</v>
      </c>
      <c r="G17" s="27">
        <v>0</v>
      </c>
      <c r="H17" s="170">
        <v>0</v>
      </c>
    </row>
    <row r="18" spans="1:8" ht="12.75" customHeight="1" x14ac:dyDescent="0.2">
      <c r="A18" s="51" t="s">
        <v>80</v>
      </c>
      <c r="B18" s="27">
        <v>4965</v>
      </c>
      <c r="C18" s="27">
        <v>1788</v>
      </c>
      <c r="D18" s="27">
        <v>2755</v>
      </c>
      <c r="E18" s="27">
        <v>1377</v>
      </c>
      <c r="F18" s="27">
        <v>0</v>
      </c>
      <c r="G18" s="27">
        <v>422</v>
      </c>
      <c r="H18" s="170">
        <v>0</v>
      </c>
    </row>
    <row r="19" spans="1:8" ht="12.75" customHeight="1" x14ac:dyDescent="0.2">
      <c r="A19" s="51" t="s">
        <v>16</v>
      </c>
      <c r="B19" s="27">
        <v>42510</v>
      </c>
      <c r="C19" s="27">
        <v>36674</v>
      </c>
      <c r="D19" s="27">
        <v>4104</v>
      </c>
      <c r="E19" s="27">
        <v>1577</v>
      </c>
      <c r="F19" s="27">
        <v>1636</v>
      </c>
      <c r="G19" s="27">
        <v>97</v>
      </c>
      <c r="H19" s="170">
        <v>0</v>
      </c>
    </row>
    <row r="20" spans="1:8" ht="7.5" customHeight="1" x14ac:dyDescent="0.2">
      <c r="A20" s="53"/>
      <c r="B20" s="64"/>
      <c r="C20" s="64"/>
      <c r="D20" s="64"/>
      <c r="E20" s="64"/>
      <c r="F20" s="64"/>
      <c r="G20" s="64"/>
      <c r="H20" s="65"/>
    </row>
    <row r="21" spans="1:8" ht="12.75" customHeight="1" x14ac:dyDescent="0.2">
      <c r="A21" s="51" t="s">
        <v>17</v>
      </c>
      <c r="B21" s="27">
        <v>10971</v>
      </c>
      <c r="C21" s="27">
        <v>8840</v>
      </c>
      <c r="D21" s="27">
        <v>2062</v>
      </c>
      <c r="E21" s="27">
        <v>97</v>
      </c>
      <c r="F21" s="27">
        <v>69</v>
      </c>
      <c r="G21" s="27">
        <v>0</v>
      </c>
      <c r="H21" s="170">
        <v>0</v>
      </c>
    </row>
    <row r="22" spans="1:8" ht="12.75" customHeight="1" x14ac:dyDescent="0.2">
      <c r="A22" s="51" t="s">
        <v>18</v>
      </c>
      <c r="B22" s="27">
        <v>520</v>
      </c>
      <c r="C22" s="27">
        <v>389</v>
      </c>
      <c r="D22" s="27">
        <v>119</v>
      </c>
      <c r="E22" s="27">
        <v>38</v>
      </c>
      <c r="F22" s="27">
        <v>13</v>
      </c>
      <c r="G22" s="27">
        <v>0</v>
      </c>
      <c r="H22" s="170">
        <v>0</v>
      </c>
    </row>
    <row r="23" spans="1:8" ht="12.75" customHeight="1" x14ac:dyDescent="0.2">
      <c r="A23" s="51" t="s">
        <v>19</v>
      </c>
      <c r="B23" s="27">
        <v>4593</v>
      </c>
      <c r="C23" s="27">
        <v>1705</v>
      </c>
      <c r="D23" s="27">
        <v>2674</v>
      </c>
      <c r="E23" s="27">
        <v>913</v>
      </c>
      <c r="F23" s="27">
        <v>213</v>
      </c>
      <c r="G23" s="27">
        <v>0</v>
      </c>
      <c r="H23" s="170">
        <v>0</v>
      </c>
    </row>
    <row r="24" spans="1:8" ht="12.75" customHeight="1" x14ac:dyDescent="0.2">
      <c r="A24" s="51" t="s">
        <v>20</v>
      </c>
      <c r="B24" s="27">
        <v>2008</v>
      </c>
      <c r="C24" s="27">
        <v>1936</v>
      </c>
      <c r="D24" s="27">
        <v>52</v>
      </c>
      <c r="E24" s="27">
        <v>33</v>
      </c>
      <c r="F24" s="27">
        <v>20</v>
      </c>
      <c r="G24" s="27">
        <v>0</v>
      </c>
      <c r="H24" s="170">
        <v>0</v>
      </c>
    </row>
    <row r="25" spans="1:8" ht="12.75" customHeight="1" x14ac:dyDescent="0.2">
      <c r="A25" s="51" t="s">
        <v>21</v>
      </c>
      <c r="B25" s="27">
        <v>11704</v>
      </c>
      <c r="C25" s="27">
        <v>9206</v>
      </c>
      <c r="D25" s="27">
        <v>2457</v>
      </c>
      <c r="E25" s="27">
        <v>1593</v>
      </c>
      <c r="F25" s="27">
        <v>0</v>
      </c>
      <c r="G25" s="27">
        <v>42</v>
      </c>
      <c r="H25" s="170">
        <v>0</v>
      </c>
    </row>
    <row r="26" spans="1:8" ht="12.75" customHeight="1" x14ac:dyDescent="0.2">
      <c r="A26" s="51" t="s">
        <v>22</v>
      </c>
      <c r="B26" s="27">
        <v>6480</v>
      </c>
      <c r="C26" s="27">
        <v>4919</v>
      </c>
      <c r="D26" s="27">
        <v>1117</v>
      </c>
      <c r="E26" s="27">
        <v>341</v>
      </c>
      <c r="F26" s="27">
        <v>442</v>
      </c>
      <c r="G26" s="27">
        <v>1</v>
      </c>
      <c r="H26" s="170">
        <v>0</v>
      </c>
    </row>
    <row r="27" spans="1:8" ht="12.75" customHeight="1" x14ac:dyDescent="0.2">
      <c r="A27" s="51" t="s">
        <v>23</v>
      </c>
      <c r="B27" s="27">
        <v>10344</v>
      </c>
      <c r="C27" s="27">
        <v>4285</v>
      </c>
      <c r="D27" s="27">
        <v>3844</v>
      </c>
      <c r="E27" s="27">
        <v>1287</v>
      </c>
      <c r="F27" s="27">
        <v>579</v>
      </c>
      <c r="G27" s="27">
        <v>0</v>
      </c>
      <c r="H27" s="170">
        <v>0</v>
      </c>
    </row>
    <row r="28" spans="1:8" ht="12.75" customHeight="1" x14ac:dyDescent="0.2">
      <c r="A28" s="51" t="s">
        <v>24</v>
      </c>
      <c r="B28" s="27">
        <v>4318</v>
      </c>
      <c r="C28" s="27">
        <v>2206</v>
      </c>
      <c r="D28" s="27">
        <v>1792</v>
      </c>
      <c r="E28" s="27">
        <v>684</v>
      </c>
      <c r="F28" s="27">
        <v>319</v>
      </c>
      <c r="G28" s="27">
        <v>0</v>
      </c>
      <c r="H28" s="170">
        <v>0</v>
      </c>
    </row>
    <row r="29" spans="1:8" ht="12.75" customHeight="1" x14ac:dyDescent="0.2">
      <c r="A29" s="51" t="s">
        <v>25</v>
      </c>
      <c r="B29" s="27">
        <v>19722</v>
      </c>
      <c r="C29" s="27">
        <v>14587</v>
      </c>
      <c r="D29" s="27">
        <v>4144</v>
      </c>
      <c r="E29" s="27">
        <v>2176</v>
      </c>
      <c r="F29" s="27">
        <v>659</v>
      </c>
      <c r="G29" s="27">
        <v>332</v>
      </c>
      <c r="H29" s="170">
        <v>0</v>
      </c>
    </row>
    <row r="30" spans="1:8" ht="12.75" customHeight="1" x14ac:dyDescent="0.2">
      <c r="A30" s="51" t="s">
        <v>26</v>
      </c>
      <c r="B30" s="27">
        <v>5687</v>
      </c>
      <c r="C30" s="27">
        <v>3164</v>
      </c>
      <c r="D30" s="27">
        <v>2312</v>
      </c>
      <c r="E30" s="27">
        <v>109</v>
      </c>
      <c r="F30" s="27">
        <v>210</v>
      </c>
      <c r="G30" s="27">
        <v>0</v>
      </c>
      <c r="H30" s="170">
        <v>0</v>
      </c>
    </row>
    <row r="31" spans="1:8" ht="7.5" customHeight="1" x14ac:dyDescent="0.2">
      <c r="A31" s="53"/>
      <c r="B31" s="64"/>
      <c r="C31" s="64"/>
      <c r="D31" s="64"/>
      <c r="E31" s="64"/>
      <c r="F31" s="64"/>
      <c r="G31" s="64"/>
      <c r="H31" s="65"/>
    </row>
    <row r="32" spans="1:8" ht="12.75" customHeight="1" x14ac:dyDescent="0.2">
      <c r="A32" s="51" t="s">
        <v>27</v>
      </c>
      <c r="B32" s="27">
        <v>17878</v>
      </c>
      <c r="C32" s="27">
        <v>1680</v>
      </c>
      <c r="D32" s="27">
        <v>16000</v>
      </c>
      <c r="E32" s="27">
        <v>14518</v>
      </c>
      <c r="F32" s="27">
        <v>163</v>
      </c>
      <c r="G32" s="27">
        <v>36</v>
      </c>
      <c r="H32" s="170">
        <v>0</v>
      </c>
    </row>
    <row r="33" spans="1:8" ht="12.75" customHeight="1" x14ac:dyDescent="0.2">
      <c r="A33" s="51" t="s">
        <v>28</v>
      </c>
      <c r="B33" s="27">
        <v>17848</v>
      </c>
      <c r="C33" s="27">
        <v>8363</v>
      </c>
      <c r="D33" s="27">
        <v>8316</v>
      </c>
      <c r="E33" s="27">
        <v>2342</v>
      </c>
      <c r="F33" s="27">
        <v>1170</v>
      </c>
      <c r="G33" s="27">
        <v>0</v>
      </c>
      <c r="H33" s="170">
        <v>0</v>
      </c>
    </row>
    <row r="34" spans="1:8" ht="12.75" customHeight="1" x14ac:dyDescent="0.2">
      <c r="A34" s="51" t="s">
        <v>29</v>
      </c>
      <c r="B34" s="27">
        <v>51052</v>
      </c>
      <c r="C34" s="27">
        <v>12242</v>
      </c>
      <c r="D34" s="27">
        <v>36859</v>
      </c>
      <c r="E34" s="27">
        <v>24612</v>
      </c>
      <c r="F34" s="27">
        <v>1476</v>
      </c>
      <c r="G34" s="27">
        <v>475</v>
      </c>
      <c r="H34" s="170">
        <v>0</v>
      </c>
    </row>
    <row r="35" spans="1:8" ht="12.75" customHeight="1" x14ac:dyDescent="0.2">
      <c r="A35" s="51" t="s">
        <v>30</v>
      </c>
      <c r="B35" s="27">
        <v>12867</v>
      </c>
      <c r="C35" s="27">
        <v>8310</v>
      </c>
      <c r="D35" s="27">
        <v>3327</v>
      </c>
      <c r="E35" s="27">
        <v>2004</v>
      </c>
      <c r="F35" s="27">
        <v>1230</v>
      </c>
      <c r="G35" s="27">
        <v>0</v>
      </c>
      <c r="H35" s="170">
        <v>0</v>
      </c>
    </row>
    <row r="36" spans="1:8" ht="12.75" customHeight="1" x14ac:dyDescent="0.2">
      <c r="A36" s="51" t="s">
        <v>31</v>
      </c>
      <c r="B36" s="27">
        <v>17649</v>
      </c>
      <c r="C36" s="27">
        <v>7992</v>
      </c>
      <c r="D36" s="27">
        <v>7328</v>
      </c>
      <c r="E36" s="27">
        <v>2732</v>
      </c>
      <c r="F36" s="27">
        <v>1749</v>
      </c>
      <c r="G36" s="27">
        <v>413</v>
      </c>
      <c r="H36" s="170">
        <v>167</v>
      </c>
    </row>
    <row r="37" spans="1:8" ht="12.75" customHeight="1" x14ac:dyDescent="0.2">
      <c r="A37" s="51" t="s">
        <v>32</v>
      </c>
      <c r="B37" s="27">
        <v>4499</v>
      </c>
      <c r="C37" s="27">
        <v>2629</v>
      </c>
      <c r="D37" s="27">
        <v>1365</v>
      </c>
      <c r="E37" s="27">
        <v>711</v>
      </c>
      <c r="F37" s="27">
        <v>504</v>
      </c>
      <c r="G37" s="27">
        <v>0</v>
      </c>
      <c r="H37" s="170">
        <v>2</v>
      </c>
    </row>
    <row r="38" spans="1:8" ht="12.75" customHeight="1" x14ac:dyDescent="0.2">
      <c r="A38" s="51" t="s">
        <v>33</v>
      </c>
      <c r="B38" s="27">
        <v>11473</v>
      </c>
      <c r="C38" s="27">
        <v>4703</v>
      </c>
      <c r="D38" s="27">
        <v>6036</v>
      </c>
      <c r="E38" s="27">
        <v>1498</v>
      </c>
      <c r="F38" s="27">
        <v>171</v>
      </c>
      <c r="G38" s="27">
        <v>563</v>
      </c>
      <c r="H38" s="170">
        <v>0</v>
      </c>
    </row>
    <row r="39" spans="1:8" ht="12.75" customHeight="1" x14ac:dyDescent="0.2">
      <c r="A39" s="51" t="s">
        <v>34</v>
      </c>
      <c r="B39" s="27">
        <v>4064</v>
      </c>
      <c r="C39" s="27">
        <v>1800</v>
      </c>
      <c r="D39" s="27">
        <v>1799</v>
      </c>
      <c r="E39" s="27">
        <v>628</v>
      </c>
      <c r="F39" s="27">
        <v>55</v>
      </c>
      <c r="G39" s="27">
        <v>0</v>
      </c>
      <c r="H39" s="170">
        <v>410</v>
      </c>
    </row>
    <row r="40" spans="1:8" ht="12.75" customHeight="1" x14ac:dyDescent="0.2">
      <c r="A40" s="51" t="s">
        <v>35</v>
      </c>
      <c r="B40" s="27">
        <v>5080</v>
      </c>
      <c r="C40" s="27">
        <v>2861</v>
      </c>
      <c r="D40" s="27">
        <v>1792</v>
      </c>
      <c r="E40" s="27">
        <v>796</v>
      </c>
      <c r="F40" s="27">
        <v>426</v>
      </c>
      <c r="G40" s="27">
        <v>0</v>
      </c>
      <c r="H40" s="170">
        <v>0</v>
      </c>
    </row>
    <row r="41" spans="1:8" ht="12.75" customHeight="1" x14ac:dyDescent="0.2">
      <c r="A41" s="51" t="s">
        <v>36</v>
      </c>
      <c r="B41" s="27">
        <v>9562</v>
      </c>
      <c r="C41" s="27">
        <v>4210</v>
      </c>
      <c r="D41" s="27">
        <v>5079</v>
      </c>
      <c r="E41" s="27">
        <v>1941</v>
      </c>
      <c r="F41" s="27">
        <v>273</v>
      </c>
      <c r="G41" s="27">
        <v>0</v>
      </c>
      <c r="H41" s="170">
        <v>0</v>
      </c>
    </row>
    <row r="42" spans="1:8" ht="7.5" customHeight="1" x14ac:dyDescent="0.2">
      <c r="A42" s="53"/>
      <c r="B42" s="64"/>
      <c r="C42" s="64"/>
      <c r="D42" s="64"/>
      <c r="E42" s="64"/>
      <c r="F42" s="64"/>
      <c r="G42" s="64"/>
      <c r="H42" s="65"/>
    </row>
    <row r="43" spans="1:8" ht="12.75" customHeight="1" x14ac:dyDescent="0.2">
      <c r="A43" s="51" t="s">
        <v>37</v>
      </c>
      <c r="B43" s="27">
        <v>5231</v>
      </c>
      <c r="C43" s="27">
        <v>1804</v>
      </c>
      <c r="D43" s="27">
        <v>3058</v>
      </c>
      <c r="E43" s="27">
        <v>2151</v>
      </c>
      <c r="F43" s="27">
        <v>266</v>
      </c>
      <c r="G43" s="27">
        <v>103</v>
      </c>
      <c r="H43" s="170">
        <v>0</v>
      </c>
    </row>
    <row r="44" spans="1:8" ht="12.75" customHeight="1" x14ac:dyDescent="0.2">
      <c r="A44" s="51" t="s">
        <v>38</v>
      </c>
      <c r="B44" s="27">
        <v>11582</v>
      </c>
      <c r="C44" s="27">
        <v>4910</v>
      </c>
      <c r="D44" s="27">
        <v>5230</v>
      </c>
      <c r="E44" s="27">
        <v>1451</v>
      </c>
      <c r="F44" s="27">
        <v>646</v>
      </c>
      <c r="G44" s="27">
        <v>796</v>
      </c>
      <c r="H44" s="170">
        <v>0</v>
      </c>
    </row>
    <row r="45" spans="1:8" ht="12.75" customHeight="1" x14ac:dyDescent="0.2">
      <c r="A45" s="51" t="s">
        <v>39</v>
      </c>
      <c r="B45" s="27">
        <v>10571</v>
      </c>
      <c r="C45" s="27">
        <v>4974</v>
      </c>
      <c r="D45" s="27">
        <v>4657</v>
      </c>
      <c r="E45" s="27">
        <v>2375</v>
      </c>
      <c r="F45" s="27">
        <v>451</v>
      </c>
      <c r="G45" s="27">
        <v>489</v>
      </c>
      <c r="H45" s="170">
        <v>0</v>
      </c>
    </row>
    <row r="46" spans="1:8" ht="12.75" customHeight="1" x14ac:dyDescent="0.2">
      <c r="A46" s="51" t="s">
        <v>40</v>
      </c>
      <c r="B46" s="27">
        <v>127790</v>
      </c>
      <c r="C46" s="27">
        <v>45416</v>
      </c>
      <c r="D46" s="27">
        <v>79528</v>
      </c>
      <c r="E46" s="27">
        <v>19583</v>
      </c>
      <c r="F46" s="27">
        <v>2180</v>
      </c>
      <c r="G46" s="27">
        <v>666</v>
      </c>
      <c r="H46" s="170">
        <v>0</v>
      </c>
    </row>
    <row r="47" spans="1:8" ht="12.75" customHeight="1" x14ac:dyDescent="0.2">
      <c r="A47" s="51" t="s">
        <v>41</v>
      </c>
      <c r="B47" s="27">
        <v>15452</v>
      </c>
      <c r="C47" s="27">
        <v>12627</v>
      </c>
      <c r="D47" s="27">
        <v>2270</v>
      </c>
      <c r="E47" s="27">
        <v>559</v>
      </c>
      <c r="F47" s="27">
        <v>555</v>
      </c>
      <c r="G47" s="27">
        <v>0</v>
      </c>
      <c r="H47" s="170">
        <v>0</v>
      </c>
    </row>
    <row r="48" spans="1:8" ht="12.75" customHeight="1" x14ac:dyDescent="0.2">
      <c r="A48" s="51" t="s">
        <v>42</v>
      </c>
      <c r="B48" s="27">
        <v>1045</v>
      </c>
      <c r="C48" s="27">
        <v>527</v>
      </c>
      <c r="D48" s="27">
        <v>264</v>
      </c>
      <c r="E48" s="27">
        <v>181</v>
      </c>
      <c r="F48" s="27">
        <v>52</v>
      </c>
      <c r="G48" s="27">
        <v>91</v>
      </c>
      <c r="H48" s="170">
        <v>112</v>
      </c>
    </row>
    <row r="49" spans="1:8" ht="12.75" customHeight="1" x14ac:dyDescent="0.2">
      <c r="A49" s="51" t="s">
        <v>43</v>
      </c>
      <c r="B49" s="27">
        <v>50311</v>
      </c>
      <c r="C49" s="27">
        <v>41770</v>
      </c>
      <c r="D49" s="27">
        <v>7094</v>
      </c>
      <c r="E49" s="27">
        <v>3178</v>
      </c>
      <c r="F49" s="27">
        <v>1447</v>
      </c>
      <c r="G49" s="27">
        <v>0</v>
      </c>
      <c r="H49" s="170">
        <v>0</v>
      </c>
    </row>
    <row r="50" spans="1:8" ht="12.75" customHeight="1" x14ac:dyDescent="0.2">
      <c r="A50" s="51" t="s">
        <v>44</v>
      </c>
      <c r="B50" s="27">
        <v>6410</v>
      </c>
      <c r="C50" s="27">
        <v>4592</v>
      </c>
      <c r="D50" s="27">
        <v>1511</v>
      </c>
      <c r="E50" s="27">
        <v>597</v>
      </c>
      <c r="F50" s="27">
        <v>307</v>
      </c>
      <c r="G50" s="27">
        <v>0</v>
      </c>
      <c r="H50" s="170">
        <v>0</v>
      </c>
    </row>
    <row r="51" spans="1:8" ht="12.75" customHeight="1" x14ac:dyDescent="0.2">
      <c r="A51" s="51" t="s">
        <v>45</v>
      </c>
      <c r="B51" s="27">
        <v>41306</v>
      </c>
      <c r="C51" s="27">
        <v>5884</v>
      </c>
      <c r="D51" s="27">
        <v>33663</v>
      </c>
      <c r="E51" s="27">
        <v>23089</v>
      </c>
      <c r="F51" s="27">
        <v>1624</v>
      </c>
      <c r="G51" s="27">
        <v>136</v>
      </c>
      <c r="H51" s="170">
        <v>0</v>
      </c>
    </row>
    <row r="52" spans="1:8" ht="12.75" customHeight="1" x14ac:dyDescent="0.2">
      <c r="A52" s="51" t="s">
        <v>46</v>
      </c>
      <c r="B52" s="27">
        <v>47101</v>
      </c>
      <c r="C52" s="27">
        <v>17217</v>
      </c>
      <c r="D52" s="27">
        <v>24652</v>
      </c>
      <c r="E52" s="27">
        <v>5740</v>
      </c>
      <c r="F52" s="27">
        <v>4806</v>
      </c>
      <c r="G52" s="27">
        <v>425</v>
      </c>
      <c r="H52" s="170">
        <v>0</v>
      </c>
    </row>
    <row r="53" spans="1:8" ht="7.5" customHeight="1" x14ac:dyDescent="0.2">
      <c r="A53" s="53"/>
      <c r="B53" s="64"/>
      <c r="C53" s="64"/>
      <c r="D53" s="64"/>
      <c r="E53" s="64"/>
      <c r="F53" s="64"/>
      <c r="G53" s="64"/>
      <c r="H53" s="65"/>
    </row>
    <row r="54" spans="1:8" ht="12.75" customHeight="1" x14ac:dyDescent="0.2">
      <c r="A54" s="51" t="s">
        <v>47</v>
      </c>
      <c r="B54" s="27">
        <v>6049</v>
      </c>
      <c r="C54" s="27">
        <v>712</v>
      </c>
      <c r="D54" s="27">
        <v>5072</v>
      </c>
      <c r="E54" s="27">
        <v>544</v>
      </c>
      <c r="F54" s="27">
        <v>179</v>
      </c>
      <c r="G54" s="27">
        <v>85</v>
      </c>
      <c r="H54" s="170">
        <v>0</v>
      </c>
    </row>
    <row r="55" spans="1:8" ht="12.75" customHeight="1" x14ac:dyDescent="0.2">
      <c r="A55" s="51" t="s">
        <v>48</v>
      </c>
      <c r="B55" s="27">
        <v>4261</v>
      </c>
      <c r="C55" s="27">
        <v>1096</v>
      </c>
      <c r="D55" s="27">
        <v>2826</v>
      </c>
      <c r="E55" s="27">
        <v>231</v>
      </c>
      <c r="F55" s="27">
        <v>324</v>
      </c>
      <c r="G55" s="27">
        <v>16</v>
      </c>
      <c r="H55" s="170">
        <v>0</v>
      </c>
    </row>
    <row r="56" spans="1:8" ht="12.75" customHeight="1" x14ac:dyDescent="0.2">
      <c r="A56" s="51" t="s">
        <v>49</v>
      </c>
      <c r="B56" s="27">
        <v>8210</v>
      </c>
      <c r="C56" s="27">
        <v>6050</v>
      </c>
      <c r="D56" s="27">
        <v>1634</v>
      </c>
      <c r="E56" s="27">
        <v>709</v>
      </c>
      <c r="F56" s="27">
        <v>525</v>
      </c>
      <c r="G56" s="27">
        <v>0</v>
      </c>
      <c r="H56" s="170">
        <v>0</v>
      </c>
    </row>
    <row r="57" spans="1:8" ht="12.75" customHeight="1" x14ac:dyDescent="0.2">
      <c r="A57" s="51" t="s">
        <v>50</v>
      </c>
      <c r="B57" s="27">
        <v>3007</v>
      </c>
      <c r="C57" s="27">
        <v>2503</v>
      </c>
      <c r="D57" s="27">
        <v>350</v>
      </c>
      <c r="E57" s="27">
        <v>204</v>
      </c>
      <c r="F57" s="27">
        <v>152</v>
      </c>
      <c r="G57" s="27">
        <v>2</v>
      </c>
      <c r="H57" s="170">
        <v>0</v>
      </c>
    </row>
    <row r="58" spans="1:8" ht="12.75" customHeight="1" x14ac:dyDescent="0.2">
      <c r="A58" s="51" t="s">
        <v>51</v>
      </c>
      <c r="B58" s="27">
        <v>22769</v>
      </c>
      <c r="C58" s="27">
        <v>13523</v>
      </c>
      <c r="D58" s="27">
        <v>7707</v>
      </c>
      <c r="E58" s="27">
        <v>2385</v>
      </c>
      <c r="F58" s="27">
        <v>1538</v>
      </c>
      <c r="G58" s="27">
        <v>0</v>
      </c>
      <c r="H58" s="170">
        <v>0</v>
      </c>
    </row>
    <row r="59" spans="1:8" ht="12.75" customHeight="1" x14ac:dyDescent="0.2">
      <c r="A59" s="51" t="s">
        <v>52</v>
      </c>
      <c r="B59" s="27">
        <v>26363</v>
      </c>
      <c r="C59" s="27">
        <v>18267</v>
      </c>
      <c r="D59" s="27">
        <v>7291</v>
      </c>
      <c r="E59" s="27">
        <v>1309</v>
      </c>
      <c r="F59" s="27">
        <v>805</v>
      </c>
      <c r="G59" s="27">
        <v>0</v>
      </c>
      <c r="H59" s="170">
        <v>0</v>
      </c>
    </row>
    <row r="60" spans="1:8" ht="12.75" customHeight="1" x14ac:dyDescent="0.2">
      <c r="A60" s="51" t="s">
        <v>53</v>
      </c>
      <c r="B60" s="27">
        <v>3781</v>
      </c>
      <c r="C60" s="27">
        <v>2036</v>
      </c>
      <c r="D60" s="27">
        <v>1516</v>
      </c>
      <c r="E60" s="27">
        <v>153</v>
      </c>
      <c r="F60" s="27">
        <v>229</v>
      </c>
      <c r="G60" s="27">
        <v>0</v>
      </c>
      <c r="H60" s="170">
        <v>0</v>
      </c>
    </row>
    <row r="61" spans="1:8" ht="12.75" customHeight="1" x14ac:dyDescent="0.2">
      <c r="A61" s="51" t="s">
        <v>54</v>
      </c>
      <c r="B61" s="27">
        <v>3017</v>
      </c>
      <c r="C61" s="27">
        <v>1354</v>
      </c>
      <c r="D61" s="27">
        <v>1397</v>
      </c>
      <c r="E61" s="27">
        <v>656</v>
      </c>
      <c r="F61" s="27">
        <v>188</v>
      </c>
      <c r="G61" s="27">
        <v>78</v>
      </c>
      <c r="H61" s="170">
        <v>0</v>
      </c>
    </row>
    <row r="62" spans="1:8" ht="12.75" customHeight="1" x14ac:dyDescent="0.2">
      <c r="A62" s="51" t="s">
        <v>55</v>
      </c>
      <c r="B62" s="27">
        <v>183</v>
      </c>
      <c r="C62" s="27">
        <v>29</v>
      </c>
      <c r="D62" s="27">
        <v>154</v>
      </c>
      <c r="E62" s="27">
        <v>7</v>
      </c>
      <c r="F62" s="27">
        <v>0</v>
      </c>
      <c r="G62" s="27">
        <v>0</v>
      </c>
      <c r="H62" s="170">
        <v>0</v>
      </c>
    </row>
    <row r="63" spans="1:8" ht="12.75" customHeight="1" x14ac:dyDescent="0.2">
      <c r="A63" s="51" t="s">
        <v>56</v>
      </c>
      <c r="B63" s="27">
        <v>17109</v>
      </c>
      <c r="C63" s="27">
        <v>8369</v>
      </c>
      <c r="D63" s="27">
        <v>7427</v>
      </c>
      <c r="E63" s="27">
        <v>2729</v>
      </c>
      <c r="F63" s="27">
        <v>1314</v>
      </c>
      <c r="G63" s="27">
        <v>0</v>
      </c>
      <c r="H63" s="170">
        <v>0</v>
      </c>
    </row>
    <row r="64" spans="1:8" ht="7.5" customHeight="1" x14ac:dyDescent="0.2">
      <c r="A64" s="53"/>
      <c r="B64" s="64"/>
      <c r="C64" s="64"/>
      <c r="D64" s="64"/>
      <c r="E64" s="64"/>
      <c r="F64" s="64"/>
      <c r="G64" s="64"/>
      <c r="H64" s="65"/>
    </row>
    <row r="65" spans="1:8" ht="12.75" customHeight="1" x14ac:dyDescent="0.2">
      <c r="A65" s="51" t="s">
        <v>57</v>
      </c>
      <c r="B65" s="27">
        <v>37632</v>
      </c>
      <c r="C65" s="27">
        <v>12735</v>
      </c>
      <c r="D65" s="27">
        <v>22763</v>
      </c>
      <c r="E65" s="27">
        <v>11470</v>
      </c>
      <c r="F65" s="27">
        <v>1987</v>
      </c>
      <c r="G65" s="27">
        <v>147</v>
      </c>
      <c r="H65" s="170">
        <v>0</v>
      </c>
    </row>
    <row r="66" spans="1:8" ht="12.75" customHeight="1" x14ac:dyDescent="0.2">
      <c r="A66" s="51" t="s">
        <v>58</v>
      </c>
      <c r="B66" s="27">
        <v>6697</v>
      </c>
      <c r="C66" s="27">
        <v>5011</v>
      </c>
      <c r="D66" s="27">
        <v>1393</v>
      </c>
      <c r="E66" s="27">
        <v>543</v>
      </c>
      <c r="F66" s="27">
        <v>293</v>
      </c>
      <c r="G66" s="27">
        <v>0</v>
      </c>
      <c r="H66" s="170">
        <v>0</v>
      </c>
    </row>
    <row r="67" spans="1:8" ht="12.75" customHeight="1" x14ac:dyDescent="0.2">
      <c r="A67" s="51" t="s">
        <v>59</v>
      </c>
      <c r="B67" s="27">
        <v>15575</v>
      </c>
      <c r="C67" s="27">
        <v>10776</v>
      </c>
      <c r="D67" s="27">
        <v>3072</v>
      </c>
      <c r="E67" s="27">
        <v>1360</v>
      </c>
      <c r="F67" s="27">
        <v>670</v>
      </c>
      <c r="G67" s="27">
        <v>1057</v>
      </c>
      <c r="H67" s="170">
        <v>0</v>
      </c>
    </row>
    <row r="68" spans="1:8" ht="12.75" customHeight="1" x14ac:dyDescent="0.2">
      <c r="A68" s="52" t="s">
        <v>60</v>
      </c>
      <c r="B68" s="28">
        <v>538</v>
      </c>
      <c r="C68" s="28">
        <v>266</v>
      </c>
      <c r="D68" s="28">
        <v>246</v>
      </c>
      <c r="E68" s="28">
        <v>180</v>
      </c>
      <c r="F68" s="28">
        <v>9</v>
      </c>
      <c r="G68" s="28">
        <v>18</v>
      </c>
      <c r="H68" s="171">
        <v>0</v>
      </c>
    </row>
  </sheetData>
  <mergeCells count="11">
    <mergeCell ref="A1:H1"/>
    <mergeCell ref="A2:H2"/>
    <mergeCell ref="A3:H3"/>
    <mergeCell ref="A4:H4"/>
    <mergeCell ref="F6:H6"/>
    <mergeCell ref="B6:B7"/>
    <mergeCell ref="D6:D7"/>
    <mergeCell ref="E6:E7"/>
    <mergeCell ref="A5:A7"/>
    <mergeCell ref="C6:C7"/>
    <mergeCell ref="B5:H5"/>
  </mergeCells>
  <phoneticPr fontId="0" type="noConversion"/>
  <printOptions horizontalCentered="1"/>
  <pageMargins left="0.25" right="0.25" top="0.25" bottom="0.25" header="0.5" footer="0.5"/>
  <pageSetup scale="8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zoomScaleNormal="100" workbookViewId="0">
      <selection sqref="A1:H1"/>
    </sheetView>
  </sheetViews>
  <sheetFormatPr defaultColWidth="9.140625" defaultRowHeight="12.75" customHeight="1" x14ac:dyDescent="0.2"/>
  <cols>
    <col min="1" max="1" width="15.7109375" style="2" customWidth="1"/>
    <col min="2" max="2" width="13.7109375" style="2" customWidth="1"/>
    <col min="3" max="3" width="12.5703125" style="2" customWidth="1"/>
    <col min="4" max="4" width="12.28515625" style="2" customWidth="1"/>
    <col min="5" max="5" width="13.140625" style="2" customWidth="1"/>
    <col min="6" max="6" width="15" style="2" customWidth="1"/>
    <col min="7" max="7" width="12.28515625" style="2" customWidth="1"/>
    <col min="8" max="8" width="16.42578125" style="2" customWidth="1"/>
    <col min="9" max="16384" width="9.140625" style="2"/>
  </cols>
  <sheetData>
    <row r="1" spans="1:8" s="195" customFormat="1" ht="12.75" customHeight="1" x14ac:dyDescent="0.2">
      <c r="A1" s="300" t="s">
        <v>206</v>
      </c>
      <c r="B1" s="300"/>
      <c r="C1" s="300"/>
      <c r="D1" s="300"/>
      <c r="E1" s="300"/>
      <c r="F1" s="300"/>
      <c r="G1" s="300"/>
      <c r="H1" s="300"/>
    </row>
    <row r="2" spans="1:8" s="195" customFormat="1" ht="12.75" customHeight="1" x14ac:dyDescent="0.2">
      <c r="A2" s="300" t="s">
        <v>238</v>
      </c>
      <c r="B2" s="300"/>
      <c r="C2" s="300"/>
      <c r="D2" s="300"/>
      <c r="E2" s="300"/>
      <c r="F2" s="300"/>
      <c r="G2" s="300"/>
      <c r="H2" s="300"/>
    </row>
    <row r="3" spans="1:8" x14ac:dyDescent="0.2">
      <c r="A3" s="300" t="s">
        <v>271</v>
      </c>
      <c r="B3" s="300"/>
      <c r="C3" s="300"/>
      <c r="D3" s="300"/>
      <c r="E3" s="300"/>
      <c r="F3" s="300"/>
      <c r="G3" s="300"/>
      <c r="H3" s="300"/>
    </row>
    <row r="4" spans="1:8" ht="12.75" customHeight="1" x14ac:dyDescent="0.2">
      <c r="A4" s="301" t="str">
        <f>'1B'!$A$4</f>
        <v>ACF/OFA: 05/15/2019</v>
      </c>
      <c r="B4" s="301"/>
      <c r="C4" s="301"/>
      <c r="D4" s="301"/>
      <c r="E4" s="301"/>
      <c r="F4" s="301"/>
      <c r="G4" s="301"/>
      <c r="H4" s="301"/>
    </row>
    <row r="5" spans="1:8" ht="12.75" customHeight="1" x14ac:dyDescent="0.2">
      <c r="A5" s="281" t="s">
        <v>0</v>
      </c>
      <c r="B5" s="283" t="s">
        <v>88</v>
      </c>
      <c r="C5" s="283"/>
      <c r="D5" s="283"/>
      <c r="E5" s="283"/>
      <c r="F5" s="283"/>
      <c r="G5" s="283"/>
      <c r="H5" s="283"/>
    </row>
    <row r="6" spans="1:8" s="3" customFormat="1" ht="12.75" customHeight="1" x14ac:dyDescent="0.2">
      <c r="A6" s="307"/>
      <c r="B6" s="294" t="s">
        <v>88</v>
      </c>
      <c r="C6" s="294" t="s">
        <v>89</v>
      </c>
      <c r="D6" s="294" t="s">
        <v>90</v>
      </c>
      <c r="E6" s="294" t="s">
        <v>111</v>
      </c>
      <c r="F6" s="294" t="s">
        <v>91</v>
      </c>
      <c r="G6" s="302" t="s">
        <v>141</v>
      </c>
      <c r="H6" s="303"/>
    </row>
    <row r="7" spans="1:8" s="3" customFormat="1" ht="12.75" customHeight="1" x14ac:dyDescent="0.2">
      <c r="A7" s="307"/>
      <c r="B7" s="308"/>
      <c r="C7" s="308"/>
      <c r="D7" s="308"/>
      <c r="E7" s="308"/>
      <c r="F7" s="308"/>
      <c r="G7" s="304"/>
      <c r="H7" s="305"/>
    </row>
    <row r="8" spans="1:8" s="3" customFormat="1" ht="43.5" customHeight="1" x14ac:dyDescent="0.2">
      <c r="A8" s="282"/>
      <c r="B8" s="296"/>
      <c r="C8" s="296"/>
      <c r="D8" s="296"/>
      <c r="E8" s="309"/>
      <c r="F8" s="296"/>
      <c r="G8" s="25" t="s">
        <v>110</v>
      </c>
      <c r="H8" s="25" t="s">
        <v>92</v>
      </c>
    </row>
    <row r="9" spans="1:8" ht="12.75" customHeight="1" x14ac:dyDescent="0.2">
      <c r="A9" s="39" t="s">
        <v>3</v>
      </c>
      <c r="B9" s="23">
        <f>SUM(B11:B69)</f>
        <v>61539</v>
      </c>
      <c r="C9" s="23">
        <f t="shared" ref="C9:H9" si="0">SUM(C11:C69)</f>
        <v>3959</v>
      </c>
      <c r="D9" s="46">
        <f t="shared" si="0"/>
        <v>0</v>
      </c>
      <c r="E9" s="23">
        <f t="shared" si="0"/>
        <v>56076</v>
      </c>
      <c r="F9" s="23">
        <f t="shared" si="0"/>
        <v>32482</v>
      </c>
      <c r="G9" s="23">
        <f t="shared" si="0"/>
        <v>1321</v>
      </c>
      <c r="H9" s="23">
        <f t="shared" si="0"/>
        <v>186</v>
      </c>
    </row>
    <row r="10" spans="1:8" ht="9" customHeight="1" x14ac:dyDescent="0.2">
      <c r="A10" s="53"/>
      <c r="B10" s="65"/>
      <c r="C10" s="65"/>
      <c r="D10" s="65"/>
      <c r="E10" s="65"/>
      <c r="F10" s="65"/>
      <c r="G10" s="65"/>
      <c r="H10" s="65"/>
    </row>
    <row r="11" spans="1:8" ht="12.75" customHeight="1" x14ac:dyDescent="0.2">
      <c r="A11" s="51" t="s">
        <v>8</v>
      </c>
      <c r="B11" s="23">
        <v>46</v>
      </c>
      <c r="C11" s="23">
        <v>3</v>
      </c>
      <c r="D11" s="46">
        <v>0</v>
      </c>
      <c r="E11" s="23">
        <v>41</v>
      </c>
      <c r="F11" s="23">
        <v>25</v>
      </c>
      <c r="G11" s="23">
        <v>2</v>
      </c>
      <c r="H11" s="46">
        <v>0</v>
      </c>
    </row>
    <row r="12" spans="1:8" ht="12.75" customHeight="1" x14ac:dyDescent="0.2">
      <c r="A12" s="51" t="s">
        <v>9</v>
      </c>
      <c r="B12" s="23">
        <v>337</v>
      </c>
      <c r="C12" s="23">
        <v>45</v>
      </c>
      <c r="D12" s="46">
        <v>0</v>
      </c>
      <c r="E12" s="23">
        <v>253</v>
      </c>
      <c r="F12" s="23">
        <v>134</v>
      </c>
      <c r="G12" s="23">
        <v>13</v>
      </c>
      <c r="H12" s="23">
        <v>26</v>
      </c>
    </row>
    <row r="13" spans="1:8" ht="12.75" customHeight="1" x14ac:dyDescent="0.2">
      <c r="A13" s="51" t="s">
        <v>10</v>
      </c>
      <c r="B13" s="23">
        <v>145</v>
      </c>
      <c r="C13" s="23">
        <v>47</v>
      </c>
      <c r="D13" s="46">
        <v>0</v>
      </c>
      <c r="E13" s="23">
        <v>74</v>
      </c>
      <c r="F13" s="23">
        <v>41</v>
      </c>
      <c r="G13" s="23">
        <v>1</v>
      </c>
      <c r="H13" s="23">
        <v>23</v>
      </c>
    </row>
    <row r="14" spans="1:8" ht="12.75" customHeight="1" x14ac:dyDescent="0.2">
      <c r="A14" s="51" t="s">
        <v>11</v>
      </c>
      <c r="B14" s="23">
        <v>81</v>
      </c>
      <c r="C14" s="23">
        <v>10</v>
      </c>
      <c r="D14" s="46">
        <v>0</v>
      </c>
      <c r="E14" s="23">
        <v>66</v>
      </c>
      <c r="F14" s="23">
        <v>20</v>
      </c>
      <c r="G14" s="23">
        <v>5</v>
      </c>
      <c r="H14" s="46">
        <v>0</v>
      </c>
    </row>
    <row r="15" spans="1:8" ht="12.75" customHeight="1" x14ac:dyDescent="0.2">
      <c r="A15" s="51" t="s">
        <v>12</v>
      </c>
      <c r="B15" s="23">
        <v>30351</v>
      </c>
      <c r="C15" s="23">
        <v>423</v>
      </c>
      <c r="D15" s="46">
        <v>0</v>
      </c>
      <c r="E15" s="23">
        <v>28780</v>
      </c>
      <c r="F15" s="23">
        <v>10811</v>
      </c>
      <c r="G15" s="23">
        <v>1148</v>
      </c>
      <c r="H15" s="46">
        <v>0</v>
      </c>
    </row>
    <row r="16" spans="1:8" ht="12.75" customHeight="1" x14ac:dyDescent="0.2">
      <c r="A16" s="51" t="s">
        <v>13</v>
      </c>
      <c r="B16" s="23">
        <v>281</v>
      </c>
      <c r="C16" s="46">
        <v>72</v>
      </c>
      <c r="D16" s="46">
        <v>0</v>
      </c>
      <c r="E16" s="23">
        <v>208</v>
      </c>
      <c r="F16" s="23">
        <v>165</v>
      </c>
      <c r="G16" s="46">
        <v>0</v>
      </c>
      <c r="H16" s="46">
        <v>0</v>
      </c>
    </row>
    <row r="17" spans="1:8" ht="12.75" customHeight="1" x14ac:dyDescent="0.2">
      <c r="A17" s="51" t="s">
        <v>245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</row>
    <row r="18" spans="1:8" ht="12.75" customHeight="1" x14ac:dyDescent="0.2">
      <c r="A18" s="51" t="s">
        <v>246</v>
      </c>
      <c r="B18" s="23">
        <v>8</v>
      </c>
      <c r="C18" s="23">
        <v>8</v>
      </c>
      <c r="D18" s="46">
        <v>0</v>
      </c>
      <c r="E18" s="68">
        <v>0</v>
      </c>
      <c r="F18" s="46">
        <v>0</v>
      </c>
      <c r="G18" s="46">
        <v>0</v>
      </c>
      <c r="H18" s="46">
        <v>0</v>
      </c>
    </row>
    <row r="19" spans="1:8" ht="12.75" customHeight="1" x14ac:dyDescent="0.2">
      <c r="A19" s="51" t="s">
        <v>247</v>
      </c>
      <c r="B19" s="46">
        <v>0</v>
      </c>
      <c r="C19" s="46">
        <v>0</v>
      </c>
      <c r="D19" s="46">
        <v>0</v>
      </c>
      <c r="E19" s="68">
        <v>0</v>
      </c>
      <c r="F19" s="46">
        <v>0</v>
      </c>
      <c r="G19" s="46">
        <v>0</v>
      </c>
      <c r="H19" s="46">
        <v>0</v>
      </c>
    </row>
    <row r="20" spans="1:8" ht="12.75" customHeight="1" x14ac:dyDescent="0.2">
      <c r="A20" s="51" t="s">
        <v>16</v>
      </c>
      <c r="B20" s="23">
        <v>275</v>
      </c>
      <c r="C20" s="23">
        <v>23</v>
      </c>
      <c r="D20" s="46">
        <v>0</v>
      </c>
      <c r="E20" s="23">
        <v>251</v>
      </c>
      <c r="F20" s="23">
        <v>101</v>
      </c>
      <c r="G20" s="46">
        <v>1</v>
      </c>
      <c r="H20" s="46">
        <v>0</v>
      </c>
    </row>
    <row r="21" spans="1:8" ht="9" customHeight="1" x14ac:dyDescent="0.2">
      <c r="A21" s="53"/>
      <c r="B21" s="66"/>
      <c r="C21" s="66"/>
      <c r="D21" s="66"/>
      <c r="E21" s="66"/>
      <c r="F21" s="66"/>
      <c r="G21" s="66"/>
      <c r="H21" s="66"/>
    </row>
    <row r="22" spans="1:8" ht="12.75" customHeight="1" x14ac:dyDescent="0.2">
      <c r="A22" s="51" t="s">
        <v>248</v>
      </c>
      <c r="B22" s="46">
        <v>0</v>
      </c>
      <c r="C22" s="46">
        <v>0</v>
      </c>
      <c r="D22" s="46">
        <v>0</v>
      </c>
      <c r="E22" s="68">
        <v>0</v>
      </c>
      <c r="F22" s="46">
        <v>0</v>
      </c>
      <c r="G22" s="46">
        <v>0</v>
      </c>
      <c r="H22" s="46">
        <v>0</v>
      </c>
    </row>
    <row r="23" spans="1:8" ht="12.75" customHeight="1" x14ac:dyDescent="0.2">
      <c r="A23" s="51" t="s">
        <v>18</v>
      </c>
      <c r="B23" s="23">
        <v>26</v>
      </c>
      <c r="C23" s="23">
        <v>3</v>
      </c>
      <c r="D23" s="46">
        <v>0</v>
      </c>
      <c r="E23" s="23">
        <v>23</v>
      </c>
      <c r="F23" s="23">
        <v>12</v>
      </c>
      <c r="G23" s="46">
        <v>0</v>
      </c>
      <c r="H23" s="46">
        <v>0</v>
      </c>
    </row>
    <row r="24" spans="1:8" ht="12.75" customHeight="1" x14ac:dyDescent="0.2">
      <c r="A24" s="51" t="s">
        <v>19</v>
      </c>
      <c r="B24" s="23">
        <v>523</v>
      </c>
      <c r="C24" s="68">
        <v>0</v>
      </c>
      <c r="D24" s="46">
        <v>0</v>
      </c>
      <c r="E24" s="23">
        <v>523</v>
      </c>
      <c r="F24" s="23">
        <v>269</v>
      </c>
      <c r="G24" s="46">
        <v>0</v>
      </c>
      <c r="H24" s="46">
        <v>0</v>
      </c>
    </row>
    <row r="25" spans="1:8" ht="12.75" customHeight="1" x14ac:dyDescent="0.2">
      <c r="A25" s="51" t="s">
        <v>249</v>
      </c>
      <c r="B25" s="46">
        <v>0</v>
      </c>
      <c r="C25" s="46">
        <v>0</v>
      </c>
      <c r="D25" s="46">
        <v>0</v>
      </c>
      <c r="E25" s="68">
        <v>0</v>
      </c>
      <c r="F25" s="46">
        <v>0</v>
      </c>
      <c r="G25" s="46">
        <v>0</v>
      </c>
      <c r="H25" s="46">
        <v>0</v>
      </c>
    </row>
    <row r="26" spans="1:8" ht="12.75" customHeight="1" x14ac:dyDescent="0.2">
      <c r="A26" s="51" t="s">
        <v>250</v>
      </c>
      <c r="B26" s="46">
        <v>0</v>
      </c>
      <c r="C26" s="46">
        <v>0</v>
      </c>
      <c r="D26" s="46">
        <v>0</v>
      </c>
      <c r="E26" s="68">
        <v>0</v>
      </c>
      <c r="F26" s="46">
        <v>0</v>
      </c>
      <c r="G26" s="46">
        <v>0</v>
      </c>
      <c r="H26" s="46">
        <v>0</v>
      </c>
    </row>
    <row r="27" spans="1:8" ht="12.75" customHeight="1" x14ac:dyDescent="0.2">
      <c r="A27" s="51" t="s">
        <v>22</v>
      </c>
      <c r="B27" s="23">
        <v>41</v>
      </c>
      <c r="C27" s="23">
        <v>1</v>
      </c>
      <c r="D27" s="46">
        <v>0</v>
      </c>
      <c r="E27" s="23">
        <v>40</v>
      </c>
      <c r="F27" s="23">
        <v>11</v>
      </c>
      <c r="G27" s="46">
        <v>0</v>
      </c>
      <c r="H27" s="46">
        <v>0</v>
      </c>
    </row>
    <row r="28" spans="1:8" ht="12.75" customHeight="1" x14ac:dyDescent="0.2">
      <c r="A28" s="51" t="s">
        <v>23</v>
      </c>
      <c r="B28" s="23">
        <v>387</v>
      </c>
      <c r="C28" s="23">
        <v>59</v>
      </c>
      <c r="D28" s="46">
        <v>0</v>
      </c>
      <c r="E28" s="23">
        <v>328</v>
      </c>
      <c r="F28" s="23">
        <v>110</v>
      </c>
      <c r="G28" s="46">
        <v>0</v>
      </c>
      <c r="H28" s="46">
        <v>0</v>
      </c>
    </row>
    <row r="29" spans="1:8" ht="12.75" customHeight="1" x14ac:dyDescent="0.2">
      <c r="A29" s="51" t="s">
        <v>24</v>
      </c>
      <c r="B29" s="23">
        <v>246</v>
      </c>
      <c r="C29" s="23">
        <v>11</v>
      </c>
      <c r="D29" s="46">
        <v>0</v>
      </c>
      <c r="E29" s="23">
        <v>235</v>
      </c>
      <c r="F29" s="23">
        <v>78</v>
      </c>
      <c r="G29" s="46">
        <v>0</v>
      </c>
      <c r="H29" s="46">
        <v>0</v>
      </c>
    </row>
    <row r="30" spans="1:8" ht="12.75" customHeight="1" x14ac:dyDescent="0.2">
      <c r="A30" s="51" t="s">
        <v>25</v>
      </c>
      <c r="B30" s="23">
        <v>430</v>
      </c>
      <c r="C30" s="23">
        <v>1</v>
      </c>
      <c r="D30" s="46">
        <v>0</v>
      </c>
      <c r="E30" s="23">
        <v>429</v>
      </c>
      <c r="F30" s="23">
        <v>251</v>
      </c>
      <c r="G30" s="46">
        <v>0</v>
      </c>
      <c r="H30" s="46">
        <v>0</v>
      </c>
    </row>
    <row r="31" spans="1:8" ht="12.75" customHeight="1" x14ac:dyDescent="0.2">
      <c r="A31" s="51" t="s">
        <v>251</v>
      </c>
      <c r="B31" s="46">
        <v>0</v>
      </c>
      <c r="C31" s="46">
        <v>0</v>
      </c>
      <c r="D31" s="46">
        <v>0</v>
      </c>
      <c r="E31" s="68">
        <v>0</v>
      </c>
      <c r="F31" s="46">
        <v>0</v>
      </c>
      <c r="G31" s="46">
        <v>0</v>
      </c>
      <c r="H31" s="46">
        <v>0</v>
      </c>
    </row>
    <row r="32" spans="1:8" ht="9" customHeight="1" x14ac:dyDescent="0.2">
      <c r="A32" s="53"/>
      <c r="B32" s="66"/>
      <c r="C32" s="66"/>
      <c r="D32" s="66"/>
      <c r="E32" s="66"/>
      <c r="F32" s="66"/>
      <c r="G32" s="66"/>
      <c r="H32" s="66"/>
    </row>
    <row r="33" spans="1:8" ht="12.75" customHeight="1" x14ac:dyDescent="0.2">
      <c r="A33" s="51" t="s">
        <v>27</v>
      </c>
      <c r="B33" s="23">
        <v>6734</v>
      </c>
      <c r="C33" s="46">
        <v>0</v>
      </c>
      <c r="D33" s="46">
        <v>0</v>
      </c>
      <c r="E33" s="23">
        <v>6731</v>
      </c>
      <c r="F33" s="23">
        <v>6569</v>
      </c>
      <c r="G33" s="23">
        <v>4</v>
      </c>
      <c r="H33" s="46">
        <v>0</v>
      </c>
    </row>
    <row r="34" spans="1:8" ht="12.75" customHeight="1" x14ac:dyDescent="0.2">
      <c r="A34" s="51" t="s">
        <v>252</v>
      </c>
      <c r="B34" s="46">
        <v>0</v>
      </c>
      <c r="C34" s="46">
        <v>0</v>
      </c>
      <c r="D34" s="46">
        <v>0</v>
      </c>
      <c r="E34" s="68">
        <v>0</v>
      </c>
      <c r="F34" s="46">
        <v>0</v>
      </c>
      <c r="G34" s="46">
        <v>0</v>
      </c>
      <c r="H34" s="46">
        <v>0</v>
      </c>
    </row>
    <row r="35" spans="1:8" ht="12.75" customHeight="1" x14ac:dyDescent="0.2">
      <c r="A35" s="51" t="s">
        <v>29</v>
      </c>
      <c r="B35" s="23">
        <v>887</v>
      </c>
      <c r="C35" s="23">
        <v>248</v>
      </c>
      <c r="D35" s="46">
        <v>0</v>
      </c>
      <c r="E35" s="50">
        <v>639</v>
      </c>
      <c r="F35" s="23">
        <v>607</v>
      </c>
      <c r="G35" s="46">
        <v>0</v>
      </c>
      <c r="H35" s="46">
        <v>0</v>
      </c>
    </row>
    <row r="36" spans="1:8" ht="12.75" customHeight="1" x14ac:dyDescent="0.2">
      <c r="A36" s="51" t="s">
        <v>253</v>
      </c>
      <c r="B36" s="46">
        <v>0</v>
      </c>
      <c r="C36" s="46">
        <v>0</v>
      </c>
      <c r="D36" s="46">
        <v>0</v>
      </c>
      <c r="E36" s="68">
        <v>0</v>
      </c>
      <c r="F36" s="46">
        <v>0</v>
      </c>
      <c r="G36" s="46">
        <v>0</v>
      </c>
      <c r="H36" s="46">
        <v>0</v>
      </c>
    </row>
    <row r="37" spans="1:8" ht="12.75" customHeight="1" x14ac:dyDescent="0.2">
      <c r="A37" s="51" t="s">
        <v>254</v>
      </c>
      <c r="B37" s="23">
        <v>4</v>
      </c>
      <c r="C37" s="23">
        <v>4</v>
      </c>
      <c r="D37" s="46">
        <v>0</v>
      </c>
      <c r="E37" s="68">
        <v>0</v>
      </c>
      <c r="F37" s="46">
        <v>0</v>
      </c>
      <c r="G37" s="46">
        <v>0</v>
      </c>
      <c r="H37" s="46">
        <v>0</v>
      </c>
    </row>
    <row r="38" spans="1:8" ht="12.75" customHeight="1" x14ac:dyDescent="0.2">
      <c r="A38" s="51" t="s">
        <v>255</v>
      </c>
      <c r="B38" s="68">
        <v>0</v>
      </c>
      <c r="C38" s="46">
        <v>0</v>
      </c>
      <c r="D38" s="46">
        <v>0</v>
      </c>
      <c r="E38" s="68">
        <v>0</v>
      </c>
      <c r="F38" s="46">
        <v>0</v>
      </c>
      <c r="G38" s="46">
        <v>0</v>
      </c>
      <c r="H38" s="46">
        <v>0</v>
      </c>
    </row>
    <row r="39" spans="1:8" ht="12.75" customHeight="1" x14ac:dyDescent="0.2">
      <c r="A39" s="51" t="s">
        <v>256</v>
      </c>
      <c r="B39" s="46">
        <v>0</v>
      </c>
      <c r="C39" s="46">
        <v>0</v>
      </c>
      <c r="D39" s="46">
        <v>0</v>
      </c>
      <c r="E39" s="68">
        <v>0</v>
      </c>
      <c r="F39" s="46">
        <v>0</v>
      </c>
      <c r="G39" s="46">
        <v>0</v>
      </c>
      <c r="H39" s="46">
        <v>0</v>
      </c>
    </row>
    <row r="40" spans="1:8" ht="12.75" customHeight="1" x14ac:dyDescent="0.2">
      <c r="A40" s="51" t="s">
        <v>34</v>
      </c>
      <c r="B40" s="23">
        <v>370</v>
      </c>
      <c r="C40" s="46">
        <v>40</v>
      </c>
      <c r="D40" s="46">
        <v>0</v>
      </c>
      <c r="E40" s="23">
        <v>194</v>
      </c>
      <c r="F40" s="23">
        <v>75</v>
      </c>
      <c r="G40" s="46">
        <v>0</v>
      </c>
      <c r="H40" s="23">
        <v>137</v>
      </c>
    </row>
    <row r="41" spans="1:8" ht="12.75" customHeight="1" x14ac:dyDescent="0.2">
      <c r="A41" s="51" t="s">
        <v>257</v>
      </c>
      <c r="B41" s="46">
        <v>0</v>
      </c>
      <c r="C41" s="46">
        <v>0</v>
      </c>
      <c r="D41" s="46">
        <v>0</v>
      </c>
      <c r="E41" s="68">
        <v>0</v>
      </c>
      <c r="F41" s="46">
        <v>0</v>
      </c>
      <c r="G41" s="46">
        <v>0</v>
      </c>
      <c r="H41" s="46">
        <v>0</v>
      </c>
    </row>
    <row r="42" spans="1:8" ht="12.75" customHeight="1" x14ac:dyDescent="0.2">
      <c r="A42" s="51" t="s">
        <v>36</v>
      </c>
      <c r="B42" s="23">
        <v>813</v>
      </c>
      <c r="C42" s="23">
        <v>26</v>
      </c>
      <c r="D42" s="46">
        <v>0</v>
      </c>
      <c r="E42" s="23">
        <v>787</v>
      </c>
      <c r="F42" s="23">
        <v>370</v>
      </c>
      <c r="G42" s="46">
        <v>0</v>
      </c>
      <c r="H42" s="46">
        <v>0</v>
      </c>
    </row>
    <row r="43" spans="1:8" ht="9" customHeight="1" x14ac:dyDescent="0.2">
      <c r="A43" s="53"/>
      <c r="B43" s="66"/>
      <c r="C43" s="66"/>
      <c r="D43" s="66"/>
      <c r="E43" s="66"/>
      <c r="F43" s="66"/>
      <c r="G43" s="66"/>
      <c r="H43" s="66"/>
    </row>
    <row r="44" spans="1:8" ht="12.75" customHeight="1" x14ac:dyDescent="0.2">
      <c r="A44" s="51" t="s">
        <v>37</v>
      </c>
      <c r="B44" s="23">
        <v>28</v>
      </c>
      <c r="C44" s="23">
        <v>28</v>
      </c>
      <c r="D44" s="46">
        <v>0</v>
      </c>
      <c r="E44" s="68">
        <v>0</v>
      </c>
      <c r="F44" s="46">
        <v>0</v>
      </c>
      <c r="G44" s="46">
        <v>0</v>
      </c>
      <c r="H44" s="46">
        <v>0</v>
      </c>
    </row>
    <row r="45" spans="1:8" ht="12.75" customHeight="1" x14ac:dyDescent="0.2">
      <c r="A45" s="51" t="s">
        <v>38</v>
      </c>
      <c r="B45" s="46">
        <v>86</v>
      </c>
      <c r="C45" s="46">
        <v>5</v>
      </c>
      <c r="D45" s="46">
        <v>0</v>
      </c>
      <c r="E45" s="68">
        <v>80</v>
      </c>
      <c r="F45" s="46">
        <v>76</v>
      </c>
      <c r="G45" s="46">
        <v>1</v>
      </c>
      <c r="H45" s="46">
        <v>0</v>
      </c>
    </row>
    <row r="46" spans="1:8" ht="12.75" customHeight="1" x14ac:dyDescent="0.2">
      <c r="A46" s="51" t="s">
        <v>39</v>
      </c>
      <c r="B46" s="23">
        <v>651</v>
      </c>
      <c r="C46" s="23">
        <v>9</v>
      </c>
      <c r="D46" s="46">
        <v>0</v>
      </c>
      <c r="E46" s="23">
        <v>581</v>
      </c>
      <c r="F46" s="23">
        <v>375</v>
      </c>
      <c r="G46" s="23">
        <v>61</v>
      </c>
      <c r="H46" s="46">
        <v>0</v>
      </c>
    </row>
    <row r="47" spans="1:8" ht="12.75" customHeight="1" x14ac:dyDescent="0.2">
      <c r="A47" s="51" t="s">
        <v>40</v>
      </c>
      <c r="B47" s="23">
        <v>2497</v>
      </c>
      <c r="C47" s="23">
        <v>2497</v>
      </c>
      <c r="D47" s="46">
        <v>0</v>
      </c>
      <c r="E47" s="68">
        <v>0</v>
      </c>
      <c r="F47" s="46">
        <v>0</v>
      </c>
      <c r="G47" s="46">
        <v>0</v>
      </c>
      <c r="H47" s="46">
        <v>0</v>
      </c>
    </row>
    <row r="48" spans="1:8" ht="12.75" customHeight="1" x14ac:dyDescent="0.2">
      <c r="A48" s="51" t="s">
        <v>41</v>
      </c>
      <c r="B48" s="23">
        <v>46</v>
      </c>
      <c r="C48" s="46">
        <v>1</v>
      </c>
      <c r="D48" s="46">
        <v>0</v>
      </c>
      <c r="E48" s="23">
        <v>46</v>
      </c>
      <c r="F48" s="23">
        <v>13</v>
      </c>
      <c r="G48" s="46">
        <v>0</v>
      </c>
      <c r="H48" s="46">
        <v>0</v>
      </c>
    </row>
    <row r="49" spans="1:8" ht="12.75" customHeight="1" x14ac:dyDescent="0.2">
      <c r="A49" s="51" t="s">
        <v>260</v>
      </c>
      <c r="B49" s="46">
        <v>0</v>
      </c>
      <c r="C49" s="46">
        <v>0</v>
      </c>
      <c r="D49" s="46">
        <v>0</v>
      </c>
      <c r="E49" s="68">
        <v>0</v>
      </c>
      <c r="F49" s="46">
        <v>0</v>
      </c>
      <c r="G49" s="46">
        <v>0</v>
      </c>
      <c r="H49" s="46">
        <v>0</v>
      </c>
    </row>
    <row r="50" spans="1:8" ht="12.75" customHeight="1" x14ac:dyDescent="0.2">
      <c r="A50" s="51" t="s">
        <v>43</v>
      </c>
      <c r="B50" s="23">
        <v>569</v>
      </c>
      <c r="C50" s="23">
        <v>50</v>
      </c>
      <c r="D50" s="46">
        <v>0</v>
      </c>
      <c r="E50" s="23">
        <v>519</v>
      </c>
      <c r="F50" s="23">
        <v>267</v>
      </c>
      <c r="G50" s="46">
        <v>0</v>
      </c>
      <c r="H50" s="46">
        <v>0</v>
      </c>
    </row>
    <row r="51" spans="1:8" ht="12.75" customHeight="1" x14ac:dyDescent="0.2">
      <c r="A51" s="51" t="s">
        <v>261</v>
      </c>
      <c r="B51" s="46">
        <v>0</v>
      </c>
      <c r="C51" s="46">
        <v>0</v>
      </c>
      <c r="D51" s="46">
        <v>0</v>
      </c>
      <c r="E51" s="68">
        <v>0</v>
      </c>
      <c r="F51" s="46">
        <v>0</v>
      </c>
      <c r="G51" s="46">
        <v>0</v>
      </c>
      <c r="H51" s="46">
        <v>0</v>
      </c>
    </row>
    <row r="52" spans="1:8" ht="12.75" customHeight="1" x14ac:dyDescent="0.2">
      <c r="A52" s="51" t="s">
        <v>45</v>
      </c>
      <c r="B52" s="23">
        <v>6747</v>
      </c>
      <c r="C52" s="46">
        <v>4</v>
      </c>
      <c r="D52" s="46">
        <v>0</v>
      </c>
      <c r="E52" s="23">
        <v>6743</v>
      </c>
      <c r="F52" s="23">
        <v>6658</v>
      </c>
      <c r="G52" s="46">
        <v>0</v>
      </c>
      <c r="H52" s="46">
        <v>0</v>
      </c>
    </row>
    <row r="53" spans="1:8" ht="12.75" customHeight="1" x14ac:dyDescent="0.2">
      <c r="A53" s="51" t="s">
        <v>46</v>
      </c>
      <c r="B53" s="23">
        <v>574</v>
      </c>
      <c r="C53" s="23">
        <v>109</v>
      </c>
      <c r="D53" s="46">
        <v>0</v>
      </c>
      <c r="E53" s="23">
        <v>460</v>
      </c>
      <c r="F53" s="23">
        <v>168</v>
      </c>
      <c r="G53" s="23">
        <v>4</v>
      </c>
      <c r="H53" s="46">
        <v>0</v>
      </c>
    </row>
    <row r="54" spans="1:8" ht="9" customHeight="1" x14ac:dyDescent="0.2">
      <c r="A54" s="53"/>
      <c r="B54" s="66"/>
      <c r="C54" s="66"/>
      <c r="D54" s="66"/>
      <c r="E54" s="66"/>
      <c r="F54" s="66"/>
      <c r="G54" s="66"/>
      <c r="H54" s="66"/>
    </row>
    <row r="55" spans="1:8" ht="12.75" customHeight="1" x14ac:dyDescent="0.2">
      <c r="A55" s="51" t="s">
        <v>266</v>
      </c>
      <c r="B55" s="46">
        <v>0</v>
      </c>
      <c r="C55" s="46">
        <v>0</v>
      </c>
      <c r="D55" s="46">
        <v>0</v>
      </c>
      <c r="E55" s="68">
        <v>0</v>
      </c>
      <c r="F55" s="46">
        <v>0</v>
      </c>
      <c r="G55" s="46">
        <v>0</v>
      </c>
      <c r="H55" s="46">
        <v>0</v>
      </c>
    </row>
    <row r="56" spans="1:8" ht="12.75" customHeight="1" x14ac:dyDescent="0.2">
      <c r="A56" s="51" t="s">
        <v>48</v>
      </c>
      <c r="B56" s="23">
        <v>203</v>
      </c>
      <c r="C56" s="23">
        <v>5</v>
      </c>
      <c r="D56" s="46">
        <v>0</v>
      </c>
      <c r="E56" s="23">
        <v>195</v>
      </c>
      <c r="F56" s="23">
        <v>13</v>
      </c>
      <c r="G56" s="23">
        <v>3</v>
      </c>
      <c r="H56" s="46">
        <v>0</v>
      </c>
    </row>
    <row r="57" spans="1:8" ht="12.75" customHeight="1" x14ac:dyDescent="0.2">
      <c r="A57" s="51" t="s">
        <v>262</v>
      </c>
      <c r="B57" s="46">
        <v>0</v>
      </c>
      <c r="C57" s="46">
        <v>0</v>
      </c>
      <c r="D57" s="46">
        <v>0</v>
      </c>
      <c r="E57" s="68">
        <v>0</v>
      </c>
      <c r="F57" s="46">
        <v>0</v>
      </c>
      <c r="G57" s="46">
        <v>0</v>
      </c>
      <c r="H57" s="46">
        <v>0</v>
      </c>
    </row>
    <row r="58" spans="1:8" ht="12.75" customHeight="1" x14ac:dyDescent="0.2">
      <c r="A58" s="51" t="s">
        <v>263</v>
      </c>
      <c r="B58" s="46">
        <v>0</v>
      </c>
      <c r="C58" s="46">
        <v>0</v>
      </c>
      <c r="D58" s="46">
        <v>0</v>
      </c>
      <c r="E58" s="68">
        <v>0</v>
      </c>
      <c r="F58" s="46">
        <v>0</v>
      </c>
      <c r="G58" s="46">
        <v>0</v>
      </c>
      <c r="H58" s="46">
        <v>0</v>
      </c>
    </row>
    <row r="59" spans="1:8" ht="12.75" customHeight="1" x14ac:dyDescent="0.2">
      <c r="A59" s="51" t="s">
        <v>51</v>
      </c>
      <c r="B59" s="23">
        <v>264</v>
      </c>
      <c r="C59" s="46">
        <v>0</v>
      </c>
      <c r="D59" s="46">
        <v>0</v>
      </c>
      <c r="E59" s="23">
        <v>264</v>
      </c>
      <c r="F59" s="46">
        <v>73</v>
      </c>
      <c r="G59" s="46">
        <v>0</v>
      </c>
      <c r="H59" s="46">
        <v>0</v>
      </c>
    </row>
    <row r="60" spans="1:8" ht="12.75" customHeight="1" x14ac:dyDescent="0.2">
      <c r="A60" s="51" t="s">
        <v>242</v>
      </c>
      <c r="B60" s="46">
        <v>0</v>
      </c>
      <c r="C60" s="46">
        <v>0</v>
      </c>
      <c r="D60" s="46">
        <v>0</v>
      </c>
      <c r="E60" s="68">
        <v>0</v>
      </c>
      <c r="F60" s="46">
        <v>0</v>
      </c>
      <c r="G60" s="46">
        <v>0</v>
      </c>
      <c r="H60" s="46">
        <v>0</v>
      </c>
    </row>
    <row r="61" spans="1:8" ht="12.75" customHeight="1" x14ac:dyDescent="0.2">
      <c r="A61" s="51" t="s">
        <v>243</v>
      </c>
      <c r="B61" s="46">
        <v>0</v>
      </c>
      <c r="C61" s="46">
        <v>0</v>
      </c>
      <c r="D61" s="46">
        <v>0</v>
      </c>
      <c r="E61" s="68">
        <v>0</v>
      </c>
      <c r="F61" s="46">
        <v>0</v>
      </c>
      <c r="G61" s="46">
        <v>0</v>
      </c>
      <c r="H61" s="46">
        <v>0</v>
      </c>
    </row>
    <row r="62" spans="1:8" ht="12.75" customHeight="1" x14ac:dyDescent="0.2">
      <c r="A62" s="51" t="s">
        <v>54</v>
      </c>
      <c r="B62" s="23">
        <v>277</v>
      </c>
      <c r="C62" s="23">
        <v>32</v>
      </c>
      <c r="D62" s="46">
        <v>0</v>
      </c>
      <c r="E62" s="23">
        <v>233</v>
      </c>
      <c r="F62" s="23">
        <v>136</v>
      </c>
      <c r="G62" s="23">
        <v>13</v>
      </c>
      <c r="H62" s="46">
        <v>0</v>
      </c>
    </row>
    <row r="63" spans="1:8" ht="12.75" customHeight="1" x14ac:dyDescent="0.2">
      <c r="A63" s="51" t="s">
        <v>241</v>
      </c>
      <c r="B63" s="46">
        <v>0</v>
      </c>
      <c r="C63" s="46">
        <v>0</v>
      </c>
      <c r="D63" s="46">
        <v>0</v>
      </c>
      <c r="E63" s="68">
        <v>0</v>
      </c>
      <c r="F63" s="46">
        <v>0</v>
      </c>
      <c r="G63" s="46">
        <v>0</v>
      </c>
      <c r="H63" s="46">
        <v>0</v>
      </c>
    </row>
    <row r="64" spans="1:8" ht="12.75" customHeight="1" x14ac:dyDescent="0.2">
      <c r="A64" s="51" t="s">
        <v>240</v>
      </c>
      <c r="B64" s="46">
        <v>0</v>
      </c>
      <c r="C64" s="46">
        <v>0</v>
      </c>
      <c r="D64" s="46">
        <v>0</v>
      </c>
      <c r="E64" s="68">
        <v>0</v>
      </c>
      <c r="F64" s="46">
        <v>0</v>
      </c>
      <c r="G64" s="46">
        <v>0</v>
      </c>
      <c r="H64" s="46">
        <v>0</v>
      </c>
    </row>
    <row r="65" spans="1:8" ht="9" customHeight="1" x14ac:dyDescent="0.2">
      <c r="A65" s="53"/>
      <c r="B65" s="66"/>
      <c r="C65" s="66"/>
      <c r="D65" s="66"/>
      <c r="E65" s="66"/>
      <c r="F65" s="66"/>
      <c r="G65" s="66"/>
      <c r="H65" s="66"/>
    </row>
    <row r="66" spans="1:8" ht="12.75" customHeight="1" x14ac:dyDescent="0.2">
      <c r="A66" s="51" t="s">
        <v>57</v>
      </c>
      <c r="B66" s="23">
        <v>7404</v>
      </c>
      <c r="C66" s="23">
        <v>171</v>
      </c>
      <c r="D66" s="46">
        <v>0</v>
      </c>
      <c r="E66" s="23">
        <v>7220</v>
      </c>
      <c r="F66" s="23">
        <v>4984</v>
      </c>
      <c r="G66" s="23">
        <v>14</v>
      </c>
      <c r="H66" s="46">
        <v>0</v>
      </c>
    </row>
    <row r="67" spans="1:8" ht="12.75" customHeight="1" x14ac:dyDescent="0.2">
      <c r="A67" s="51" t="s">
        <v>239</v>
      </c>
      <c r="B67" s="46">
        <v>0</v>
      </c>
      <c r="C67" s="46">
        <v>0</v>
      </c>
      <c r="D67" s="46">
        <v>0</v>
      </c>
      <c r="E67" s="68">
        <v>0</v>
      </c>
      <c r="F67" s="46">
        <v>0</v>
      </c>
      <c r="G67" s="46">
        <v>0</v>
      </c>
      <c r="H67" s="46">
        <v>0</v>
      </c>
    </row>
    <row r="68" spans="1:8" ht="12.75" customHeight="1" x14ac:dyDescent="0.2">
      <c r="A68" s="51" t="s">
        <v>59</v>
      </c>
      <c r="B68" s="23">
        <v>184</v>
      </c>
      <c r="C68" s="23">
        <v>24</v>
      </c>
      <c r="D68" s="46">
        <v>0</v>
      </c>
      <c r="E68" s="23">
        <v>110</v>
      </c>
      <c r="F68" s="23">
        <v>53</v>
      </c>
      <c r="G68" s="23">
        <v>50</v>
      </c>
      <c r="H68" s="46">
        <v>0</v>
      </c>
    </row>
    <row r="69" spans="1:8" ht="12.75" customHeight="1" x14ac:dyDescent="0.2">
      <c r="A69" s="52" t="s">
        <v>60</v>
      </c>
      <c r="B69" s="24">
        <v>24</v>
      </c>
      <c r="C69" s="47">
        <v>0</v>
      </c>
      <c r="D69" s="47">
        <v>0</v>
      </c>
      <c r="E69" s="24">
        <v>23</v>
      </c>
      <c r="F69" s="24">
        <v>17</v>
      </c>
      <c r="G69" s="47">
        <v>1</v>
      </c>
      <c r="H69" s="47">
        <v>0</v>
      </c>
    </row>
    <row r="70" spans="1:8" ht="12.75" customHeight="1" x14ac:dyDescent="0.2">
      <c r="A70" s="306" t="s">
        <v>265</v>
      </c>
      <c r="B70" s="306"/>
      <c r="C70" s="306"/>
      <c r="D70" s="306"/>
      <c r="E70" s="306"/>
      <c r="F70" s="306"/>
      <c r="G70" s="306"/>
      <c r="H70" s="306"/>
    </row>
    <row r="72" spans="1:8" ht="12.75" customHeight="1" x14ac:dyDescent="0.2">
      <c r="A72" s="2" t="s">
        <v>2</v>
      </c>
    </row>
  </sheetData>
  <mergeCells count="13">
    <mergeCell ref="A70:H70"/>
    <mergeCell ref="A5:A8"/>
    <mergeCell ref="B5:H5"/>
    <mergeCell ref="B6:B8"/>
    <mergeCell ref="C6:C8"/>
    <mergeCell ref="D6:D8"/>
    <mergeCell ref="E6:E8"/>
    <mergeCell ref="F6:F8"/>
    <mergeCell ref="A1:H1"/>
    <mergeCell ref="A2:H2"/>
    <mergeCell ref="A3:H3"/>
    <mergeCell ref="A4:H4"/>
    <mergeCell ref="G6:H7"/>
  </mergeCells>
  <phoneticPr fontId="0" type="noConversion"/>
  <printOptions horizontalCentered="1"/>
  <pageMargins left="0.25" right="0.25" top="0.25" bottom="0.25" header="0.5" footer="0.5"/>
  <pageSetup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71"/>
  <sheetViews>
    <sheetView zoomScaleNormal="100" zoomScaleSheetLayoutView="100" workbookViewId="0">
      <selection sqref="A1:Q1"/>
    </sheetView>
  </sheetViews>
  <sheetFormatPr defaultColWidth="9.140625" defaultRowHeight="12.75" x14ac:dyDescent="0.2"/>
  <cols>
    <col min="1" max="1" width="15.7109375" style="2" customWidth="1"/>
    <col min="2" max="2" width="10.42578125" style="2" bestFit="1" customWidth="1"/>
    <col min="3" max="3" width="14.7109375" style="2" customWidth="1"/>
    <col min="4" max="4" width="13.28515625" style="2" bestFit="1" customWidth="1"/>
    <col min="5" max="5" width="13.140625" style="2" bestFit="1" customWidth="1"/>
    <col min="6" max="6" width="12.140625" style="2" customWidth="1"/>
    <col min="7" max="7" width="12.28515625" style="2" bestFit="1" customWidth="1"/>
    <col min="8" max="8" width="11.28515625" style="2" bestFit="1" customWidth="1"/>
    <col min="9" max="9" width="10.85546875" style="2" bestFit="1" customWidth="1"/>
    <col min="10" max="10" width="7.710937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1.5703125" style="2" bestFit="1" customWidth="1"/>
    <col min="16" max="16" width="10.5703125" style="2" bestFit="1" customWidth="1"/>
    <col min="17" max="17" width="9.7109375" style="2" bestFit="1" customWidth="1"/>
    <col min="18" max="16384" width="9.140625" style="2"/>
  </cols>
  <sheetData>
    <row r="1" spans="1:18" s="195" customFormat="1" x14ac:dyDescent="0.2">
      <c r="A1" s="300" t="s">
        <v>207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</row>
    <row r="2" spans="1:18" s="195" customFormat="1" x14ac:dyDescent="0.2">
      <c r="A2" s="300" t="s">
        <v>236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</row>
    <row r="3" spans="1:18" x14ac:dyDescent="0.2">
      <c r="A3" s="300" t="s">
        <v>271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</row>
    <row r="4" spans="1:18" ht="15.75" customHeight="1" x14ac:dyDescent="0.2">
      <c r="A4" s="301" t="str">
        <f>'1B'!$A$4</f>
        <v>ACF/OFA: 05/15/2019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</row>
    <row r="5" spans="1:18" s="3" customFormat="1" ht="12.75" customHeight="1" x14ac:dyDescent="0.2">
      <c r="A5" s="281" t="s">
        <v>0</v>
      </c>
      <c r="B5" s="284" t="s">
        <v>112</v>
      </c>
      <c r="C5" s="285"/>
      <c r="D5" s="317"/>
      <c r="E5" s="285" t="s">
        <v>113</v>
      </c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6"/>
      <c r="R5" s="8"/>
    </row>
    <row r="6" spans="1:18" s="3" customFormat="1" ht="12.75" customHeight="1" x14ac:dyDescent="0.2">
      <c r="A6" s="307"/>
      <c r="B6" s="294" t="s">
        <v>142</v>
      </c>
      <c r="C6" s="294" t="s">
        <v>143</v>
      </c>
      <c r="D6" s="311" t="s">
        <v>146</v>
      </c>
      <c r="E6" s="314" t="s">
        <v>147</v>
      </c>
      <c r="F6" s="294" t="s">
        <v>144</v>
      </c>
      <c r="G6" s="294" t="s">
        <v>145</v>
      </c>
      <c r="H6" s="294" t="s">
        <v>148</v>
      </c>
      <c r="I6" s="294" t="s">
        <v>149</v>
      </c>
      <c r="J6" s="294" t="s">
        <v>150</v>
      </c>
      <c r="K6" s="294" t="s">
        <v>151</v>
      </c>
      <c r="L6" s="294" t="s">
        <v>152</v>
      </c>
      <c r="M6" s="294" t="s">
        <v>153</v>
      </c>
      <c r="N6" s="294" t="s">
        <v>154</v>
      </c>
      <c r="O6" s="294" t="s">
        <v>155</v>
      </c>
      <c r="P6" s="294" t="s">
        <v>156</v>
      </c>
      <c r="Q6" s="281" t="s">
        <v>94</v>
      </c>
    </row>
    <row r="7" spans="1:18" s="3" customFormat="1" ht="12.75" customHeight="1" x14ac:dyDescent="0.2">
      <c r="A7" s="307"/>
      <c r="B7" s="308"/>
      <c r="C7" s="308"/>
      <c r="D7" s="312"/>
      <c r="E7" s="315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7"/>
    </row>
    <row r="8" spans="1:18" s="3" customFormat="1" ht="12.75" customHeight="1" x14ac:dyDescent="0.2">
      <c r="A8" s="282"/>
      <c r="B8" s="310"/>
      <c r="C8" s="310"/>
      <c r="D8" s="313"/>
      <c r="E8" s="316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282"/>
    </row>
    <row r="9" spans="1:18" ht="12.75" customHeight="1" x14ac:dyDescent="0.2">
      <c r="A9" s="39" t="s">
        <v>3</v>
      </c>
      <c r="B9" s="48">
        <f t="shared" ref="B9:Q9" si="0">SUM(B11:B69)</f>
        <v>1227529</v>
      </c>
      <c r="C9" s="48">
        <f t="shared" si="0"/>
        <v>635494</v>
      </c>
      <c r="D9" s="84">
        <f t="shared" si="0"/>
        <v>306198</v>
      </c>
      <c r="E9" s="72">
        <f t="shared" si="0"/>
        <v>259555</v>
      </c>
      <c r="F9" s="48">
        <f t="shared" si="0"/>
        <v>3666</v>
      </c>
      <c r="G9" s="48">
        <f t="shared" si="0"/>
        <v>3408</v>
      </c>
      <c r="H9" s="48">
        <f t="shared" si="0"/>
        <v>7645</v>
      </c>
      <c r="I9" s="48">
        <f t="shared" si="0"/>
        <v>58</v>
      </c>
      <c r="J9" s="48">
        <f t="shared" si="0"/>
        <v>34903</v>
      </c>
      <c r="K9" s="48">
        <f t="shared" si="0"/>
        <v>6442</v>
      </c>
      <c r="L9" s="48">
        <f t="shared" si="0"/>
        <v>19733</v>
      </c>
      <c r="M9" s="48">
        <f t="shared" si="0"/>
        <v>5503</v>
      </c>
      <c r="N9" s="48">
        <f t="shared" si="0"/>
        <v>1740</v>
      </c>
      <c r="O9" s="48">
        <f t="shared" si="0"/>
        <v>1545</v>
      </c>
      <c r="P9" s="48">
        <f t="shared" si="0"/>
        <v>6</v>
      </c>
      <c r="Q9" s="48">
        <f t="shared" si="0"/>
        <v>8986</v>
      </c>
    </row>
    <row r="10" spans="1:18" ht="7.5" customHeight="1" x14ac:dyDescent="0.2">
      <c r="A10" s="53"/>
      <c r="B10" s="67"/>
      <c r="C10" s="67"/>
      <c r="D10" s="85"/>
      <c r="E10" s="73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</row>
    <row r="11" spans="1:18" ht="12.75" customHeight="1" x14ac:dyDescent="0.2">
      <c r="A11" s="51" t="s">
        <v>8</v>
      </c>
      <c r="B11" s="48">
        <v>8505</v>
      </c>
      <c r="C11" s="48">
        <v>3019</v>
      </c>
      <c r="D11" s="84">
        <v>1651</v>
      </c>
      <c r="E11" s="72">
        <v>1316</v>
      </c>
      <c r="F11" s="48">
        <v>10</v>
      </c>
      <c r="G11" s="48">
        <v>136</v>
      </c>
      <c r="H11" s="48">
        <v>152</v>
      </c>
      <c r="I11" s="81">
        <v>0</v>
      </c>
      <c r="J11" s="48">
        <v>35</v>
      </c>
      <c r="K11" s="68">
        <v>0</v>
      </c>
      <c r="L11" s="48">
        <v>66</v>
      </c>
      <c r="M11" s="48">
        <v>111</v>
      </c>
      <c r="N11" s="68">
        <v>0</v>
      </c>
      <c r="O11" s="48">
        <v>19</v>
      </c>
      <c r="P11" s="68">
        <v>0</v>
      </c>
      <c r="Q11" s="48">
        <v>7</v>
      </c>
    </row>
    <row r="12" spans="1:18" ht="12.75" customHeight="1" x14ac:dyDescent="0.2">
      <c r="A12" s="51" t="s">
        <v>9</v>
      </c>
      <c r="B12" s="48">
        <v>2823</v>
      </c>
      <c r="C12" s="48">
        <v>1748</v>
      </c>
      <c r="D12" s="84">
        <v>780</v>
      </c>
      <c r="E12" s="72">
        <v>623</v>
      </c>
      <c r="F12" s="68">
        <v>0</v>
      </c>
      <c r="G12" s="68">
        <v>0</v>
      </c>
      <c r="H12" s="48">
        <v>5</v>
      </c>
      <c r="I12" s="48">
        <v>3</v>
      </c>
      <c r="J12" s="48">
        <v>198</v>
      </c>
      <c r="K12" s="48">
        <v>92</v>
      </c>
      <c r="L12" s="48">
        <v>40</v>
      </c>
      <c r="M12" s="48">
        <v>2</v>
      </c>
      <c r="N12" s="48">
        <v>9</v>
      </c>
      <c r="O12" s="48">
        <v>5</v>
      </c>
      <c r="P12" s="68">
        <v>0</v>
      </c>
      <c r="Q12" s="68">
        <v>0</v>
      </c>
    </row>
    <row r="13" spans="1:18" ht="12.75" customHeight="1" x14ac:dyDescent="0.2">
      <c r="A13" s="51" t="s">
        <v>10</v>
      </c>
      <c r="B13" s="48">
        <v>7533</v>
      </c>
      <c r="C13" s="48">
        <v>2385</v>
      </c>
      <c r="D13" s="84">
        <v>491</v>
      </c>
      <c r="E13" s="72">
        <v>393</v>
      </c>
      <c r="F13" s="68">
        <v>0</v>
      </c>
      <c r="G13" s="68">
        <v>0</v>
      </c>
      <c r="H13" s="48">
        <v>31</v>
      </c>
      <c r="I13" s="68">
        <v>0</v>
      </c>
      <c r="J13" s="48">
        <v>67</v>
      </c>
      <c r="K13" s="48">
        <v>23</v>
      </c>
      <c r="L13" s="48">
        <v>37</v>
      </c>
      <c r="M13" s="48">
        <v>3</v>
      </c>
      <c r="N13" s="48">
        <v>9</v>
      </c>
      <c r="O13" s="48">
        <v>5</v>
      </c>
      <c r="P13" s="68">
        <v>0</v>
      </c>
      <c r="Q13" s="68">
        <v>0</v>
      </c>
    </row>
    <row r="14" spans="1:18" ht="12.75" customHeight="1" x14ac:dyDescent="0.2">
      <c r="A14" s="51" t="s">
        <v>11</v>
      </c>
      <c r="B14" s="48">
        <v>3026</v>
      </c>
      <c r="C14" s="48">
        <v>1267</v>
      </c>
      <c r="D14" s="84">
        <v>394</v>
      </c>
      <c r="E14" s="72">
        <v>338</v>
      </c>
      <c r="F14" s="68">
        <v>0</v>
      </c>
      <c r="G14" s="68">
        <v>3</v>
      </c>
      <c r="H14" s="48">
        <v>22</v>
      </c>
      <c r="I14" s="48">
        <v>3</v>
      </c>
      <c r="J14" s="48">
        <v>11</v>
      </c>
      <c r="K14" s="48">
        <v>13</v>
      </c>
      <c r="L14" s="48">
        <v>28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</row>
    <row r="15" spans="1:18" ht="12.75" customHeight="1" x14ac:dyDescent="0.2">
      <c r="A15" s="51" t="s">
        <v>12</v>
      </c>
      <c r="B15" s="48">
        <v>428843</v>
      </c>
      <c r="C15" s="48">
        <v>272980</v>
      </c>
      <c r="D15" s="84">
        <v>155243</v>
      </c>
      <c r="E15" s="72">
        <v>129427</v>
      </c>
      <c r="F15" s="48">
        <v>1231</v>
      </c>
      <c r="G15" s="48">
        <v>2876</v>
      </c>
      <c r="H15" s="48">
        <v>1231</v>
      </c>
      <c r="I15" s="68">
        <v>0</v>
      </c>
      <c r="J15" s="48">
        <v>25620</v>
      </c>
      <c r="K15" s="48">
        <v>3428</v>
      </c>
      <c r="L15" s="48">
        <v>11186</v>
      </c>
      <c r="M15" s="48">
        <v>2249</v>
      </c>
      <c r="N15" s="48">
        <v>1273</v>
      </c>
      <c r="O15" s="48">
        <v>504</v>
      </c>
      <c r="P15" s="68">
        <v>0</v>
      </c>
      <c r="Q15" s="48">
        <v>6282</v>
      </c>
    </row>
    <row r="16" spans="1:18" ht="12.75" customHeight="1" x14ac:dyDescent="0.2">
      <c r="A16" s="51" t="s">
        <v>13</v>
      </c>
      <c r="B16" s="48">
        <v>15124</v>
      </c>
      <c r="C16" s="48">
        <v>8397</v>
      </c>
      <c r="D16" s="84">
        <v>2811</v>
      </c>
      <c r="E16" s="72">
        <v>1708</v>
      </c>
      <c r="F16" s="48">
        <v>88</v>
      </c>
      <c r="G16" s="68">
        <v>0</v>
      </c>
      <c r="H16" s="48">
        <v>82</v>
      </c>
      <c r="I16" s="48">
        <v>11</v>
      </c>
      <c r="J16" s="48">
        <v>943</v>
      </c>
      <c r="K16" s="48">
        <v>116</v>
      </c>
      <c r="L16" s="48">
        <v>571</v>
      </c>
      <c r="M16" s="68">
        <v>13</v>
      </c>
      <c r="N16" s="48">
        <v>20</v>
      </c>
      <c r="O16" s="48">
        <v>52</v>
      </c>
      <c r="P16" s="68">
        <v>0</v>
      </c>
      <c r="Q16" s="48">
        <v>117</v>
      </c>
    </row>
    <row r="17" spans="1:18" ht="12.75" customHeight="1" x14ac:dyDescent="0.2">
      <c r="A17" s="51" t="s">
        <v>14</v>
      </c>
      <c r="B17" s="48">
        <v>10109</v>
      </c>
      <c r="C17" s="48">
        <v>4834</v>
      </c>
      <c r="D17" s="84">
        <v>1233</v>
      </c>
      <c r="E17" s="72">
        <v>719</v>
      </c>
      <c r="F17" s="48">
        <v>18</v>
      </c>
      <c r="G17" s="68">
        <v>4</v>
      </c>
      <c r="H17" s="68">
        <v>0</v>
      </c>
      <c r="I17" s="68">
        <v>0</v>
      </c>
      <c r="J17" s="48">
        <v>770</v>
      </c>
      <c r="K17" s="48">
        <v>11</v>
      </c>
      <c r="L17" s="48">
        <v>64</v>
      </c>
      <c r="M17" s="68">
        <v>0</v>
      </c>
      <c r="N17" s="48">
        <v>39</v>
      </c>
      <c r="O17" s="68">
        <v>0</v>
      </c>
      <c r="P17" s="68">
        <v>0</v>
      </c>
      <c r="Q17" s="68">
        <v>0</v>
      </c>
    </row>
    <row r="18" spans="1:18" ht="12.75" customHeight="1" x14ac:dyDescent="0.2">
      <c r="A18" s="51" t="s">
        <v>15</v>
      </c>
      <c r="B18" s="48">
        <v>3782</v>
      </c>
      <c r="C18" s="48">
        <v>756</v>
      </c>
      <c r="D18" s="84">
        <v>204</v>
      </c>
      <c r="E18" s="72">
        <v>180</v>
      </c>
      <c r="F18" s="68">
        <v>1</v>
      </c>
      <c r="G18" s="68">
        <v>0</v>
      </c>
      <c r="H18" s="48">
        <v>9</v>
      </c>
      <c r="I18" s="68">
        <v>0</v>
      </c>
      <c r="J18" s="48">
        <v>22</v>
      </c>
      <c r="K18" s="68">
        <v>0</v>
      </c>
      <c r="L18" s="48">
        <v>12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</row>
    <row r="19" spans="1:18" ht="12.75" customHeight="1" x14ac:dyDescent="0.2">
      <c r="A19" s="51" t="s">
        <v>80</v>
      </c>
      <c r="B19" s="48">
        <v>4965</v>
      </c>
      <c r="C19" s="48">
        <v>2755</v>
      </c>
      <c r="D19" s="84">
        <v>1377</v>
      </c>
      <c r="E19" s="72">
        <v>1050</v>
      </c>
      <c r="F19" s="68">
        <v>1</v>
      </c>
      <c r="G19" s="68">
        <v>10</v>
      </c>
      <c r="H19" s="48">
        <v>34</v>
      </c>
      <c r="I19" s="48">
        <v>3</v>
      </c>
      <c r="J19" s="48">
        <v>319</v>
      </c>
      <c r="K19" s="48">
        <v>1</v>
      </c>
      <c r="L19" s="48">
        <v>109</v>
      </c>
      <c r="M19" s="48">
        <v>2</v>
      </c>
      <c r="N19" s="68">
        <v>0</v>
      </c>
      <c r="O19" s="68">
        <v>12</v>
      </c>
      <c r="P19" s="68">
        <v>0</v>
      </c>
      <c r="Q19" s="68">
        <v>0</v>
      </c>
    </row>
    <row r="20" spans="1:18" ht="12.75" customHeight="1" x14ac:dyDescent="0.2">
      <c r="A20" s="51" t="s">
        <v>16</v>
      </c>
      <c r="B20" s="48">
        <v>42510</v>
      </c>
      <c r="C20" s="48">
        <v>4104</v>
      </c>
      <c r="D20" s="84">
        <v>1577</v>
      </c>
      <c r="E20" s="72">
        <v>855</v>
      </c>
      <c r="F20" s="68">
        <v>2</v>
      </c>
      <c r="G20" s="68">
        <v>1</v>
      </c>
      <c r="H20" s="48">
        <v>79</v>
      </c>
      <c r="I20" s="68">
        <v>0</v>
      </c>
      <c r="J20" s="48">
        <v>426</v>
      </c>
      <c r="K20" s="48">
        <v>153</v>
      </c>
      <c r="L20" s="48">
        <v>342</v>
      </c>
      <c r="M20" s="48">
        <v>180</v>
      </c>
      <c r="N20" s="68">
        <v>0</v>
      </c>
      <c r="O20" s="48">
        <v>8</v>
      </c>
      <c r="P20" s="68">
        <v>0</v>
      </c>
      <c r="Q20" s="48">
        <v>101</v>
      </c>
    </row>
    <row r="21" spans="1:18" ht="7.5" customHeight="1" x14ac:dyDescent="0.2">
      <c r="A21" s="53"/>
      <c r="B21" s="67"/>
      <c r="C21" s="67"/>
      <c r="D21" s="85"/>
      <c r="E21" s="73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8" ht="12.75" customHeight="1" x14ac:dyDescent="0.2">
      <c r="A22" s="51" t="s">
        <v>17</v>
      </c>
      <c r="B22" s="48">
        <v>10971</v>
      </c>
      <c r="C22" s="48">
        <v>2062</v>
      </c>
      <c r="D22" s="84">
        <v>97</v>
      </c>
      <c r="E22" s="72">
        <v>36</v>
      </c>
      <c r="F22" s="68">
        <v>0</v>
      </c>
      <c r="G22" s="68">
        <v>1</v>
      </c>
      <c r="H22" s="48">
        <v>38</v>
      </c>
      <c r="I22" s="48">
        <v>1</v>
      </c>
      <c r="J22" s="48">
        <v>20</v>
      </c>
      <c r="K22" s="48">
        <v>2</v>
      </c>
      <c r="L22" s="48">
        <v>10</v>
      </c>
      <c r="M22" s="48">
        <v>22</v>
      </c>
      <c r="N22" s="68">
        <v>0</v>
      </c>
      <c r="O22" s="48">
        <v>1</v>
      </c>
      <c r="P22" s="68">
        <v>0</v>
      </c>
      <c r="Q22" s="48">
        <v>2</v>
      </c>
    </row>
    <row r="23" spans="1:18" ht="12.75" customHeight="1" x14ac:dyDescent="0.2">
      <c r="A23" s="51" t="s">
        <v>18</v>
      </c>
      <c r="B23" s="48">
        <v>520</v>
      </c>
      <c r="C23" s="48">
        <v>119</v>
      </c>
      <c r="D23" s="84">
        <v>38</v>
      </c>
      <c r="E23" s="72">
        <v>9</v>
      </c>
      <c r="F23" s="68">
        <v>0</v>
      </c>
      <c r="G23" s="68">
        <v>1</v>
      </c>
      <c r="H23" s="48">
        <v>28</v>
      </c>
      <c r="I23" s="68">
        <v>0</v>
      </c>
      <c r="J23" s="68">
        <v>1</v>
      </c>
      <c r="K23" s="68">
        <v>0</v>
      </c>
      <c r="L23" s="68">
        <v>1</v>
      </c>
      <c r="M23" s="68">
        <v>0</v>
      </c>
      <c r="N23" s="68">
        <v>0</v>
      </c>
      <c r="O23" s="68">
        <v>1</v>
      </c>
      <c r="P23" s="68">
        <v>0</v>
      </c>
      <c r="Q23" s="69">
        <v>0</v>
      </c>
      <c r="R23" s="69"/>
    </row>
    <row r="24" spans="1:18" ht="12.75" customHeight="1" x14ac:dyDescent="0.2">
      <c r="A24" s="51" t="s">
        <v>19</v>
      </c>
      <c r="B24" s="48">
        <v>4593</v>
      </c>
      <c r="C24" s="48">
        <v>2674</v>
      </c>
      <c r="D24" s="84">
        <v>913</v>
      </c>
      <c r="E24" s="72">
        <v>815</v>
      </c>
      <c r="F24" s="48">
        <v>12</v>
      </c>
      <c r="G24" s="48">
        <v>19</v>
      </c>
      <c r="H24" s="48">
        <v>82</v>
      </c>
      <c r="I24" s="68">
        <v>0</v>
      </c>
      <c r="J24" s="48">
        <v>50</v>
      </c>
      <c r="K24" s="48">
        <v>2</v>
      </c>
      <c r="L24" s="48">
        <v>40</v>
      </c>
      <c r="M24" s="48">
        <v>21</v>
      </c>
      <c r="N24" s="68">
        <v>0</v>
      </c>
      <c r="O24" s="68">
        <v>1</v>
      </c>
      <c r="P24" s="68">
        <v>0</v>
      </c>
      <c r="Q24" s="48">
        <v>18</v>
      </c>
    </row>
    <row r="25" spans="1:18" ht="12.75" customHeight="1" x14ac:dyDescent="0.2">
      <c r="A25" s="51" t="s">
        <v>20</v>
      </c>
      <c r="B25" s="48">
        <v>2008</v>
      </c>
      <c r="C25" s="48">
        <v>52</v>
      </c>
      <c r="D25" s="84">
        <v>33</v>
      </c>
      <c r="E25" s="72">
        <v>13</v>
      </c>
      <c r="F25" s="68">
        <v>0</v>
      </c>
      <c r="G25" s="68">
        <v>0</v>
      </c>
      <c r="H25" s="48">
        <v>5</v>
      </c>
      <c r="I25" s="68">
        <v>0</v>
      </c>
      <c r="J25" s="48">
        <v>17</v>
      </c>
      <c r="K25" s="68">
        <v>0</v>
      </c>
      <c r="L25" s="48">
        <v>6</v>
      </c>
      <c r="M25" s="68">
        <v>1</v>
      </c>
      <c r="N25" s="68">
        <v>0</v>
      </c>
      <c r="O25" s="68">
        <v>1</v>
      </c>
      <c r="P25" s="68">
        <v>0</v>
      </c>
      <c r="Q25" s="48">
        <v>23</v>
      </c>
    </row>
    <row r="26" spans="1:18" ht="12.75" customHeight="1" x14ac:dyDescent="0.2">
      <c r="A26" s="51" t="s">
        <v>21</v>
      </c>
      <c r="B26" s="48">
        <v>11704</v>
      </c>
      <c r="C26" s="48">
        <v>2457</v>
      </c>
      <c r="D26" s="84">
        <v>1593</v>
      </c>
      <c r="E26" s="72">
        <v>1571</v>
      </c>
      <c r="F26" s="68">
        <v>0</v>
      </c>
      <c r="G26" s="68">
        <v>0</v>
      </c>
      <c r="H26" s="48">
        <v>11</v>
      </c>
      <c r="I26" s="68">
        <v>0</v>
      </c>
      <c r="J26" s="48">
        <v>27</v>
      </c>
      <c r="K26" s="48">
        <v>10</v>
      </c>
      <c r="L26" s="48">
        <v>11</v>
      </c>
      <c r="M26" s="48">
        <v>5</v>
      </c>
      <c r="N26" s="68">
        <v>0</v>
      </c>
      <c r="O26" s="68">
        <v>0</v>
      </c>
      <c r="P26" s="68">
        <v>0</v>
      </c>
      <c r="Q26" s="68">
        <v>0</v>
      </c>
    </row>
    <row r="27" spans="1:18" ht="12.75" customHeight="1" x14ac:dyDescent="0.2">
      <c r="A27" s="51" t="s">
        <v>22</v>
      </c>
      <c r="B27" s="48">
        <v>6480</v>
      </c>
      <c r="C27" s="48">
        <v>1117</v>
      </c>
      <c r="D27" s="84">
        <v>341</v>
      </c>
      <c r="E27" s="72">
        <v>325</v>
      </c>
      <c r="F27" s="68">
        <v>0</v>
      </c>
      <c r="G27" s="68">
        <v>0</v>
      </c>
      <c r="H27" s="48">
        <v>3</v>
      </c>
      <c r="I27" s="68">
        <v>0</v>
      </c>
      <c r="J27" s="48">
        <v>6</v>
      </c>
      <c r="K27" s="68">
        <v>0</v>
      </c>
      <c r="L27" s="48">
        <v>3</v>
      </c>
      <c r="M27" s="68">
        <v>0</v>
      </c>
      <c r="N27" s="48">
        <v>1</v>
      </c>
      <c r="O27" s="48">
        <v>16</v>
      </c>
      <c r="P27" s="68">
        <v>0</v>
      </c>
      <c r="Q27" s="68">
        <v>0</v>
      </c>
    </row>
    <row r="28" spans="1:18" ht="12.75" customHeight="1" x14ac:dyDescent="0.2">
      <c r="A28" s="51" t="s">
        <v>23</v>
      </c>
      <c r="B28" s="48">
        <v>10344</v>
      </c>
      <c r="C28" s="48">
        <v>3844</v>
      </c>
      <c r="D28" s="84">
        <v>1287</v>
      </c>
      <c r="E28" s="72">
        <v>1174</v>
      </c>
      <c r="F28" s="48">
        <v>3</v>
      </c>
      <c r="G28" s="48">
        <v>6</v>
      </c>
      <c r="H28" s="48">
        <v>1</v>
      </c>
      <c r="I28" s="68">
        <v>0</v>
      </c>
      <c r="J28" s="48">
        <v>52</v>
      </c>
      <c r="K28" s="48">
        <v>9</v>
      </c>
      <c r="L28" s="48">
        <v>83</v>
      </c>
      <c r="M28" s="48">
        <v>11</v>
      </c>
      <c r="N28" s="48">
        <v>7</v>
      </c>
      <c r="O28" s="48">
        <v>11</v>
      </c>
      <c r="P28" s="68">
        <v>0</v>
      </c>
      <c r="Q28" s="48">
        <v>198</v>
      </c>
    </row>
    <row r="29" spans="1:18" ht="12.75" customHeight="1" x14ac:dyDescent="0.2">
      <c r="A29" s="51" t="s">
        <v>24</v>
      </c>
      <c r="B29" s="48">
        <v>4318</v>
      </c>
      <c r="C29" s="48">
        <v>1792</v>
      </c>
      <c r="D29" s="84">
        <v>684</v>
      </c>
      <c r="E29" s="72">
        <v>614</v>
      </c>
      <c r="F29" s="68">
        <v>31</v>
      </c>
      <c r="G29" s="68">
        <v>6</v>
      </c>
      <c r="H29" s="68">
        <v>0</v>
      </c>
      <c r="I29" s="48">
        <v>1</v>
      </c>
      <c r="J29" s="48">
        <v>19</v>
      </c>
      <c r="K29" s="68">
        <v>0</v>
      </c>
      <c r="L29" s="48">
        <v>51</v>
      </c>
      <c r="M29" s="68">
        <v>0</v>
      </c>
      <c r="N29" s="68">
        <v>1</v>
      </c>
      <c r="O29" s="48">
        <v>10</v>
      </c>
      <c r="P29" s="68">
        <v>0</v>
      </c>
      <c r="Q29" s="68">
        <v>3</v>
      </c>
    </row>
    <row r="30" spans="1:18" ht="12.75" customHeight="1" x14ac:dyDescent="0.2">
      <c r="A30" s="51" t="s">
        <v>25</v>
      </c>
      <c r="B30" s="48">
        <v>19722</v>
      </c>
      <c r="C30" s="48">
        <v>4144</v>
      </c>
      <c r="D30" s="84">
        <v>2176</v>
      </c>
      <c r="E30" s="72">
        <v>1359</v>
      </c>
      <c r="F30" s="48">
        <v>127</v>
      </c>
      <c r="G30" s="68">
        <v>0</v>
      </c>
      <c r="H30" s="48">
        <v>120</v>
      </c>
      <c r="I30" s="68">
        <v>0</v>
      </c>
      <c r="J30" s="48">
        <v>24</v>
      </c>
      <c r="K30" s="48">
        <v>552</v>
      </c>
      <c r="L30" s="48">
        <v>165</v>
      </c>
      <c r="M30" s="48">
        <v>527</v>
      </c>
      <c r="N30" s="48">
        <v>75</v>
      </c>
      <c r="O30" s="48">
        <v>94</v>
      </c>
      <c r="P30" s="68">
        <v>0</v>
      </c>
      <c r="Q30" s="48">
        <v>3</v>
      </c>
    </row>
    <row r="31" spans="1:18" ht="12.75" customHeight="1" x14ac:dyDescent="0.2">
      <c r="A31" s="51" t="s">
        <v>26</v>
      </c>
      <c r="B31" s="48">
        <v>5687</v>
      </c>
      <c r="C31" s="48">
        <v>2312</v>
      </c>
      <c r="D31" s="84">
        <v>109</v>
      </c>
      <c r="E31" s="72">
        <v>75</v>
      </c>
      <c r="F31" s="68">
        <v>1</v>
      </c>
      <c r="G31" s="68">
        <v>0</v>
      </c>
      <c r="H31" s="48">
        <v>2</v>
      </c>
      <c r="I31" s="68">
        <v>0</v>
      </c>
      <c r="J31" s="48">
        <v>11</v>
      </c>
      <c r="K31" s="48">
        <v>3</v>
      </c>
      <c r="L31" s="48">
        <v>28</v>
      </c>
      <c r="M31" s="68">
        <v>0</v>
      </c>
      <c r="N31" s="68">
        <v>0</v>
      </c>
      <c r="O31" s="48">
        <v>2</v>
      </c>
      <c r="P31" s="68">
        <v>0</v>
      </c>
      <c r="Q31" s="68">
        <v>0</v>
      </c>
    </row>
    <row r="32" spans="1:18" ht="7.5" customHeight="1" x14ac:dyDescent="0.2">
      <c r="A32" s="53"/>
      <c r="B32" s="67"/>
      <c r="C32" s="67"/>
      <c r="D32" s="85"/>
      <c r="E32" s="73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 ht="12.75" customHeight="1" x14ac:dyDescent="0.2">
      <c r="A33" s="51" t="s">
        <v>27</v>
      </c>
      <c r="B33" s="48">
        <v>17878</v>
      </c>
      <c r="C33" s="48">
        <v>16000</v>
      </c>
      <c r="D33" s="84">
        <v>14518</v>
      </c>
      <c r="E33" s="72">
        <v>14133</v>
      </c>
      <c r="F33" s="68">
        <v>0</v>
      </c>
      <c r="G33" s="68">
        <v>0</v>
      </c>
      <c r="H33" s="48">
        <v>179</v>
      </c>
      <c r="I33" s="68">
        <v>3</v>
      </c>
      <c r="J33" s="48">
        <v>578</v>
      </c>
      <c r="K33" s="48">
        <v>23</v>
      </c>
      <c r="L33" s="48">
        <v>267</v>
      </c>
      <c r="M33" s="48">
        <v>65</v>
      </c>
      <c r="N33" s="48">
        <v>69</v>
      </c>
      <c r="O33" s="48">
        <v>7</v>
      </c>
      <c r="P33" s="68">
        <v>1</v>
      </c>
      <c r="Q33" s="68">
        <v>0</v>
      </c>
    </row>
    <row r="34" spans="1:17" ht="12.75" customHeight="1" x14ac:dyDescent="0.2">
      <c r="A34" s="51" t="s">
        <v>28</v>
      </c>
      <c r="B34" s="48">
        <v>17848</v>
      </c>
      <c r="C34" s="48">
        <v>8316</v>
      </c>
      <c r="D34" s="84">
        <v>2342</v>
      </c>
      <c r="E34" s="72">
        <v>1012</v>
      </c>
      <c r="F34" s="48">
        <v>6</v>
      </c>
      <c r="G34" s="68">
        <v>6</v>
      </c>
      <c r="H34" s="48">
        <v>983</v>
      </c>
      <c r="I34" s="68">
        <v>4</v>
      </c>
      <c r="J34" s="48">
        <v>472</v>
      </c>
      <c r="K34" s="48">
        <v>94</v>
      </c>
      <c r="L34" s="48">
        <v>299</v>
      </c>
      <c r="M34" s="48">
        <v>768</v>
      </c>
      <c r="N34" s="68">
        <v>0</v>
      </c>
      <c r="O34" s="48">
        <v>16</v>
      </c>
      <c r="P34" s="68">
        <v>0</v>
      </c>
      <c r="Q34" s="68">
        <v>0</v>
      </c>
    </row>
    <row r="35" spans="1:17" ht="12.75" customHeight="1" x14ac:dyDescent="0.2">
      <c r="A35" s="51" t="s">
        <v>29</v>
      </c>
      <c r="B35" s="48">
        <v>51052</v>
      </c>
      <c r="C35" s="48">
        <v>36859</v>
      </c>
      <c r="D35" s="84">
        <v>24612</v>
      </c>
      <c r="E35" s="72">
        <v>23560</v>
      </c>
      <c r="F35" s="68">
        <v>0</v>
      </c>
      <c r="G35" s="68">
        <v>0</v>
      </c>
      <c r="H35" s="68">
        <v>13</v>
      </c>
      <c r="I35" s="68">
        <v>0</v>
      </c>
      <c r="J35" s="48">
        <v>396</v>
      </c>
      <c r="K35" s="48">
        <v>8</v>
      </c>
      <c r="L35" s="48">
        <v>683</v>
      </c>
      <c r="M35" s="68">
        <v>0</v>
      </c>
      <c r="N35" s="68">
        <v>0</v>
      </c>
      <c r="O35" s="48">
        <v>101</v>
      </c>
      <c r="P35" s="68">
        <v>0</v>
      </c>
      <c r="Q35" s="68">
        <v>0</v>
      </c>
    </row>
    <row r="36" spans="1:17" ht="12.75" customHeight="1" x14ac:dyDescent="0.2">
      <c r="A36" s="51" t="s">
        <v>30</v>
      </c>
      <c r="B36" s="48">
        <v>12867</v>
      </c>
      <c r="C36" s="48">
        <v>3327</v>
      </c>
      <c r="D36" s="84">
        <v>2004</v>
      </c>
      <c r="E36" s="72">
        <v>1409</v>
      </c>
      <c r="F36" s="48">
        <v>43</v>
      </c>
      <c r="G36" s="48">
        <v>101</v>
      </c>
      <c r="H36" s="48">
        <v>61</v>
      </c>
      <c r="I36" s="68">
        <v>2</v>
      </c>
      <c r="J36" s="48">
        <v>525</v>
      </c>
      <c r="K36" s="48">
        <v>165</v>
      </c>
      <c r="L36" s="48">
        <v>239</v>
      </c>
      <c r="M36" s="48">
        <v>44</v>
      </c>
      <c r="N36" s="48">
        <v>4</v>
      </c>
      <c r="O36" s="48">
        <v>15</v>
      </c>
      <c r="P36" s="68">
        <v>0</v>
      </c>
      <c r="Q36" s="48">
        <v>275</v>
      </c>
    </row>
    <row r="37" spans="1:17" ht="12.75" customHeight="1" x14ac:dyDescent="0.2">
      <c r="A37" s="51" t="s">
        <v>31</v>
      </c>
      <c r="B37" s="48">
        <v>17649</v>
      </c>
      <c r="C37" s="48">
        <v>7328</v>
      </c>
      <c r="D37" s="84">
        <v>2732</v>
      </c>
      <c r="E37" s="72">
        <v>2360</v>
      </c>
      <c r="F37" s="48">
        <v>4</v>
      </c>
      <c r="G37" s="48">
        <v>4</v>
      </c>
      <c r="H37" s="48">
        <v>36</v>
      </c>
      <c r="I37" s="48">
        <v>1</v>
      </c>
      <c r="J37" s="48">
        <v>253</v>
      </c>
      <c r="K37" s="48">
        <v>11</v>
      </c>
      <c r="L37" s="48">
        <v>206</v>
      </c>
      <c r="M37" s="48">
        <v>81</v>
      </c>
      <c r="N37" s="68">
        <v>0</v>
      </c>
      <c r="O37" s="48">
        <v>165</v>
      </c>
      <c r="P37" s="68">
        <v>1</v>
      </c>
      <c r="Q37" s="48">
        <v>527</v>
      </c>
    </row>
    <row r="38" spans="1:17" ht="12.75" customHeight="1" x14ac:dyDescent="0.2">
      <c r="A38" s="51" t="s">
        <v>32</v>
      </c>
      <c r="B38" s="48">
        <v>4499</v>
      </c>
      <c r="C38" s="48">
        <v>1365</v>
      </c>
      <c r="D38" s="84">
        <v>711</v>
      </c>
      <c r="E38" s="72">
        <v>352</v>
      </c>
      <c r="F38" s="68">
        <v>0</v>
      </c>
      <c r="G38" s="68">
        <v>0</v>
      </c>
      <c r="H38" s="48">
        <v>88</v>
      </c>
      <c r="I38" s="68">
        <v>0</v>
      </c>
      <c r="J38" s="48">
        <v>37</v>
      </c>
      <c r="K38" s="48">
        <v>178</v>
      </c>
      <c r="L38" s="48">
        <v>128</v>
      </c>
      <c r="M38" s="68">
        <v>2</v>
      </c>
      <c r="N38" s="48">
        <v>2</v>
      </c>
      <c r="O38" s="48">
        <v>10</v>
      </c>
      <c r="P38" s="68">
        <v>0</v>
      </c>
      <c r="Q38" s="68">
        <v>0</v>
      </c>
    </row>
    <row r="39" spans="1:17" ht="12.75" customHeight="1" x14ac:dyDescent="0.2">
      <c r="A39" s="51" t="s">
        <v>33</v>
      </c>
      <c r="B39" s="48">
        <v>11473</v>
      </c>
      <c r="C39" s="48">
        <v>6036</v>
      </c>
      <c r="D39" s="84">
        <v>1498</v>
      </c>
      <c r="E39" s="72">
        <v>1287</v>
      </c>
      <c r="F39" s="48">
        <v>9</v>
      </c>
      <c r="G39" s="48">
        <v>13</v>
      </c>
      <c r="H39" s="48">
        <v>65</v>
      </c>
      <c r="I39" s="68">
        <v>1</v>
      </c>
      <c r="J39" s="48">
        <v>106</v>
      </c>
      <c r="K39" s="48">
        <v>16</v>
      </c>
      <c r="L39" s="48">
        <v>82</v>
      </c>
      <c r="M39" s="48">
        <v>16</v>
      </c>
      <c r="N39" s="68">
        <v>0</v>
      </c>
      <c r="O39" s="48">
        <v>18</v>
      </c>
      <c r="P39" s="68">
        <v>0</v>
      </c>
      <c r="Q39" s="48">
        <v>216</v>
      </c>
    </row>
    <row r="40" spans="1:17" ht="12.75" customHeight="1" x14ac:dyDescent="0.2">
      <c r="A40" s="51" t="s">
        <v>34</v>
      </c>
      <c r="B40" s="48">
        <v>4064</v>
      </c>
      <c r="C40" s="48">
        <v>1799</v>
      </c>
      <c r="D40" s="84">
        <v>628</v>
      </c>
      <c r="E40" s="72">
        <v>429</v>
      </c>
      <c r="F40" s="68">
        <v>12</v>
      </c>
      <c r="G40" s="68">
        <v>7</v>
      </c>
      <c r="H40" s="48">
        <v>158</v>
      </c>
      <c r="I40" s="68">
        <v>0</v>
      </c>
      <c r="J40" s="48">
        <v>42</v>
      </c>
      <c r="K40" s="48">
        <v>2</v>
      </c>
      <c r="L40" s="48">
        <v>87</v>
      </c>
      <c r="M40" s="68">
        <v>0</v>
      </c>
      <c r="N40" s="48">
        <v>6</v>
      </c>
      <c r="O40" s="48">
        <v>4</v>
      </c>
      <c r="P40" s="68">
        <v>0</v>
      </c>
      <c r="Q40" s="68">
        <v>1</v>
      </c>
    </row>
    <row r="41" spans="1:17" ht="12.75" customHeight="1" x14ac:dyDescent="0.2">
      <c r="A41" s="51" t="s">
        <v>35</v>
      </c>
      <c r="B41" s="48">
        <v>5080</v>
      </c>
      <c r="C41" s="48">
        <v>1792</v>
      </c>
      <c r="D41" s="84">
        <v>796</v>
      </c>
      <c r="E41" s="72">
        <v>720</v>
      </c>
      <c r="F41" s="68">
        <v>1</v>
      </c>
      <c r="G41" s="68">
        <v>1</v>
      </c>
      <c r="H41" s="48">
        <v>53</v>
      </c>
      <c r="I41" s="68">
        <v>0</v>
      </c>
      <c r="J41" s="48">
        <v>23</v>
      </c>
      <c r="K41" s="48">
        <v>8</v>
      </c>
      <c r="L41" s="48">
        <v>61</v>
      </c>
      <c r="M41" s="48">
        <v>4</v>
      </c>
      <c r="N41" s="48">
        <v>4</v>
      </c>
      <c r="O41" s="48">
        <v>4</v>
      </c>
      <c r="P41" s="68">
        <v>0</v>
      </c>
      <c r="Q41" s="48">
        <v>2</v>
      </c>
    </row>
    <row r="42" spans="1:17" ht="12.75" customHeight="1" x14ac:dyDescent="0.2">
      <c r="A42" s="51" t="s">
        <v>36</v>
      </c>
      <c r="B42" s="48">
        <v>9562</v>
      </c>
      <c r="C42" s="48">
        <v>5079</v>
      </c>
      <c r="D42" s="84">
        <v>1941</v>
      </c>
      <c r="E42" s="72">
        <v>1880</v>
      </c>
      <c r="F42" s="68">
        <v>0</v>
      </c>
      <c r="G42" s="68">
        <v>0</v>
      </c>
      <c r="H42" s="48">
        <v>11</v>
      </c>
      <c r="I42" s="68">
        <v>4</v>
      </c>
      <c r="J42" s="48">
        <v>15</v>
      </c>
      <c r="K42" s="48">
        <v>9</v>
      </c>
      <c r="L42" s="48">
        <v>26</v>
      </c>
      <c r="M42" s="48">
        <v>5</v>
      </c>
      <c r="N42" s="68">
        <v>4</v>
      </c>
      <c r="O42" s="48">
        <v>13</v>
      </c>
      <c r="P42" s="68">
        <v>0</v>
      </c>
      <c r="Q42" s="68">
        <v>0</v>
      </c>
    </row>
    <row r="43" spans="1:17" ht="7.5" customHeight="1" x14ac:dyDescent="0.2">
      <c r="A43" s="53"/>
      <c r="B43" s="67"/>
      <c r="C43" s="67"/>
      <c r="D43" s="85"/>
      <c r="E43" s="73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 ht="12.75" customHeight="1" x14ac:dyDescent="0.2">
      <c r="A44" s="51" t="s">
        <v>37</v>
      </c>
      <c r="B44" s="48">
        <v>5231</v>
      </c>
      <c r="C44" s="48">
        <v>3058</v>
      </c>
      <c r="D44" s="84">
        <v>2151</v>
      </c>
      <c r="E44" s="72">
        <v>2016</v>
      </c>
      <c r="F44" s="68">
        <v>0</v>
      </c>
      <c r="G44" s="68">
        <v>0</v>
      </c>
      <c r="H44" s="48">
        <v>18</v>
      </c>
      <c r="I44" s="48">
        <v>7</v>
      </c>
      <c r="J44" s="48">
        <v>104</v>
      </c>
      <c r="K44" s="48">
        <v>87</v>
      </c>
      <c r="L44" s="48">
        <v>53</v>
      </c>
      <c r="M44" s="48">
        <v>29</v>
      </c>
      <c r="N44" s="68">
        <v>0</v>
      </c>
      <c r="O44" s="48">
        <v>8</v>
      </c>
      <c r="P44" s="68">
        <v>0</v>
      </c>
      <c r="Q44" s="68">
        <v>0</v>
      </c>
    </row>
    <row r="45" spans="1:17" ht="12.75" customHeight="1" x14ac:dyDescent="0.2">
      <c r="A45" s="51" t="s">
        <v>38</v>
      </c>
      <c r="B45" s="48">
        <v>11582</v>
      </c>
      <c r="C45" s="48">
        <v>5230</v>
      </c>
      <c r="D45" s="84">
        <v>1451</v>
      </c>
      <c r="E45" s="72">
        <v>765</v>
      </c>
      <c r="F45" s="68">
        <v>0</v>
      </c>
      <c r="G45" s="68">
        <v>0</v>
      </c>
      <c r="H45" s="48">
        <v>379</v>
      </c>
      <c r="I45" s="48">
        <v>1</v>
      </c>
      <c r="J45" s="48">
        <v>67</v>
      </c>
      <c r="K45" s="48">
        <v>5</v>
      </c>
      <c r="L45" s="48">
        <v>365</v>
      </c>
      <c r="M45" s="48">
        <v>130</v>
      </c>
      <c r="N45" s="48">
        <v>28</v>
      </c>
      <c r="O45" s="48">
        <v>6</v>
      </c>
      <c r="P45" s="68">
        <v>0</v>
      </c>
      <c r="Q45" s="48">
        <v>2</v>
      </c>
    </row>
    <row r="46" spans="1:17" ht="12.75" customHeight="1" x14ac:dyDescent="0.2">
      <c r="A46" s="51" t="s">
        <v>39</v>
      </c>
      <c r="B46" s="48">
        <v>10571</v>
      </c>
      <c r="C46" s="48">
        <v>4657</v>
      </c>
      <c r="D46" s="84">
        <v>2375</v>
      </c>
      <c r="E46" s="72">
        <v>1443</v>
      </c>
      <c r="F46" s="68">
        <v>257</v>
      </c>
      <c r="G46" s="68">
        <v>0</v>
      </c>
      <c r="H46" s="48">
        <v>269</v>
      </c>
      <c r="I46" s="68">
        <v>0</v>
      </c>
      <c r="J46" s="48">
        <v>603</v>
      </c>
      <c r="K46" s="48">
        <v>137</v>
      </c>
      <c r="L46" s="48">
        <v>252</v>
      </c>
      <c r="M46" s="48">
        <v>39</v>
      </c>
      <c r="N46" s="68">
        <v>17</v>
      </c>
      <c r="O46" s="48">
        <v>22</v>
      </c>
      <c r="P46" s="68">
        <v>0</v>
      </c>
      <c r="Q46" s="68">
        <v>0</v>
      </c>
    </row>
    <row r="47" spans="1:17" ht="12.75" customHeight="1" x14ac:dyDescent="0.2">
      <c r="A47" s="51" t="s">
        <v>40</v>
      </c>
      <c r="B47" s="48">
        <v>127790</v>
      </c>
      <c r="C47" s="48">
        <v>79528</v>
      </c>
      <c r="D47" s="84">
        <v>19583</v>
      </c>
      <c r="E47" s="72">
        <v>17201</v>
      </c>
      <c r="F47" s="48">
        <v>798</v>
      </c>
      <c r="G47" s="68">
        <v>0</v>
      </c>
      <c r="H47" s="48">
        <v>942</v>
      </c>
      <c r="I47" s="68">
        <v>0</v>
      </c>
      <c r="J47" s="48">
        <v>124</v>
      </c>
      <c r="K47" s="68">
        <v>47</v>
      </c>
      <c r="L47" s="48">
        <v>1416</v>
      </c>
      <c r="M47" s="48">
        <v>171</v>
      </c>
      <c r="N47" s="48">
        <v>101</v>
      </c>
      <c r="O47" s="68">
        <v>0</v>
      </c>
      <c r="P47" s="68">
        <v>0</v>
      </c>
      <c r="Q47" s="68">
        <v>0</v>
      </c>
    </row>
    <row r="48" spans="1:17" ht="12.75" customHeight="1" x14ac:dyDescent="0.2">
      <c r="A48" s="51" t="s">
        <v>41</v>
      </c>
      <c r="B48" s="48">
        <v>15452</v>
      </c>
      <c r="C48" s="48">
        <v>2270</v>
      </c>
      <c r="D48" s="84">
        <v>559</v>
      </c>
      <c r="E48" s="72">
        <v>257</v>
      </c>
      <c r="F48" s="68">
        <v>0</v>
      </c>
      <c r="G48" s="48">
        <v>3</v>
      </c>
      <c r="H48" s="48">
        <v>75</v>
      </c>
      <c r="I48" s="68">
        <v>6</v>
      </c>
      <c r="J48" s="48">
        <v>269</v>
      </c>
      <c r="K48" s="48">
        <v>1</v>
      </c>
      <c r="L48" s="48">
        <v>73</v>
      </c>
      <c r="M48" s="48">
        <v>6</v>
      </c>
      <c r="N48" s="68">
        <v>0</v>
      </c>
      <c r="O48" s="68">
        <v>7</v>
      </c>
      <c r="P48" s="68">
        <v>0</v>
      </c>
      <c r="Q48" s="68">
        <v>0</v>
      </c>
    </row>
    <row r="49" spans="1:17" ht="12.75" customHeight="1" x14ac:dyDescent="0.2">
      <c r="A49" s="51" t="s">
        <v>42</v>
      </c>
      <c r="B49" s="48">
        <v>1045</v>
      </c>
      <c r="C49" s="48">
        <v>264</v>
      </c>
      <c r="D49" s="84">
        <v>181</v>
      </c>
      <c r="E49" s="72">
        <v>133</v>
      </c>
      <c r="F49" s="68">
        <v>1</v>
      </c>
      <c r="G49" s="68">
        <v>0</v>
      </c>
      <c r="H49" s="48">
        <v>51</v>
      </c>
      <c r="I49" s="68">
        <v>0</v>
      </c>
      <c r="J49" s="48">
        <v>15</v>
      </c>
      <c r="K49" s="81">
        <v>0</v>
      </c>
      <c r="L49" s="48">
        <v>23</v>
      </c>
      <c r="M49" s="68">
        <v>0</v>
      </c>
      <c r="N49" s="48">
        <v>7</v>
      </c>
      <c r="O49" s="48">
        <v>2</v>
      </c>
      <c r="P49" s="68">
        <v>0</v>
      </c>
      <c r="Q49" s="68">
        <v>0</v>
      </c>
    </row>
    <row r="50" spans="1:17" ht="12.75" customHeight="1" x14ac:dyDescent="0.2">
      <c r="A50" s="51" t="s">
        <v>43</v>
      </c>
      <c r="B50" s="48">
        <v>50311</v>
      </c>
      <c r="C50" s="48">
        <v>7094</v>
      </c>
      <c r="D50" s="84">
        <v>3178</v>
      </c>
      <c r="E50" s="72">
        <v>2074</v>
      </c>
      <c r="F50" s="68">
        <v>1</v>
      </c>
      <c r="G50" s="48">
        <v>41</v>
      </c>
      <c r="H50" s="48">
        <v>989</v>
      </c>
      <c r="I50" s="68">
        <v>2</v>
      </c>
      <c r="J50" s="48">
        <v>116</v>
      </c>
      <c r="K50" s="48">
        <v>33</v>
      </c>
      <c r="L50" s="48">
        <v>402</v>
      </c>
      <c r="M50" s="48">
        <v>243</v>
      </c>
      <c r="N50" s="68">
        <v>3</v>
      </c>
      <c r="O50" s="48">
        <v>50</v>
      </c>
      <c r="P50" s="68">
        <v>0</v>
      </c>
      <c r="Q50" s="48">
        <v>263</v>
      </c>
    </row>
    <row r="51" spans="1:17" ht="12.75" customHeight="1" x14ac:dyDescent="0.2">
      <c r="A51" s="51" t="s">
        <v>44</v>
      </c>
      <c r="B51" s="48">
        <v>6410</v>
      </c>
      <c r="C51" s="48">
        <v>1511</v>
      </c>
      <c r="D51" s="84">
        <v>597</v>
      </c>
      <c r="E51" s="72">
        <v>223</v>
      </c>
      <c r="F51" s="68">
        <v>0</v>
      </c>
      <c r="G51" s="68">
        <v>0</v>
      </c>
      <c r="H51" s="48">
        <v>69</v>
      </c>
      <c r="I51" s="68">
        <v>0</v>
      </c>
      <c r="J51" s="48">
        <v>110</v>
      </c>
      <c r="K51" s="48">
        <v>48</v>
      </c>
      <c r="L51" s="48">
        <v>218</v>
      </c>
      <c r="M51" s="68">
        <v>0</v>
      </c>
      <c r="N51" s="48">
        <v>2</v>
      </c>
      <c r="O51" s="48">
        <v>13</v>
      </c>
      <c r="P51" s="68">
        <v>0</v>
      </c>
      <c r="Q51" s="68">
        <v>0</v>
      </c>
    </row>
    <row r="52" spans="1:17" ht="12.75" customHeight="1" x14ac:dyDescent="0.2">
      <c r="A52" s="51" t="s">
        <v>45</v>
      </c>
      <c r="B52" s="48">
        <v>41306</v>
      </c>
      <c r="C52" s="48">
        <v>33663</v>
      </c>
      <c r="D52" s="84">
        <v>23089</v>
      </c>
      <c r="E52" s="72">
        <v>22734</v>
      </c>
      <c r="F52" s="68">
        <v>26</v>
      </c>
      <c r="G52" s="68">
        <v>51</v>
      </c>
      <c r="H52" s="48">
        <v>85</v>
      </c>
      <c r="I52" s="68">
        <v>1</v>
      </c>
      <c r="J52" s="48">
        <v>165</v>
      </c>
      <c r="K52" s="68">
        <v>8</v>
      </c>
      <c r="L52" s="48">
        <v>89</v>
      </c>
      <c r="M52" s="68">
        <v>1</v>
      </c>
      <c r="N52" s="68">
        <v>4</v>
      </c>
      <c r="O52" s="48">
        <v>39</v>
      </c>
      <c r="P52" s="68">
        <v>0</v>
      </c>
      <c r="Q52" s="48">
        <v>112</v>
      </c>
    </row>
    <row r="53" spans="1:17" ht="12.75" customHeight="1" x14ac:dyDescent="0.2">
      <c r="A53" s="51" t="s">
        <v>46</v>
      </c>
      <c r="B53" s="48">
        <v>47101</v>
      </c>
      <c r="C53" s="48">
        <v>24652</v>
      </c>
      <c r="D53" s="84">
        <v>5740</v>
      </c>
      <c r="E53" s="72">
        <v>4881</v>
      </c>
      <c r="F53" s="68">
        <v>0</v>
      </c>
      <c r="G53" s="48">
        <v>49</v>
      </c>
      <c r="H53" s="68">
        <v>0</v>
      </c>
      <c r="I53" s="68">
        <v>0</v>
      </c>
      <c r="J53" s="48">
        <v>416</v>
      </c>
      <c r="K53" s="48">
        <v>633</v>
      </c>
      <c r="L53" s="48">
        <v>687</v>
      </c>
      <c r="M53" s="48">
        <v>49</v>
      </c>
      <c r="N53" s="68">
        <v>0</v>
      </c>
      <c r="O53" s="48">
        <v>29</v>
      </c>
      <c r="P53" s="68">
        <v>0</v>
      </c>
      <c r="Q53" s="68">
        <v>0</v>
      </c>
    </row>
    <row r="54" spans="1:17" ht="7.5" customHeight="1" x14ac:dyDescent="0.2">
      <c r="A54" s="53"/>
      <c r="B54" s="67"/>
      <c r="C54" s="67"/>
      <c r="D54" s="85"/>
      <c r="E54" s="73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ht="12.75" customHeight="1" x14ac:dyDescent="0.2">
      <c r="A55" s="51" t="s">
        <v>47</v>
      </c>
      <c r="B55" s="48">
        <v>6049</v>
      </c>
      <c r="C55" s="48">
        <v>5072</v>
      </c>
      <c r="D55" s="84">
        <v>544</v>
      </c>
      <c r="E55" s="72">
        <v>26</v>
      </c>
      <c r="F55" s="48">
        <v>21</v>
      </c>
      <c r="G55" s="68">
        <v>7</v>
      </c>
      <c r="H55" s="48">
        <v>220</v>
      </c>
      <c r="I55" s="68">
        <v>0</v>
      </c>
      <c r="J55" s="48">
        <v>62</v>
      </c>
      <c r="K55" s="48">
        <v>77</v>
      </c>
      <c r="L55" s="48">
        <v>138</v>
      </c>
      <c r="M55" s="48">
        <v>18</v>
      </c>
      <c r="N55" s="68">
        <v>0</v>
      </c>
      <c r="O55" s="68">
        <v>0</v>
      </c>
      <c r="P55" s="68">
        <v>0</v>
      </c>
      <c r="Q55" s="68">
        <v>0</v>
      </c>
    </row>
    <row r="56" spans="1:17" ht="12.75" customHeight="1" x14ac:dyDescent="0.2">
      <c r="A56" s="51" t="s">
        <v>48</v>
      </c>
      <c r="B56" s="48">
        <v>4261</v>
      </c>
      <c r="C56" s="48">
        <v>2826</v>
      </c>
      <c r="D56" s="84">
        <v>231</v>
      </c>
      <c r="E56" s="72">
        <v>208</v>
      </c>
      <c r="F56" s="68">
        <v>0</v>
      </c>
      <c r="G56" s="68">
        <v>0</v>
      </c>
      <c r="H56" s="68">
        <v>0</v>
      </c>
      <c r="I56" s="68">
        <v>0</v>
      </c>
      <c r="J56" s="48">
        <v>28</v>
      </c>
      <c r="K56" s="68">
        <v>1</v>
      </c>
      <c r="L56" s="48">
        <v>13</v>
      </c>
      <c r="M56" s="68">
        <v>0</v>
      </c>
      <c r="N56" s="68">
        <v>4</v>
      </c>
      <c r="O56" s="48">
        <v>5</v>
      </c>
      <c r="P56" s="68">
        <v>0</v>
      </c>
      <c r="Q56" s="48">
        <v>14</v>
      </c>
    </row>
    <row r="57" spans="1:17" ht="12.75" customHeight="1" x14ac:dyDescent="0.2">
      <c r="A57" s="51" t="s">
        <v>49</v>
      </c>
      <c r="B57" s="48">
        <v>8210</v>
      </c>
      <c r="C57" s="48">
        <v>1634</v>
      </c>
      <c r="D57" s="84">
        <v>709</v>
      </c>
      <c r="E57" s="72">
        <v>599</v>
      </c>
      <c r="F57" s="68">
        <v>0</v>
      </c>
      <c r="G57" s="68">
        <v>3</v>
      </c>
      <c r="H57" s="48">
        <v>11</v>
      </c>
      <c r="I57" s="68">
        <v>0</v>
      </c>
      <c r="J57" s="48">
        <v>57</v>
      </c>
      <c r="K57" s="48">
        <v>3</v>
      </c>
      <c r="L57" s="48">
        <v>62</v>
      </c>
      <c r="M57" s="68">
        <v>0</v>
      </c>
      <c r="N57" s="68">
        <v>3</v>
      </c>
      <c r="O57" s="48">
        <v>37</v>
      </c>
      <c r="P57" s="68">
        <v>0</v>
      </c>
      <c r="Q57" s="48">
        <v>12</v>
      </c>
    </row>
    <row r="58" spans="1:17" ht="12.75" customHeight="1" x14ac:dyDescent="0.2">
      <c r="A58" s="51" t="s">
        <v>50</v>
      </c>
      <c r="B58" s="48">
        <v>3007</v>
      </c>
      <c r="C58" s="48">
        <v>350</v>
      </c>
      <c r="D58" s="84">
        <v>204</v>
      </c>
      <c r="E58" s="72">
        <v>59</v>
      </c>
      <c r="F58" s="68">
        <v>0</v>
      </c>
      <c r="G58" s="48">
        <v>13</v>
      </c>
      <c r="H58" s="68">
        <v>0</v>
      </c>
      <c r="I58" s="68">
        <v>0</v>
      </c>
      <c r="J58" s="48">
        <v>29</v>
      </c>
      <c r="K58" s="48">
        <v>134</v>
      </c>
      <c r="L58" s="48">
        <v>15</v>
      </c>
      <c r="M58" s="68">
        <v>1</v>
      </c>
      <c r="N58" s="48">
        <v>7</v>
      </c>
      <c r="O58" s="68">
        <v>5</v>
      </c>
      <c r="P58" s="48">
        <v>4</v>
      </c>
      <c r="Q58" s="68">
        <v>0</v>
      </c>
    </row>
    <row r="59" spans="1:17" ht="12.75" customHeight="1" x14ac:dyDescent="0.2">
      <c r="A59" s="51" t="s">
        <v>51</v>
      </c>
      <c r="B59" s="48">
        <v>22769</v>
      </c>
      <c r="C59" s="48">
        <v>7707</v>
      </c>
      <c r="D59" s="84">
        <v>2385</v>
      </c>
      <c r="E59" s="72">
        <v>2101</v>
      </c>
      <c r="F59" s="68">
        <v>0</v>
      </c>
      <c r="G59" s="68">
        <v>0</v>
      </c>
      <c r="H59" s="48">
        <v>59</v>
      </c>
      <c r="I59" s="68">
        <v>0</v>
      </c>
      <c r="J59" s="48">
        <v>131</v>
      </c>
      <c r="K59" s="48">
        <v>22</v>
      </c>
      <c r="L59" s="48">
        <v>154</v>
      </c>
      <c r="M59" s="48">
        <v>259</v>
      </c>
      <c r="N59" s="68">
        <v>1</v>
      </c>
      <c r="O59" s="48">
        <v>67</v>
      </c>
      <c r="P59" s="68">
        <v>0</v>
      </c>
      <c r="Q59" s="48">
        <v>52</v>
      </c>
    </row>
    <row r="60" spans="1:17" ht="12.75" customHeight="1" x14ac:dyDescent="0.2">
      <c r="A60" s="51" t="s">
        <v>52</v>
      </c>
      <c r="B60" s="48">
        <v>26363</v>
      </c>
      <c r="C60" s="48">
        <v>7291</v>
      </c>
      <c r="D60" s="84">
        <v>1309</v>
      </c>
      <c r="E60" s="72">
        <v>1144</v>
      </c>
      <c r="F60" s="48">
        <v>167</v>
      </c>
      <c r="G60" s="68">
        <v>40</v>
      </c>
      <c r="H60" s="68">
        <v>0</v>
      </c>
      <c r="I60" s="68">
        <v>0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</row>
    <row r="61" spans="1:17" ht="12.75" customHeight="1" x14ac:dyDescent="0.2">
      <c r="A61" s="51" t="s">
        <v>53</v>
      </c>
      <c r="B61" s="48">
        <v>3781</v>
      </c>
      <c r="C61" s="48">
        <v>1516</v>
      </c>
      <c r="D61" s="84">
        <v>153</v>
      </c>
      <c r="E61" s="72">
        <v>133</v>
      </c>
      <c r="F61" s="68">
        <v>0</v>
      </c>
      <c r="G61" s="68">
        <v>1</v>
      </c>
      <c r="H61" s="48">
        <v>4</v>
      </c>
      <c r="I61" s="48">
        <v>1</v>
      </c>
      <c r="J61" s="48">
        <v>10</v>
      </c>
      <c r="K61" s="68">
        <v>0</v>
      </c>
      <c r="L61" s="48">
        <v>17</v>
      </c>
      <c r="M61" s="48">
        <v>2</v>
      </c>
      <c r="N61" s="68">
        <v>0</v>
      </c>
      <c r="O61" s="68">
        <v>0</v>
      </c>
      <c r="P61" s="68">
        <v>0</v>
      </c>
      <c r="Q61" s="68">
        <v>3</v>
      </c>
    </row>
    <row r="62" spans="1:17" ht="12.75" customHeight="1" x14ac:dyDescent="0.2">
      <c r="A62" s="51" t="s">
        <v>54</v>
      </c>
      <c r="B62" s="48">
        <v>3017</v>
      </c>
      <c r="C62" s="48">
        <v>1397</v>
      </c>
      <c r="D62" s="84">
        <v>656</v>
      </c>
      <c r="E62" s="72">
        <v>601</v>
      </c>
      <c r="F62" s="68">
        <v>0</v>
      </c>
      <c r="G62" s="68">
        <v>0</v>
      </c>
      <c r="H62" s="48">
        <v>10</v>
      </c>
      <c r="I62" s="68">
        <v>0</v>
      </c>
      <c r="J62" s="48">
        <v>23</v>
      </c>
      <c r="K62" s="48">
        <v>27</v>
      </c>
      <c r="L62" s="48">
        <v>8</v>
      </c>
      <c r="M62" s="48">
        <v>1</v>
      </c>
      <c r="N62" s="48">
        <v>2</v>
      </c>
      <c r="O62" s="48">
        <v>12</v>
      </c>
      <c r="P62" s="68">
        <v>0</v>
      </c>
      <c r="Q62" s="68">
        <v>0</v>
      </c>
    </row>
    <row r="63" spans="1:17" ht="12.75" customHeight="1" x14ac:dyDescent="0.2">
      <c r="A63" s="51" t="s">
        <v>55</v>
      </c>
      <c r="B63" s="48">
        <v>183</v>
      </c>
      <c r="C63" s="48">
        <v>154</v>
      </c>
      <c r="D63" s="84">
        <v>7</v>
      </c>
      <c r="E63" s="79">
        <v>0</v>
      </c>
      <c r="F63" s="68">
        <v>0</v>
      </c>
      <c r="G63" s="68">
        <v>0</v>
      </c>
      <c r="H63" s="48">
        <v>5</v>
      </c>
      <c r="I63" s="68">
        <v>0</v>
      </c>
      <c r="J63" s="68">
        <v>0</v>
      </c>
      <c r="K63" s="68">
        <v>0</v>
      </c>
      <c r="L63" s="48">
        <v>2</v>
      </c>
      <c r="M63" s="48">
        <v>3</v>
      </c>
      <c r="N63" s="68">
        <v>0</v>
      </c>
      <c r="O63" s="68">
        <v>0</v>
      </c>
      <c r="P63" s="68">
        <v>0</v>
      </c>
      <c r="Q63" s="48">
        <v>2</v>
      </c>
    </row>
    <row r="64" spans="1:17" ht="12.75" customHeight="1" x14ac:dyDescent="0.2">
      <c r="A64" s="51" t="s">
        <v>56</v>
      </c>
      <c r="B64" s="48">
        <v>17109</v>
      </c>
      <c r="C64" s="48">
        <v>7427</v>
      </c>
      <c r="D64" s="84">
        <v>2729</v>
      </c>
      <c r="E64" s="72">
        <v>2174</v>
      </c>
      <c r="F64" s="68">
        <v>0</v>
      </c>
      <c r="G64" s="68">
        <v>0</v>
      </c>
      <c r="H64" s="48">
        <v>1</v>
      </c>
      <c r="I64" s="68">
        <v>0</v>
      </c>
      <c r="J64" s="48">
        <v>471</v>
      </c>
      <c r="K64" s="48">
        <v>156</v>
      </c>
      <c r="L64" s="48">
        <v>188</v>
      </c>
      <c r="M64" s="48">
        <v>3</v>
      </c>
      <c r="N64" s="48">
        <v>4</v>
      </c>
      <c r="O64" s="48">
        <v>10</v>
      </c>
      <c r="P64" s="68">
        <v>0</v>
      </c>
      <c r="Q64" s="68">
        <v>0</v>
      </c>
    </row>
    <row r="65" spans="1:17" ht="7.5" customHeight="1" x14ac:dyDescent="0.2">
      <c r="A65" s="53"/>
      <c r="B65" s="67"/>
      <c r="C65" s="67"/>
      <c r="D65" s="85"/>
      <c r="E65" s="73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17" ht="12.75" customHeight="1" x14ac:dyDescent="0.2">
      <c r="A66" s="51" t="s">
        <v>57</v>
      </c>
      <c r="B66" s="48">
        <v>37632</v>
      </c>
      <c r="C66" s="48">
        <v>22763</v>
      </c>
      <c r="D66" s="84">
        <v>11470</v>
      </c>
      <c r="E66" s="72">
        <v>10157</v>
      </c>
      <c r="F66" s="48">
        <v>785</v>
      </c>
      <c r="G66" s="68">
        <v>0</v>
      </c>
      <c r="H66" s="48">
        <v>40</v>
      </c>
      <c r="I66" s="48">
        <v>3</v>
      </c>
      <c r="J66" s="48">
        <v>555</v>
      </c>
      <c r="K66" s="48">
        <v>42</v>
      </c>
      <c r="L66" s="48">
        <v>310</v>
      </c>
      <c r="M66" s="48">
        <v>410</v>
      </c>
      <c r="N66" s="48">
        <v>17</v>
      </c>
      <c r="O66" s="48">
        <v>80</v>
      </c>
      <c r="P66" s="68">
        <v>0</v>
      </c>
      <c r="Q66" s="48">
        <v>560</v>
      </c>
    </row>
    <row r="67" spans="1:17" ht="12.75" customHeight="1" x14ac:dyDescent="0.2">
      <c r="A67" s="51" t="s">
        <v>58</v>
      </c>
      <c r="B67" s="48">
        <v>6697</v>
      </c>
      <c r="C67" s="48">
        <v>1393</v>
      </c>
      <c r="D67" s="84">
        <v>543</v>
      </c>
      <c r="E67" s="72">
        <v>275</v>
      </c>
      <c r="F67" s="48">
        <v>6</v>
      </c>
      <c r="G67" s="48">
        <v>4</v>
      </c>
      <c r="H67" s="48">
        <v>28</v>
      </c>
      <c r="I67" s="68">
        <v>0</v>
      </c>
      <c r="J67" s="48">
        <v>56</v>
      </c>
      <c r="K67" s="48">
        <v>52</v>
      </c>
      <c r="L67" s="48">
        <v>171</v>
      </c>
      <c r="M67" s="68">
        <v>0</v>
      </c>
      <c r="N67" s="68">
        <v>3</v>
      </c>
      <c r="O67" s="48">
        <v>9</v>
      </c>
      <c r="P67" s="68">
        <v>0</v>
      </c>
      <c r="Q67" s="48">
        <v>2</v>
      </c>
    </row>
    <row r="68" spans="1:17" ht="12.75" customHeight="1" x14ac:dyDescent="0.2">
      <c r="A68" s="51" t="s">
        <v>59</v>
      </c>
      <c r="B68" s="48">
        <v>15575</v>
      </c>
      <c r="C68" s="48">
        <v>3072</v>
      </c>
      <c r="D68" s="84">
        <v>1360</v>
      </c>
      <c r="E68" s="72">
        <v>557</v>
      </c>
      <c r="F68" s="68">
        <v>4</v>
      </c>
      <c r="G68" s="48">
        <v>1</v>
      </c>
      <c r="H68" s="48">
        <v>680</v>
      </c>
      <c r="I68" s="68">
        <v>0</v>
      </c>
      <c r="J68" s="48">
        <v>396</v>
      </c>
      <c r="K68" s="68">
        <v>0</v>
      </c>
      <c r="L68" s="48">
        <v>130</v>
      </c>
      <c r="M68" s="68">
        <v>6</v>
      </c>
      <c r="N68" s="48">
        <v>14</v>
      </c>
      <c r="O68" s="48">
        <v>49</v>
      </c>
      <c r="P68" s="68">
        <v>0</v>
      </c>
      <c r="Q68" s="48">
        <v>189</v>
      </c>
    </row>
    <row r="69" spans="1:17" ht="12.75" customHeight="1" x14ac:dyDescent="0.2">
      <c r="A69" s="52" t="s">
        <v>60</v>
      </c>
      <c r="B69" s="70">
        <v>538</v>
      </c>
      <c r="C69" s="70">
        <v>246</v>
      </c>
      <c r="D69" s="88">
        <v>180</v>
      </c>
      <c r="E69" s="77">
        <v>52</v>
      </c>
      <c r="F69" s="71">
        <v>0</v>
      </c>
      <c r="G69" s="71">
        <v>0</v>
      </c>
      <c r="H69" s="70">
        <v>128</v>
      </c>
      <c r="I69" s="71">
        <v>0</v>
      </c>
      <c r="J69" s="70">
        <v>11</v>
      </c>
      <c r="K69" s="71">
        <v>0</v>
      </c>
      <c r="L69" s="70">
        <v>16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</row>
    <row r="70" spans="1:17" x14ac:dyDescent="0.2">
      <c r="A70" s="5" t="s">
        <v>2</v>
      </c>
    </row>
    <row r="71" spans="1:17" x14ac:dyDescent="0.2">
      <c r="A71" s="2" t="s">
        <v>2</v>
      </c>
    </row>
  </sheetData>
  <mergeCells count="23">
    <mergeCell ref="K6:K8"/>
    <mergeCell ref="G6:G8"/>
    <mergeCell ref="B5:D5"/>
    <mergeCell ref="I6:I8"/>
    <mergeCell ref="E5:Q5"/>
    <mergeCell ref="F6:F8"/>
    <mergeCell ref="J6:J8"/>
    <mergeCell ref="A1:Q1"/>
    <mergeCell ref="A2:Q2"/>
    <mergeCell ref="M6:M8"/>
    <mergeCell ref="L6:L8"/>
    <mergeCell ref="O6:O8"/>
    <mergeCell ref="N6:N8"/>
    <mergeCell ref="P6:P8"/>
    <mergeCell ref="A3:Q3"/>
    <mergeCell ref="A5:A8"/>
    <mergeCell ref="B6:B8"/>
    <mergeCell ref="C6:C8"/>
    <mergeCell ref="D6:D8"/>
    <mergeCell ref="A4:Q4"/>
    <mergeCell ref="Q6:Q8"/>
    <mergeCell ref="H6:H8"/>
    <mergeCell ref="E6:E8"/>
  </mergeCells>
  <phoneticPr fontId="0" type="noConversion"/>
  <printOptions horizontalCentered="1" verticalCentered="1"/>
  <pageMargins left="0.25" right="0.25" top="0.25" bottom="0.25" header="0.25" footer="0"/>
  <pageSetup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14</vt:i4>
      </vt:variant>
    </vt:vector>
  </HeadingPairs>
  <TitlesOfParts>
    <vt:vector size="38" baseType="lpstr">
      <vt:lpstr>0</vt:lpstr>
      <vt:lpstr>List of Tables</vt:lpstr>
      <vt:lpstr>1A</vt:lpstr>
      <vt:lpstr>1B</vt:lpstr>
      <vt:lpstr>1C</vt:lpstr>
      <vt:lpstr>2</vt:lpstr>
      <vt:lpstr>3A</vt:lpstr>
      <vt:lpstr>3B</vt:lpstr>
      <vt:lpstr>4A</vt:lpstr>
      <vt:lpstr>4B</vt:lpstr>
      <vt:lpstr>5A</vt:lpstr>
      <vt:lpstr>5B</vt:lpstr>
      <vt:lpstr>6A</vt:lpstr>
      <vt:lpstr>6B</vt:lpstr>
      <vt:lpstr>6C</vt:lpstr>
      <vt:lpstr>7A</vt:lpstr>
      <vt:lpstr>7B</vt:lpstr>
      <vt:lpstr>8A</vt:lpstr>
      <vt:lpstr>8B</vt:lpstr>
      <vt:lpstr>9</vt:lpstr>
      <vt:lpstr>10A</vt:lpstr>
      <vt:lpstr>10B</vt:lpstr>
      <vt:lpstr>11A</vt:lpstr>
      <vt:lpstr>11B</vt:lpstr>
      <vt:lpstr>'1A'!Print_Area</vt:lpstr>
      <vt:lpstr>'1B'!Print_Area</vt:lpstr>
      <vt:lpstr>'1C'!Print_Area</vt:lpstr>
      <vt:lpstr>'2'!Print_Area</vt:lpstr>
      <vt:lpstr>'3B'!Print_Area</vt:lpstr>
      <vt:lpstr>'4A'!Print_Area</vt:lpstr>
      <vt:lpstr>'4B'!Print_Area</vt:lpstr>
      <vt:lpstr>'5A'!Print_Area</vt:lpstr>
      <vt:lpstr>'5B'!Print_Area</vt:lpstr>
      <vt:lpstr>'6A'!Print_Area</vt:lpstr>
      <vt:lpstr>'6B'!Print_Area</vt:lpstr>
      <vt:lpstr>'8B'!Print_Area</vt:lpstr>
      <vt:lpstr>'9'!Print_Area</vt:lpstr>
      <vt:lpstr>'List of Tables'!Print_Area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Administrator</cp:lastModifiedBy>
  <cp:lastPrinted>2019-05-16T13:05:26Z</cp:lastPrinted>
  <dcterms:created xsi:type="dcterms:W3CDTF">1999-01-06T14:30:02Z</dcterms:created>
  <dcterms:modified xsi:type="dcterms:W3CDTF">2019-06-04T18:12:47Z</dcterms:modified>
</cp:coreProperties>
</file>