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OFAUSER\Work Rate Materials\FY 2019\"/>
    </mc:Choice>
  </mc:AlternateContent>
  <bookViews>
    <workbookView xWindow="-52" yWindow="144" windowWidth="15487" windowHeight="7475" tabRatio="601"/>
  </bookViews>
  <sheets>
    <sheet name="0" sheetId="34" r:id="rId1"/>
    <sheet name="List of Tables" sheetId="35" r:id="rId2"/>
    <sheet name="1A" sheetId="1" r:id="rId3"/>
    <sheet name="1B" sheetId="26" r:id="rId4"/>
    <sheet name="1C" sheetId="15" r:id="rId5"/>
    <sheet name="2" sheetId="33" r:id="rId6"/>
    <sheet name="3A" sheetId="17" r:id="rId7"/>
    <sheet name="3B" sheetId="16" r:id="rId8"/>
    <sheet name="4A" sheetId="2" r:id="rId9"/>
    <sheet name="4B" sheetId="7" r:id="rId10"/>
    <sheet name="5A" sheetId="8" r:id="rId11"/>
    <sheet name="5B" sheetId="9" r:id="rId12"/>
    <sheet name="6A" sheetId="10" r:id="rId13"/>
    <sheet name="6B" sheetId="12" r:id="rId14"/>
    <sheet name="6C" sheetId="14" r:id="rId15"/>
    <sheet name="7A" sheetId="23" r:id="rId16"/>
    <sheet name="7B" sheetId="19" r:id="rId17"/>
    <sheet name="8A" sheetId="25" r:id="rId18"/>
    <sheet name="8B" sheetId="24" r:id="rId19"/>
    <sheet name="9" sheetId="27" r:id="rId20"/>
    <sheet name="10A" sheetId="31" r:id="rId21"/>
    <sheet name="10B" sheetId="30" r:id="rId22"/>
    <sheet name="11A" sheetId="29" r:id="rId23"/>
    <sheet name="11B" sheetId="32" r:id="rId24"/>
  </sheets>
  <externalReferences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</externalReferences>
  <definedNames>
    <definedName name="_xlnm.Print_Area" localSheetId="2">'1A'!$A$1:$H$70</definedName>
    <definedName name="_xlnm.Print_Area" localSheetId="3">'1B'!$A$1:$H$69</definedName>
    <definedName name="_xlnm.Print_Area" localSheetId="4">'1C'!$A$1:$J$69</definedName>
    <definedName name="_xlnm.Print_Area" localSheetId="5">'2'!$A$1:$F$67</definedName>
    <definedName name="_xlnm.Print_Area" localSheetId="7">'3B'!$A$1:$H$70</definedName>
    <definedName name="_xlnm.Print_Area" localSheetId="8">'4A'!$A$1:$Q$69</definedName>
    <definedName name="_xlnm.Print_Area" localSheetId="9">'4B'!$A$1:$Q$69</definedName>
    <definedName name="_xlnm.Print_Area" localSheetId="10">'5A'!$A$1:$Q$70</definedName>
    <definedName name="_xlnm.Print_Area" localSheetId="11">'5B'!$A$1:$Q$70</definedName>
    <definedName name="_xlnm.Print_Area" localSheetId="12">'6A'!$A$1:$P$67</definedName>
    <definedName name="_xlnm.Print_Area" localSheetId="13">'6B'!$A$1:$P$68</definedName>
    <definedName name="_xlnm.Print_Area" localSheetId="18">'8B'!$A$1:$I$69</definedName>
    <definedName name="_xlnm.Print_Area" localSheetId="19">'9'!$A$1:$E$67</definedName>
    <definedName name="_xlnm.Print_Area" localSheetId="1">'List of Tables'!$A$1:$B$24</definedName>
  </definedNames>
  <calcPr calcId="162913"/>
</workbook>
</file>

<file path=xl/calcChain.xml><?xml version="1.0" encoding="utf-8"?>
<calcChain xmlns="http://schemas.openxmlformats.org/spreadsheetml/2006/main">
  <c r="E8" i="27" l="1"/>
  <c r="E9" i="27"/>
  <c r="E10" i="27"/>
  <c r="E11" i="27"/>
  <c r="E12" i="27"/>
  <c r="E13" i="27"/>
  <c r="E14" i="27"/>
  <c r="E15" i="27"/>
  <c r="E16" i="27"/>
  <c r="E17" i="27"/>
  <c r="E19" i="27"/>
  <c r="E20" i="27"/>
  <c r="E21" i="27"/>
  <c r="E22" i="27"/>
  <c r="E23" i="27"/>
  <c r="E24" i="27"/>
  <c r="E25" i="27"/>
  <c r="E26" i="27"/>
  <c r="E27" i="27"/>
  <c r="E28" i="27"/>
  <c r="E30" i="27"/>
  <c r="E31" i="27"/>
  <c r="E32" i="27"/>
  <c r="E33" i="27"/>
  <c r="E34" i="27"/>
  <c r="E35" i="27"/>
  <c r="E36" i="27"/>
  <c r="E37" i="27"/>
  <c r="E38" i="27"/>
  <c r="E39" i="27"/>
  <c r="E41" i="27"/>
  <c r="E42" i="27"/>
  <c r="E43" i="27"/>
  <c r="E44" i="27"/>
  <c r="E45" i="27"/>
  <c r="E46" i="27"/>
  <c r="E47" i="27"/>
  <c r="E48" i="27"/>
  <c r="E49" i="27"/>
  <c r="E50" i="27"/>
  <c r="E52" i="27"/>
  <c r="E53" i="27"/>
  <c r="E54" i="27"/>
  <c r="E55" i="27"/>
  <c r="E56" i="27"/>
  <c r="E57" i="27"/>
  <c r="E58" i="27"/>
  <c r="E59" i="27"/>
  <c r="E60" i="27"/>
  <c r="E61" i="27"/>
  <c r="E63" i="27"/>
  <c r="E64" i="27"/>
  <c r="E65" i="27"/>
  <c r="E66" i="27"/>
  <c r="G8" i="15" l="1"/>
  <c r="G9" i="15"/>
  <c r="G10" i="15"/>
  <c r="G11" i="15"/>
  <c r="G12" i="15"/>
  <c r="G13" i="15"/>
  <c r="G14" i="15"/>
  <c r="G15" i="15"/>
  <c r="I15" i="15" s="1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62" i="15"/>
  <c r="G63" i="15"/>
  <c r="G64" i="15"/>
  <c r="G65" i="15"/>
  <c r="G66" i="15"/>
  <c r="G67" i="15"/>
  <c r="G68" i="15"/>
  <c r="H8" i="15"/>
  <c r="I8" i="15"/>
  <c r="J8" i="15" s="1"/>
  <c r="B8" i="15"/>
  <c r="B9" i="15"/>
  <c r="B10" i="15"/>
  <c r="B11" i="15"/>
  <c r="B12" i="15"/>
  <c r="B13" i="15"/>
  <c r="B14" i="15"/>
  <c r="B15" i="15"/>
  <c r="B16" i="15"/>
  <c r="B17" i="15"/>
  <c r="B18" i="15"/>
  <c r="B19" i="15"/>
  <c r="B20" i="15"/>
  <c r="B21" i="15"/>
  <c r="B22" i="15"/>
  <c r="B23" i="15"/>
  <c r="B24" i="15"/>
  <c r="B25" i="15"/>
  <c r="B26" i="15"/>
  <c r="B27" i="15"/>
  <c r="B28" i="15"/>
  <c r="B29" i="15"/>
  <c r="B30" i="15"/>
  <c r="B31" i="15"/>
  <c r="B32" i="15"/>
  <c r="B33" i="15"/>
  <c r="B34" i="15"/>
  <c r="B35" i="15"/>
  <c r="B36" i="15"/>
  <c r="B37" i="15"/>
  <c r="B38" i="15"/>
  <c r="B39" i="15"/>
  <c r="B40" i="15"/>
  <c r="B41" i="15"/>
  <c r="B42" i="15"/>
  <c r="B43" i="15"/>
  <c r="B44" i="15"/>
  <c r="B45" i="15"/>
  <c r="B46" i="15"/>
  <c r="B47" i="15"/>
  <c r="B48" i="15"/>
  <c r="B49" i="15"/>
  <c r="B50" i="15"/>
  <c r="B51" i="15"/>
  <c r="B52" i="15"/>
  <c r="B53" i="15"/>
  <c r="B54" i="15"/>
  <c r="B55" i="15"/>
  <c r="B56" i="15"/>
  <c r="B57" i="15"/>
  <c r="B58" i="15"/>
  <c r="B59" i="15"/>
  <c r="B60" i="15"/>
  <c r="B61" i="15"/>
  <c r="B62" i="15"/>
  <c r="B63" i="15"/>
  <c r="B64" i="15"/>
  <c r="B65" i="15"/>
  <c r="B66" i="15"/>
  <c r="B67" i="15"/>
  <c r="B68" i="15"/>
  <c r="B64" i="33" l="1"/>
  <c r="E65" i="33"/>
  <c r="B65" i="33"/>
  <c r="E63" i="33"/>
  <c r="B63" i="33"/>
  <c r="E59" i="33"/>
  <c r="B59" i="33"/>
  <c r="E56" i="33"/>
  <c r="E53" i="33"/>
  <c r="E50" i="33"/>
  <c r="B48" i="33"/>
  <c r="E47" i="33"/>
  <c r="B47" i="33"/>
  <c r="B44" i="33"/>
  <c r="E39" i="33"/>
  <c r="B39" i="33"/>
  <c r="E43" i="33"/>
  <c r="E42" i="33"/>
  <c r="E45" i="33"/>
  <c r="B45" i="33"/>
  <c r="E37" i="33"/>
  <c r="B37" i="33"/>
  <c r="B34" i="33"/>
  <c r="B31" i="33"/>
  <c r="E32" i="33"/>
  <c r="B32" i="33"/>
  <c r="E27" i="33"/>
  <c r="B27" i="33"/>
  <c r="E26" i="33"/>
  <c r="E24" i="33"/>
  <c r="B23" i="33"/>
  <c r="E25" i="33" l="1"/>
  <c r="E21" i="33"/>
  <c r="E17" i="33"/>
  <c r="B17" i="33"/>
  <c r="B16" i="33"/>
  <c r="B13" i="33"/>
  <c r="E12" i="33"/>
  <c r="B12" i="33"/>
  <c r="E11" i="33"/>
  <c r="E10" i="33"/>
  <c r="E8" i="33"/>
  <c r="E9" i="33"/>
  <c r="B9" i="33"/>
  <c r="A3" i="32" l="1"/>
  <c r="A3" i="29"/>
  <c r="A3" i="30"/>
  <c r="A3" i="31"/>
  <c r="A3" i="27"/>
  <c r="A3" i="24"/>
  <c r="A3" i="25"/>
  <c r="A3" i="19"/>
  <c r="A3" i="23"/>
  <c r="A3" i="14"/>
  <c r="A3" i="12"/>
  <c r="A3" i="10"/>
  <c r="A3" i="9"/>
  <c r="A3" i="8"/>
  <c r="A3" i="7"/>
  <c r="A3" i="2"/>
  <c r="A3" i="16"/>
  <c r="A3" i="33"/>
  <c r="A3" i="26"/>
  <c r="F42" i="33" l="1"/>
  <c r="G44" i="1" s="1"/>
  <c r="F44" i="1"/>
  <c r="H44" i="1" l="1"/>
  <c r="H44" i="15"/>
  <c r="I44" i="15" s="1"/>
  <c r="B24" i="35" l="1"/>
  <c r="B23" i="35"/>
  <c r="B22" i="35"/>
  <c r="B21" i="35"/>
  <c r="B20" i="35"/>
  <c r="B19" i="35"/>
  <c r="B18" i="35"/>
  <c r="B17" i="35"/>
  <c r="B16" i="35"/>
  <c r="B15" i="35"/>
  <c r="B14" i="35"/>
  <c r="B13" i="35"/>
  <c r="B12" i="35"/>
  <c r="B11" i="35"/>
  <c r="B10" i="35"/>
  <c r="B9" i="35"/>
  <c r="B8" i="35"/>
  <c r="B7" i="35"/>
  <c r="B6" i="35"/>
  <c r="B5" i="35"/>
  <c r="B4" i="35"/>
  <c r="B3" i="35"/>
  <c r="C17" i="9"/>
  <c r="C18" i="9"/>
  <c r="C19" i="9"/>
  <c r="D69" i="9" l="1"/>
  <c r="H69" i="9" s="1"/>
  <c r="C69" i="9"/>
  <c r="B69" i="9"/>
  <c r="D68" i="9"/>
  <c r="F68" i="9" s="1"/>
  <c r="C68" i="9"/>
  <c r="B68" i="9"/>
  <c r="D67" i="9"/>
  <c r="C67" i="9"/>
  <c r="B67" i="9"/>
  <c r="D66" i="9"/>
  <c r="H66" i="9" s="1"/>
  <c r="C66" i="9"/>
  <c r="B66" i="9"/>
  <c r="D64" i="9"/>
  <c r="C64" i="9"/>
  <c r="B64" i="9"/>
  <c r="D63" i="9"/>
  <c r="C63" i="9"/>
  <c r="B63" i="9"/>
  <c r="D62" i="9"/>
  <c r="K62" i="9" s="1"/>
  <c r="C62" i="9"/>
  <c r="B62" i="9"/>
  <c r="D61" i="9"/>
  <c r="O65" i="9" s="1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F56" i="9" s="1"/>
  <c r="C56" i="9"/>
  <c r="B56" i="9"/>
  <c r="D55" i="9"/>
  <c r="C55" i="9"/>
  <c r="B55" i="9"/>
  <c r="D53" i="9"/>
  <c r="E53" i="9" s="1"/>
  <c r="C53" i="9"/>
  <c r="B53" i="9"/>
  <c r="D52" i="9"/>
  <c r="H52" i="9" s="1"/>
  <c r="C52" i="9"/>
  <c r="B52" i="9"/>
  <c r="D51" i="9"/>
  <c r="P54" i="9" s="1"/>
  <c r="C51" i="9"/>
  <c r="B51" i="9"/>
  <c r="D50" i="9"/>
  <c r="G50" i="9" s="1"/>
  <c r="C50" i="9"/>
  <c r="B50" i="9"/>
  <c r="D49" i="9"/>
  <c r="C49" i="9"/>
  <c r="B49" i="9"/>
  <c r="D48" i="9"/>
  <c r="I48" i="9" s="1"/>
  <c r="C48" i="9"/>
  <c r="B48" i="9"/>
  <c r="D47" i="9"/>
  <c r="C47" i="9"/>
  <c r="B47" i="9"/>
  <c r="D46" i="9"/>
  <c r="F46" i="9" s="1"/>
  <c r="C46" i="9"/>
  <c r="B46" i="9"/>
  <c r="D45" i="9"/>
  <c r="C45" i="9"/>
  <c r="B45" i="9"/>
  <c r="D44" i="9"/>
  <c r="C44" i="9"/>
  <c r="B44" i="9"/>
  <c r="D42" i="9"/>
  <c r="G42" i="9" s="1"/>
  <c r="C42" i="9"/>
  <c r="B42" i="9"/>
  <c r="D41" i="9"/>
  <c r="O43" i="9" s="1"/>
  <c r="C41" i="9"/>
  <c r="B41" i="9"/>
  <c r="D40" i="9"/>
  <c r="I40" i="9" s="1"/>
  <c r="C40" i="9"/>
  <c r="B40" i="9"/>
  <c r="D39" i="9"/>
  <c r="C39" i="9"/>
  <c r="B39" i="9"/>
  <c r="D38" i="9"/>
  <c r="C38" i="9"/>
  <c r="B38" i="9"/>
  <c r="D37" i="9"/>
  <c r="C37" i="9"/>
  <c r="B37" i="9"/>
  <c r="D36" i="9"/>
  <c r="C36" i="9"/>
  <c r="B36" i="9"/>
  <c r="D35" i="9"/>
  <c r="C35" i="9"/>
  <c r="B35" i="9"/>
  <c r="D34" i="9"/>
  <c r="C34" i="9"/>
  <c r="B34" i="9"/>
  <c r="D33" i="9"/>
  <c r="H33" i="9" s="1"/>
  <c r="C33" i="9"/>
  <c r="B33" i="9"/>
  <c r="D31" i="9"/>
  <c r="Q32" i="9" s="1"/>
  <c r="C31" i="9"/>
  <c r="B31" i="9"/>
  <c r="D30" i="9"/>
  <c r="H30" i="9" s="1"/>
  <c r="C30" i="9"/>
  <c r="B30" i="9"/>
  <c r="D29" i="9"/>
  <c r="F29" i="9" s="1"/>
  <c r="C29" i="9"/>
  <c r="B29" i="9"/>
  <c r="D28" i="9"/>
  <c r="K28" i="9" s="1"/>
  <c r="C28" i="9"/>
  <c r="B28" i="9"/>
  <c r="D27" i="9"/>
  <c r="E27" i="9" s="1"/>
  <c r="C27" i="9"/>
  <c r="B27" i="9"/>
  <c r="D26" i="9"/>
  <c r="C26" i="9"/>
  <c r="B26" i="9"/>
  <c r="D25" i="9"/>
  <c r="C25" i="9"/>
  <c r="B25" i="9"/>
  <c r="D24" i="9"/>
  <c r="F24" i="9" s="1"/>
  <c r="C24" i="9"/>
  <c r="B24" i="9"/>
  <c r="D23" i="9"/>
  <c r="G23" i="9" s="1"/>
  <c r="C23" i="9"/>
  <c r="B23" i="9"/>
  <c r="D22" i="9"/>
  <c r="C22" i="9"/>
  <c r="B22" i="9"/>
  <c r="D20" i="9"/>
  <c r="P20" i="9" s="1"/>
  <c r="C20" i="9"/>
  <c r="B20" i="9"/>
  <c r="D19" i="9"/>
  <c r="B19" i="9"/>
  <c r="D18" i="9"/>
  <c r="B18" i="9"/>
  <c r="D17" i="9"/>
  <c r="B17" i="9"/>
  <c r="D16" i="9"/>
  <c r="C16" i="9"/>
  <c r="B16" i="9"/>
  <c r="D15" i="9"/>
  <c r="C15" i="9"/>
  <c r="B15" i="9"/>
  <c r="D14" i="9"/>
  <c r="C14" i="9"/>
  <c r="B14" i="9"/>
  <c r="D13" i="9"/>
  <c r="C13" i="9"/>
  <c r="B13" i="9"/>
  <c r="D12" i="9"/>
  <c r="C12" i="9"/>
  <c r="B12" i="9"/>
  <c r="D11" i="9"/>
  <c r="C11" i="9"/>
  <c r="B11" i="9"/>
  <c r="E56" i="9"/>
  <c r="Q45" i="9" l="1"/>
  <c r="H45" i="9"/>
  <c r="G45" i="9"/>
  <c r="N45" i="9"/>
  <c r="F45" i="9"/>
  <c r="M45" i="9"/>
  <c r="E45" i="9"/>
  <c r="L45" i="9"/>
  <c r="K45" i="9"/>
  <c r="P45" i="9"/>
  <c r="O45" i="9"/>
  <c r="J45" i="9"/>
  <c r="I45" i="9"/>
  <c r="G30" i="9"/>
  <c r="L62" i="9"/>
  <c r="N23" i="9"/>
  <c r="F23" i="9"/>
  <c r="O62" i="9"/>
  <c r="K30" i="9"/>
  <c r="H27" i="9"/>
  <c r="O32" i="9"/>
  <c r="E23" i="9"/>
  <c r="O35" i="9"/>
  <c r="K35" i="9"/>
  <c r="G35" i="9"/>
  <c r="J35" i="9"/>
  <c r="F35" i="9"/>
  <c r="M35" i="9"/>
  <c r="I35" i="9"/>
  <c r="E35" i="9"/>
  <c r="L35" i="9"/>
  <c r="H35" i="9"/>
  <c r="N35" i="9"/>
  <c r="E66" i="9"/>
  <c r="P32" i="9"/>
  <c r="E24" i="9"/>
  <c r="E28" i="9"/>
  <c r="O54" i="9"/>
  <c r="Q29" i="9"/>
  <c r="M42" i="9"/>
  <c r="P30" i="9"/>
  <c r="L29" i="9"/>
  <c r="I56" i="9"/>
  <c r="H42" i="9"/>
  <c r="G29" i="9"/>
  <c r="P48" i="9"/>
  <c r="I46" i="9"/>
  <c r="M50" i="9"/>
  <c r="Q46" i="9"/>
  <c r="L53" i="9"/>
  <c r="L50" i="9"/>
  <c r="H46" i="9"/>
  <c r="H62" i="9"/>
  <c r="H50" i="9"/>
  <c r="M46" i="9"/>
  <c r="E46" i="9"/>
  <c r="F40" i="9"/>
  <c r="H28" i="9"/>
  <c r="M23" i="9"/>
  <c r="E62" i="9"/>
  <c r="Q62" i="9"/>
  <c r="G62" i="9"/>
  <c r="F50" i="9"/>
  <c r="L46" i="9"/>
  <c r="Q43" i="9"/>
  <c r="F33" i="9"/>
  <c r="O30" i="9"/>
  <c r="P29" i="9"/>
  <c r="Q24" i="9"/>
  <c r="J23" i="9"/>
  <c r="M24" i="9"/>
  <c r="I68" i="9"/>
  <c r="Q50" i="9"/>
  <c r="J50" i="9"/>
  <c r="E50" i="9"/>
  <c r="O46" i="9"/>
  <c r="K46" i="9"/>
  <c r="G46" i="9"/>
  <c r="P43" i="9"/>
  <c r="P53" i="9"/>
  <c r="N50" i="9"/>
  <c r="I50" i="9"/>
  <c r="N46" i="9"/>
  <c r="J46" i="9"/>
  <c r="L33" i="9"/>
  <c r="Q28" i="9"/>
  <c r="I24" i="9"/>
  <c r="L69" i="9"/>
  <c r="L42" i="9"/>
  <c r="F42" i="9"/>
  <c r="K29" i="9"/>
  <c r="E29" i="9"/>
  <c r="I20" i="9"/>
  <c r="F69" i="9"/>
  <c r="M56" i="9"/>
  <c r="Q42" i="9"/>
  <c r="J42" i="9"/>
  <c r="E42" i="9"/>
  <c r="O29" i="9"/>
  <c r="I29" i="9"/>
  <c r="N42" i="9"/>
  <c r="I42" i="9"/>
  <c r="M29" i="9"/>
  <c r="H29" i="9"/>
  <c r="P65" i="9"/>
  <c r="Q65" i="9"/>
  <c r="H48" i="9"/>
  <c r="N30" i="9"/>
  <c r="J30" i="9"/>
  <c r="F30" i="9"/>
  <c r="L66" i="9"/>
  <c r="P59" i="9"/>
  <c r="Q54" i="9"/>
  <c r="O42" i="9"/>
  <c r="K42" i="9"/>
  <c r="Q30" i="9"/>
  <c r="M30" i="9"/>
  <c r="I30" i="9"/>
  <c r="E30" i="9"/>
  <c r="N29" i="9"/>
  <c r="J29" i="9"/>
  <c r="Q23" i="9"/>
  <c r="I23" i="9"/>
  <c r="L30" i="9"/>
  <c r="Q52" i="9"/>
  <c r="M48" i="9"/>
  <c r="G28" i="9"/>
  <c r="L24" i="9"/>
  <c r="H24" i="9"/>
  <c r="H20" i="9"/>
  <c r="E52" i="9"/>
  <c r="M68" i="9"/>
  <c r="E68" i="9"/>
  <c r="O56" i="9"/>
  <c r="K56" i="9"/>
  <c r="G56" i="9"/>
  <c r="L52" i="9"/>
  <c r="L48" i="9"/>
  <c r="F48" i="9"/>
  <c r="L40" i="9"/>
  <c r="L28" i="9"/>
  <c r="M27" i="9"/>
  <c r="O24" i="9"/>
  <c r="K24" i="9"/>
  <c r="G24" i="9"/>
  <c r="P23" i="9"/>
  <c r="L23" i="9"/>
  <c r="H23" i="9"/>
  <c r="Q20" i="9"/>
  <c r="E40" i="9"/>
  <c r="F20" i="9"/>
  <c r="Q68" i="9"/>
  <c r="H68" i="9"/>
  <c r="Q56" i="9"/>
  <c r="L56" i="9"/>
  <c r="H56" i="9"/>
  <c r="E48" i="9"/>
  <c r="O28" i="9"/>
  <c r="P24" i="9"/>
  <c r="L68" i="9"/>
  <c r="N56" i="9"/>
  <c r="J56" i="9"/>
  <c r="Q48" i="9"/>
  <c r="N24" i="9"/>
  <c r="J24" i="9"/>
  <c r="O23" i="9"/>
  <c r="K23" i="9"/>
  <c r="Q69" i="9"/>
  <c r="O52" i="9"/>
  <c r="Q33" i="9"/>
  <c r="L27" i="9"/>
  <c r="N69" i="9"/>
  <c r="I69" i="9"/>
  <c r="G69" i="9"/>
  <c r="P66" i="9"/>
  <c r="N62" i="9"/>
  <c r="J62" i="9"/>
  <c r="F62" i="9"/>
  <c r="H53" i="9"/>
  <c r="N52" i="9"/>
  <c r="J52" i="9"/>
  <c r="F52" i="9"/>
  <c r="Q40" i="9"/>
  <c r="H40" i="9"/>
  <c r="N33" i="9"/>
  <c r="I33" i="9"/>
  <c r="G33" i="9"/>
  <c r="N28" i="9"/>
  <c r="J28" i="9"/>
  <c r="F28" i="9"/>
  <c r="I27" i="9"/>
  <c r="M20" i="9"/>
  <c r="E20" i="9"/>
  <c r="J69" i="9"/>
  <c r="E69" i="9"/>
  <c r="K52" i="9"/>
  <c r="G52" i="9"/>
  <c r="J33" i="9"/>
  <c r="E33" i="9"/>
  <c r="F27" i="9"/>
  <c r="M69" i="9"/>
  <c r="M62" i="9"/>
  <c r="I62" i="9"/>
  <c r="M52" i="9"/>
  <c r="I52" i="9"/>
  <c r="M40" i="9"/>
  <c r="M33" i="9"/>
  <c r="M28" i="9"/>
  <c r="I28" i="9"/>
  <c r="L20" i="9"/>
  <c r="O66" i="9"/>
  <c r="K66" i="9"/>
  <c r="G66" i="9"/>
  <c r="O53" i="9"/>
  <c r="K53" i="9"/>
  <c r="G53" i="9"/>
  <c r="O68" i="9"/>
  <c r="K68" i="9"/>
  <c r="G68" i="9"/>
  <c r="N66" i="9"/>
  <c r="J66" i="9"/>
  <c r="F66" i="9"/>
  <c r="N53" i="9"/>
  <c r="J53" i="9"/>
  <c r="F53" i="9"/>
  <c r="P50" i="9"/>
  <c r="O48" i="9"/>
  <c r="K48" i="9"/>
  <c r="G48" i="9"/>
  <c r="O40" i="9"/>
  <c r="K40" i="9"/>
  <c r="G40" i="9"/>
  <c r="O27" i="9"/>
  <c r="K27" i="9"/>
  <c r="G27" i="9"/>
  <c r="O20" i="9"/>
  <c r="K20" i="9"/>
  <c r="G20" i="9"/>
  <c r="O69" i="9"/>
  <c r="K69" i="9"/>
  <c r="N68" i="9"/>
  <c r="J68" i="9"/>
  <c r="Q66" i="9"/>
  <c r="M66" i="9"/>
  <c r="I66" i="9"/>
  <c r="P56" i="9"/>
  <c r="Q53" i="9"/>
  <c r="M53" i="9"/>
  <c r="I53" i="9"/>
  <c r="O50" i="9"/>
  <c r="K50" i="9"/>
  <c r="N48" i="9"/>
  <c r="J48" i="9"/>
  <c r="P42" i="9"/>
  <c r="N40" i="9"/>
  <c r="J40" i="9"/>
  <c r="O33" i="9"/>
  <c r="K33" i="9"/>
  <c r="P28" i="9"/>
  <c r="N27" i="9"/>
  <c r="J27" i="9"/>
  <c r="N20" i="9"/>
  <c r="J20" i="9"/>
  <c r="B8" i="17" l="1"/>
  <c r="C8" i="17"/>
  <c r="D8" i="17"/>
  <c r="E8" i="17"/>
  <c r="F8" i="17"/>
  <c r="G8" i="17"/>
  <c r="H8" i="17"/>
  <c r="A4" i="1" l="1"/>
  <c r="A4" i="33" l="1"/>
  <c r="F47" i="33"/>
  <c r="G49" i="1" s="1"/>
  <c r="C47" i="33"/>
  <c r="C49" i="1" s="1"/>
  <c r="F45" i="33"/>
  <c r="G47" i="1" s="1"/>
  <c r="C45" i="33"/>
  <c r="C47" i="1" s="1"/>
  <c r="F59" i="33"/>
  <c r="G61" i="1" s="1"/>
  <c r="C59" i="33"/>
  <c r="C61" i="1" s="1"/>
  <c r="C60" i="33"/>
  <c r="C62" i="1" s="1"/>
  <c r="C52" i="33"/>
  <c r="C54" i="1" s="1"/>
  <c r="C35" i="33"/>
  <c r="C37" i="1" s="1"/>
  <c r="C33" i="33"/>
  <c r="C35" i="1" s="1"/>
  <c r="C36" i="33"/>
  <c r="C38" i="1" s="1"/>
  <c r="F66" i="33"/>
  <c r="G68" i="1" s="1"/>
  <c r="C66" i="33"/>
  <c r="C68" i="1" s="1"/>
  <c r="C64" i="33"/>
  <c r="C66" i="1" s="1"/>
  <c r="F65" i="33"/>
  <c r="G67" i="1" s="1"/>
  <c r="C65" i="33"/>
  <c r="C67" i="1" s="1"/>
  <c r="C63" i="33"/>
  <c r="C65" i="1" s="1"/>
  <c r="C61" i="33"/>
  <c r="C63" i="1" s="1"/>
  <c r="C58" i="33"/>
  <c r="C60" i="1" s="1"/>
  <c r="C57" i="33"/>
  <c r="C59" i="1" s="1"/>
  <c r="C55" i="33"/>
  <c r="C57" i="1" s="1"/>
  <c r="C54" i="33"/>
  <c r="C56" i="1" s="1"/>
  <c r="F53" i="33"/>
  <c r="G55" i="1" s="1"/>
  <c r="C53" i="33"/>
  <c r="C55" i="1" s="1"/>
  <c r="F50" i="33"/>
  <c r="G52" i="1" s="1"/>
  <c r="C50" i="33"/>
  <c r="C52" i="1" s="1"/>
  <c r="F49" i="33"/>
  <c r="G51" i="1" s="1"/>
  <c r="C49" i="33"/>
  <c r="C51" i="1" s="1"/>
  <c r="C48" i="33"/>
  <c r="C50" i="1" s="1"/>
  <c r="C44" i="33"/>
  <c r="C46" i="1" s="1"/>
  <c r="F39" i="33"/>
  <c r="G41" i="1" s="1"/>
  <c r="C39" i="33"/>
  <c r="C41" i="1" s="1"/>
  <c r="F43" i="33"/>
  <c r="G45" i="1" s="1"/>
  <c r="C43" i="33"/>
  <c r="C45" i="1" s="1"/>
  <c r="C42" i="33"/>
  <c r="C44" i="1" s="1"/>
  <c r="C41" i="33"/>
  <c r="C43" i="1" s="1"/>
  <c r="C38" i="33"/>
  <c r="C40" i="1" s="1"/>
  <c r="C46" i="33"/>
  <c r="C48" i="1" s="1"/>
  <c r="F37" i="33"/>
  <c r="G39" i="1" s="1"/>
  <c r="C37" i="33"/>
  <c r="C39" i="1" s="1"/>
  <c r="C34" i="33"/>
  <c r="C36" i="1" s="1"/>
  <c r="F30" i="33"/>
  <c r="G32" i="1" s="1"/>
  <c r="C30" i="33"/>
  <c r="C32" i="1" s="1"/>
  <c r="C31" i="33"/>
  <c r="C33" i="1" s="1"/>
  <c r="F32" i="33"/>
  <c r="G34" i="1" s="1"/>
  <c r="C32" i="33"/>
  <c r="C34" i="1" s="1"/>
  <c r="C28" i="33"/>
  <c r="C30" i="1" s="1"/>
  <c r="F27" i="33"/>
  <c r="G29" i="1" s="1"/>
  <c r="C27" i="33"/>
  <c r="C29" i="1" s="1"/>
  <c r="F26" i="33"/>
  <c r="G28" i="1" s="1"/>
  <c r="C26" i="33"/>
  <c r="C28" i="1" s="1"/>
  <c r="F24" i="33"/>
  <c r="G26" i="1" s="1"/>
  <c r="C23" i="33"/>
  <c r="C25" i="1" s="1"/>
  <c r="C22" i="33"/>
  <c r="C24" i="1" s="1"/>
  <c r="F25" i="33"/>
  <c r="G27" i="1" s="1"/>
  <c r="C25" i="33"/>
  <c r="C27" i="1" s="1"/>
  <c r="F21" i="33"/>
  <c r="G23" i="1" s="1"/>
  <c r="C21" i="33"/>
  <c r="C23" i="1" s="1"/>
  <c r="C20" i="33"/>
  <c r="C22" i="1" s="1"/>
  <c r="F17" i="33"/>
  <c r="G19" i="1" s="1"/>
  <c r="C17" i="33"/>
  <c r="C19" i="1" s="1"/>
  <c r="C15" i="33"/>
  <c r="C17" i="1" s="1"/>
  <c r="C16" i="33"/>
  <c r="C18" i="1" s="1"/>
  <c r="C14" i="33"/>
  <c r="C16" i="1" s="1"/>
  <c r="F12" i="33"/>
  <c r="G14" i="1" s="1"/>
  <c r="C12" i="33"/>
  <c r="C14" i="1" s="1"/>
  <c r="F10" i="33"/>
  <c r="G12" i="1" s="1"/>
  <c r="C10" i="33"/>
  <c r="C12" i="1" s="1"/>
  <c r="F11" i="33"/>
  <c r="G13" i="1" s="1"/>
  <c r="C11" i="33"/>
  <c r="C13" i="1" s="1"/>
  <c r="F8" i="33"/>
  <c r="G10" i="1" s="1"/>
  <c r="C8" i="33"/>
  <c r="C10" i="1" s="1"/>
  <c r="F9" i="33"/>
  <c r="G11" i="1" s="1"/>
  <c r="C9" i="33"/>
  <c r="C11" i="1" s="1"/>
  <c r="F63" i="33"/>
  <c r="G65" i="1" s="1"/>
  <c r="F56" i="33"/>
  <c r="G58" i="1" s="1"/>
  <c r="C56" i="33"/>
  <c r="C58" i="1" s="1"/>
  <c r="C24" i="33"/>
  <c r="C26" i="1" s="1"/>
  <c r="F20" i="33"/>
  <c r="G22" i="1" s="1"/>
  <c r="C19" i="33"/>
  <c r="C21" i="1" s="1"/>
  <c r="C13" i="33"/>
  <c r="C15" i="1" s="1"/>
  <c r="C8" i="15"/>
  <c r="D8" i="15" s="1"/>
  <c r="E8" i="15" s="1"/>
  <c r="B11" i="1"/>
  <c r="F11" i="1"/>
  <c r="C13" i="15"/>
  <c r="D13" i="15" s="1"/>
  <c r="E13" i="15" s="1"/>
  <c r="C14" i="15"/>
  <c r="D14" i="15" s="1"/>
  <c r="E14" i="15" s="1"/>
  <c r="C15" i="15"/>
  <c r="D15" i="15" s="1"/>
  <c r="E15" i="15" s="1"/>
  <c r="C16" i="15"/>
  <c r="D16" i="15" s="1"/>
  <c r="E16" i="15" s="1"/>
  <c r="B17" i="1"/>
  <c r="C18" i="15"/>
  <c r="C22" i="15"/>
  <c r="D22" i="15" s="1"/>
  <c r="E22" i="15" s="1"/>
  <c r="F23" i="1"/>
  <c r="B26" i="1"/>
  <c r="F26" i="1"/>
  <c r="C28" i="15"/>
  <c r="D28" i="15" s="1"/>
  <c r="E28" i="15" s="1"/>
  <c r="F29" i="1"/>
  <c r="B32" i="1"/>
  <c r="F32" i="1"/>
  <c r="B34" i="1"/>
  <c r="B36" i="1"/>
  <c r="B39" i="1"/>
  <c r="H39" i="15"/>
  <c r="I39" i="15" s="1"/>
  <c r="J39" i="15" s="1"/>
  <c r="C41" i="15"/>
  <c r="D41" i="15" s="1"/>
  <c r="E41" i="15" s="1"/>
  <c r="F41" i="1"/>
  <c r="B43" i="1"/>
  <c r="B44" i="1"/>
  <c r="H45" i="15"/>
  <c r="C46" i="15"/>
  <c r="D46" i="15" s="1"/>
  <c r="E46" i="15" s="1"/>
  <c r="B49" i="1"/>
  <c r="C51" i="15"/>
  <c r="F51" i="1"/>
  <c r="B52" i="1"/>
  <c r="C54" i="15"/>
  <c r="D54" i="15" s="1"/>
  <c r="E54" i="15" s="1"/>
  <c r="B54" i="1"/>
  <c r="C55" i="15"/>
  <c r="D55" i="15" s="1"/>
  <c r="E55" i="15" s="1"/>
  <c r="H55" i="15"/>
  <c r="I55" i="15" s="1"/>
  <c r="J55" i="15" s="1"/>
  <c r="F55" i="1"/>
  <c r="B56" i="1"/>
  <c r="C57" i="15"/>
  <c r="D57" i="15" s="1"/>
  <c r="E57" i="15" s="1"/>
  <c r="F58" i="1"/>
  <c r="B59" i="1"/>
  <c r="C60" i="15"/>
  <c r="C61" i="15"/>
  <c r="D61" i="15" s="1"/>
  <c r="E61" i="15" s="1"/>
  <c r="C62" i="15"/>
  <c r="D62" i="15" s="1"/>
  <c r="E62" i="15" s="1"/>
  <c r="C63" i="15"/>
  <c r="D63" i="15" s="1"/>
  <c r="E63" i="15" s="1"/>
  <c r="B66" i="1"/>
  <c r="B67" i="1"/>
  <c r="F67" i="1"/>
  <c r="Q11" i="9"/>
  <c r="P11" i="9"/>
  <c r="O11" i="9"/>
  <c r="N11" i="9"/>
  <c r="M11" i="9"/>
  <c r="L11" i="9"/>
  <c r="K11" i="9"/>
  <c r="J11" i="9"/>
  <c r="I11" i="9"/>
  <c r="H11" i="9"/>
  <c r="G11" i="9"/>
  <c r="F11" i="9"/>
  <c r="E11" i="9"/>
  <c r="Q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H9" i="16"/>
  <c r="G9" i="16"/>
  <c r="F9" i="16"/>
  <c r="E9" i="16"/>
  <c r="C9" i="16"/>
  <c r="B9" i="16"/>
  <c r="D9" i="16"/>
  <c r="F10" i="1"/>
  <c r="F12" i="1"/>
  <c r="F13" i="1"/>
  <c r="F14" i="1"/>
  <c r="F15" i="1"/>
  <c r="F39" i="1"/>
  <c r="F52" i="1"/>
  <c r="F61" i="1"/>
  <c r="F65" i="1"/>
  <c r="F68" i="1"/>
  <c r="A4" i="9"/>
  <c r="A4" i="31"/>
  <c r="A4" i="32"/>
  <c r="A4" i="29"/>
  <c r="A4" i="30"/>
  <c r="A4" i="27"/>
  <c r="A4" i="24"/>
  <c r="A4" i="25"/>
  <c r="A4" i="19"/>
  <c r="A4" i="23"/>
  <c r="A4" i="14"/>
  <c r="A4" i="12"/>
  <c r="A4" i="10"/>
  <c r="A4" i="8"/>
  <c r="A4" i="7"/>
  <c r="A4" i="2"/>
  <c r="A4" i="16"/>
  <c r="A4" i="17"/>
  <c r="A4" i="15"/>
  <c r="B8" i="19"/>
  <c r="C8" i="19"/>
  <c r="B11" i="7"/>
  <c r="C11" i="7"/>
  <c r="D11" i="7"/>
  <c r="K11" i="7" s="1"/>
  <c r="B12" i="7"/>
  <c r="C12" i="7"/>
  <c r="D12" i="7"/>
  <c r="E12" i="7" s="1"/>
  <c r="B13" i="7"/>
  <c r="C13" i="7"/>
  <c r="D13" i="7"/>
  <c r="L13" i="7" s="1"/>
  <c r="B14" i="7"/>
  <c r="C14" i="7"/>
  <c r="D14" i="7"/>
  <c r="F14" i="7" s="1"/>
  <c r="B15" i="7"/>
  <c r="C15" i="7"/>
  <c r="D15" i="7"/>
  <c r="B16" i="7"/>
  <c r="C16" i="7"/>
  <c r="D16" i="7"/>
  <c r="N16" i="7" s="1"/>
  <c r="B17" i="7"/>
  <c r="C17" i="7"/>
  <c r="D17" i="7"/>
  <c r="K17" i="7" s="1"/>
  <c r="B18" i="7"/>
  <c r="C18" i="7"/>
  <c r="D18" i="7"/>
  <c r="O18" i="7" s="1"/>
  <c r="B19" i="7"/>
  <c r="C19" i="7"/>
  <c r="D19" i="7"/>
  <c r="N19" i="7" s="1"/>
  <c r="B20" i="7"/>
  <c r="C20" i="7"/>
  <c r="D20" i="7"/>
  <c r="E20" i="7" s="1"/>
  <c r="B22" i="7"/>
  <c r="C22" i="7"/>
  <c r="D22" i="7"/>
  <c r="E22" i="7" s="1"/>
  <c r="B23" i="7"/>
  <c r="C23" i="7"/>
  <c r="D23" i="7"/>
  <c r="L23" i="7" s="1"/>
  <c r="B24" i="7"/>
  <c r="C24" i="7"/>
  <c r="D24" i="7"/>
  <c r="G24" i="7" s="1"/>
  <c r="B25" i="7"/>
  <c r="C25" i="7"/>
  <c r="D25" i="7"/>
  <c r="H25" i="7" s="1"/>
  <c r="B26" i="7"/>
  <c r="C26" i="7"/>
  <c r="D26" i="7"/>
  <c r="H26" i="7" s="1"/>
  <c r="B27" i="7"/>
  <c r="C27" i="7"/>
  <c r="D27" i="7"/>
  <c r="F27" i="7" s="1"/>
  <c r="B28" i="7"/>
  <c r="C28" i="7"/>
  <c r="D28" i="7"/>
  <c r="B29" i="7"/>
  <c r="C29" i="7"/>
  <c r="D29" i="7"/>
  <c r="M29" i="7" s="1"/>
  <c r="B30" i="7"/>
  <c r="C30" i="7"/>
  <c r="D30" i="7"/>
  <c r="H30" i="7" s="1"/>
  <c r="B31" i="7"/>
  <c r="C31" i="7"/>
  <c r="D31" i="7"/>
  <c r="G31" i="7" s="1"/>
  <c r="B33" i="7"/>
  <c r="C33" i="7"/>
  <c r="D33" i="7"/>
  <c r="I33" i="7" s="1"/>
  <c r="B34" i="7"/>
  <c r="C34" i="7"/>
  <c r="D34" i="7"/>
  <c r="I34" i="7" s="1"/>
  <c r="B35" i="7"/>
  <c r="C35" i="7"/>
  <c r="D35" i="7"/>
  <c r="K35" i="7" s="1"/>
  <c r="B36" i="7"/>
  <c r="C36" i="7"/>
  <c r="D36" i="7"/>
  <c r="F36" i="7" s="1"/>
  <c r="B37" i="7"/>
  <c r="C37" i="7"/>
  <c r="D37" i="7"/>
  <c r="I37" i="7" s="1"/>
  <c r="B38" i="7"/>
  <c r="C38" i="7"/>
  <c r="D38" i="7"/>
  <c r="E38" i="7" s="1"/>
  <c r="B39" i="7"/>
  <c r="C39" i="7"/>
  <c r="D39" i="7"/>
  <c r="B40" i="7"/>
  <c r="C40" i="7"/>
  <c r="D40" i="7"/>
  <c r="B41" i="7"/>
  <c r="C41" i="7"/>
  <c r="D41" i="7"/>
  <c r="F41" i="7" s="1"/>
  <c r="B42" i="7"/>
  <c r="C42" i="7"/>
  <c r="D42" i="7"/>
  <c r="B44" i="7"/>
  <c r="C44" i="7"/>
  <c r="D44" i="7"/>
  <c r="M44" i="7" s="1"/>
  <c r="B45" i="7"/>
  <c r="C45" i="7"/>
  <c r="D45" i="7"/>
  <c r="N45" i="7" s="1"/>
  <c r="B46" i="7"/>
  <c r="C46" i="7"/>
  <c r="D46" i="7"/>
  <c r="H46" i="7" s="1"/>
  <c r="B47" i="7"/>
  <c r="C47" i="7"/>
  <c r="D47" i="7"/>
  <c r="I47" i="7" s="1"/>
  <c r="B48" i="7"/>
  <c r="C48" i="7"/>
  <c r="D48" i="7"/>
  <c r="B49" i="7"/>
  <c r="C49" i="7"/>
  <c r="D49" i="7"/>
  <c r="N49" i="7" s="1"/>
  <c r="B50" i="7"/>
  <c r="C50" i="7"/>
  <c r="D50" i="7"/>
  <c r="E50" i="7" s="1"/>
  <c r="B51" i="7"/>
  <c r="C51" i="7"/>
  <c r="D51" i="7"/>
  <c r="G51" i="7" s="1"/>
  <c r="B52" i="7"/>
  <c r="C52" i="7"/>
  <c r="D52" i="7"/>
  <c r="N52" i="7" s="1"/>
  <c r="B53" i="7"/>
  <c r="C53" i="7"/>
  <c r="D53" i="7"/>
  <c r="E53" i="7" s="1"/>
  <c r="B55" i="7"/>
  <c r="C55" i="7"/>
  <c r="D55" i="7"/>
  <c r="K55" i="7" s="1"/>
  <c r="B56" i="7"/>
  <c r="C56" i="7"/>
  <c r="D56" i="7"/>
  <c r="F56" i="7" s="1"/>
  <c r="B57" i="7"/>
  <c r="C57" i="7"/>
  <c r="D57" i="7"/>
  <c r="E57" i="7" s="1"/>
  <c r="B58" i="7"/>
  <c r="C58" i="7"/>
  <c r="D58" i="7"/>
  <c r="L58" i="7" s="1"/>
  <c r="B59" i="7"/>
  <c r="C59" i="7"/>
  <c r="D59" i="7"/>
  <c r="E59" i="7" s="1"/>
  <c r="B60" i="7"/>
  <c r="C60" i="7"/>
  <c r="D60" i="7"/>
  <c r="N60" i="7" s="1"/>
  <c r="B61" i="7"/>
  <c r="C61" i="7"/>
  <c r="D61" i="7"/>
  <c r="H61" i="7" s="1"/>
  <c r="B62" i="7"/>
  <c r="C62" i="7"/>
  <c r="D62" i="7"/>
  <c r="B63" i="7"/>
  <c r="C63" i="7"/>
  <c r="D63" i="7"/>
  <c r="N63" i="7" s="1"/>
  <c r="B64" i="7"/>
  <c r="C64" i="7"/>
  <c r="D64" i="7"/>
  <c r="N64" i="7" s="1"/>
  <c r="B66" i="7"/>
  <c r="C66" i="7"/>
  <c r="D66" i="7"/>
  <c r="N66" i="7" s="1"/>
  <c r="B67" i="7"/>
  <c r="C67" i="7"/>
  <c r="D67" i="7"/>
  <c r="M67" i="7" s="1"/>
  <c r="B68" i="7"/>
  <c r="C68" i="7"/>
  <c r="D68" i="7"/>
  <c r="H68" i="7" s="1"/>
  <c r="B69" i="7"/>
  <c r="C69" i="7"/>
  <c r="D69" i="7"/>
  <c r="L69" i="7" s="1"/>
  <c r="O11" i="7"/>
  <c r="J49" i="7"/>
  <c r="F11" i="7"/>
  <c r="L27" i="7"/>
  <c r="K15" i="7"/>
  <c r="O22" i="7"/>
  <c r="O15" i="7"/>
  <c r="H15" i="7"/>
  <c r="N15" i="7"/>
  <c r="L40" i="7"/>
  <c r="L68" i="7"/>
  <c r="M15" i="7"/>
  <c r="I15" i="7"/>
  <c r="K53" i="7"/>
  <c r="K68" i="7"/>
  <c r="K50" i="7"/>
  <c r="I24" i="7"/>
  <c r="J18" i="7"/>
  <c r="F68" i="7"/>
  <c r="J50" i="7"/>
  <c r="I18" i="7"/>
  <c r="I68" i="7"/>
  <c r="M50" i="7"/>
  <c r="N37" i="7"/>
  <c r="B19" i="1"/>
  <c r="B8" i="1"/>
  <c r="B10" i="1"/>
  <c r="B13" i="1"/>
  <c r="B15" i="1"/>
  <c r="B21" i="1"/>
  <c r="B25" i="1"/>
  <c r="B27" i="1"/>
  <c r="B28" i="1"/>
  <c r="B29" i="1"/>
  <c r="B33" i="1"/>
  <c r="B35" i="1"/>
  <c r="B38" i="1"/>
  <c r="B46" i="1"/>
  <c r="B47" i="1"/>
  <c r="B48" i="1"/>
  <c r="B50" i="1"/>
  <c r="B55" i="1"/>
  <c r="B58" i="1"/>
  <c r="C10" i="15"/>
  <c r="D10" i="15" s="1"/>
  <c r="E10" i="15" s="1"/>
  <c r="C11" i="15"/>
  <c r="D11" i="15" s="1"/>
  <c r="E11" i="15" s="1"/>
  <c r="C17" i="15"/>
  <c r="D17" i="15" s="1"/>
  <c r="E17" i="15" s="1"/>
  <c r="C19" i="15"/>
  <c r="D19" i="15" s="1"/>
  <c r="E19" i="15" s="1"/>
  <c r="C21" i="15"/>
  <c r="D21" i="15" s="1"/>
  <c r="E21" i="15" s="1"/>
  <c r="C25" i="15"/>
  <c r="D25" i="15" s="1"/>
  <c r="E25" i="15" s="1"/>
  <c r="C27" i="15"/>
  <c r="D27" i="15" s="1"/>
  <c r="E27" i="15" s="1"/>
  <c r="C29" i="15"/>
  <c r="D29" i="15" s="1"/>
  <c r="E29" i="15" s="1"/>
  <c r="C32" i="15"/>
  <c r="D32" i="15" s="1"/>
  <c r="E32" i="15" s="1"/>
  <c r="C33" i="15"/>
  <c r="D33" i="15" s="1"/>
  <c r="E33" i="15" s="1"/>
  <c r="C34" i="15"/>
  <c r="D34" i="15" s="1"/>
  <c r="E34" i="15" s="1"/>
  <c r="C35" i="15"/>
  <c r="D35" i="15" s="1"/>
  <c r="E35" i="15" s="1"/>
  <c r="C38" i="15"/>
  <c r="D38" i="15" s="1"/>
  <c r="E38" i="15" s="1"/>
  <c r="C43" i="15"/>
  <c r="D43" i="15" s="1"/>
  <c r="E43" i="15" s="1"/>
  <c r="C44" i="15"/>
  <c r="D44" i="15" s="1"/>
  <c r="E44" i="15" s="1"/>
  <c r="C47" i="15"/>
  <c r="D47" i="15" s="1"/>
  <c r="E47" i="15" s="1"/>
  <c r="C48" i="15"/>
  <c r="D48" i="15" s="1"/>
  <c r="E48" i="15" s="1"/>
  <c r="C50" i="15"/>
  <c r="D50" i="15" s="1"/>
  <c r="E50" i="15" s="1"/>
  <c r="C56" i="15"/>
  <c r="D56" i="15" s="1"/>
  <c r="E56" i="15" s="1"/>
  <c r="C58" i="15"/>
  <c r="D58" i="15" s="1"/>
  <c r="E58" i="15" s="1"/>
  <c r="C67" i="15"/>
  <c r="D67" i="15" s="1"/>
  <c r="E67" i="15" s="1"/>
  <c r="H10" i="15"/>
  <c r="H11" i="15"/>
  <c r="I11" i="15" s="1"/>
  <c r="J11" i="15" s="1"/>
  <c r="H12" i="15"/>
  <c r="I12" i="15" s="1"/>
  <c r="J12" i="15" s="1"/>
  <c r="H13" i="15"/>
  <c r="I13" i="15" s="1"/>
  <c r="J13" i="15" s="1"/>
  <c r="H14" i="15"/>
  <c r="I14" i="15" s="1"/>
  <c r="J14" i="15" s="1"/>
  <c r="J15" i="15"/>
  <c r="H51" i="15"/>
  <c r="I51" i="15" s="1"/>
  <c r="J51" i="15" s="1"/>
  <c r="H52" i="15"/>
  <c r="I52" i="15" s="1"/>
  <c r="J52" i="15" s="1"/>
  <c r="H61" i="15"/>
  <c r="H65" i="15"/>
  <c r="I65" i="15" s="1"/>
  <c r="J65" i="15" s="1"/>
  <c r="H68" i="15"/>
  <c r="I68" i="15" s="1"/>
  <c r="J68" i="15" s="1"/>
  <c r="I6" i="32"/>
  <c r="H6" i="32"/>
  <c r="G6" i="32"/>
  <c r="F6" i="32"/>
  <c r="E6" i="32"/>
  <c r="D6" i="32"/>
  <c r="C6" i="32"/>
  <c r="B6" i="32"/>
  <c r="K6" i="29"/>
  <c r="J6" i="29"/>
  <c r="I6" i="29"/>
  <c r="H6" i="29"/>
  <c r="G6" i="29"/>
  <c r="F6" i="29"/>
  <c r="E6" i="29"/>
  <c r="D6" i="29"/>
  <c r="C6" i="29"/>
  <c r="B6" i="29"/>
  <c r="I6" i="30"/>
  <c r="H6" i="30"/>
  <c r="G6" i="30"/>
  <c r="F6" i="30"/>
  <c r="E6" i="30"/>
  <c r="D6" i="30"/>
  <c r="C6" i="30"/>
  <c r="B6" i="30"/>
  <c r="K6" i="31"/>
  <c r="J6" i="31"/>
  <c r="I6" i="31"/>
  <c r="H6" i="31"/>
  <c r="G6" i="31"/>
  <c r="F6" i="31"/>
  <c r="E6" i="31"/>
  <c r="D6" i="31"/>
  <c r="C6" i="31"/>
  <c r="D6" i="27"/>
  <c r="C6" i="27"/>
  <c r="B6" i="27"/>
  <c r="B9" i="24"/>
  <c r="D9" i="24" s="1"/>
  <c r="B10" i="24"/>
  <c r="C10" i="24" s="1"/>
  <c r="B11" i="24"/>
  <c r="F11" i="24" s="1"/>
  <c r="B12" i="24"/>
  <c r="I12" i="24" s="1"/>
  <c r="B13" i="24"/>
  <c r="C13" i="24" s="1"/>
  <c r="B14" i="24"/>
  <c r="E14" i="24" s="1"/>
  <c r="B15" i="24"/>
  <c r="H15" i="24" s="1"/>
  <c r="B16" i="24"/>
  <c r="C16" i="24" s="1"/>
  <c r="B17" i="24"/>
  <c r="I17" i="24" s="1"/>
  <c r="B18" i="24"/>
  <c r="E18" i="24" s="1"/>
  <c r="B20" i="24"/>
  <c r="G20" i="24" s="1"/>
  <c r="B21" i="24"/>
  <c r="I21" i="24" s="1"/>
  <c r="B22" i="24"/>
  <c r="C22" i="24" s="1"/>
  <c r="B23" i="24"/>
  <c r="D23" i="24" s="1"/>
  <c r="B24" i="24"/>
  <c r="C24" i="24" s="1"/>
  <c r="B25" i="24"/>
  <c r="D25" i="24" s="1"/>
  <c r="B26" i="24"/>
  <c r="D26" i="24" s="1"/>
  <c r="B27" i="24"/>
  <c r="G27" i="24" s="1"/>
  <c r="B28" i="24"/>
  <c r="F28" i="24" s="1"/>
  <c r="B29" i="24"/>
  <c r="G29" i="24" s="1"/>
  <c r="B31" i="24"/>
  <c r="C31" i="24" s="1"/>
  <c r="B32" i="24"/>
  <c r="H32" i="24" s="1"/>
  <c r="B33" i="24"/>
  <c r="C33" i="24" s="1"/>
  <c r="B34" i="24"/>
  <c r="I34" i="24" s="1"/>
  <c r="B35" i="24"/>
  <c r="I35" i="24" s="1"/>
  <c r="B36" i="24"/>
  <c r="E36" i="24" s="1"/>
  <c r="B37" i="24"/>
  <c r="H37" i="24" s="1"/>
  <c r="B38" i="24"/>
  <c r="H38" i="24" s="1"/>
  <c r="B39" i="24"/>
  <c r="D39" i="24" s="1"/>
  <c r="B40" i="24"/>
  <c r="C40" i="24" s="1"/>
  <c r="B42" i="24"/>
  <c r="F42" i="24" s="1"/>
  <c r="B43" i="24"/>
  <c r="C43" i="24" s="1"/>
  <c r="B44" i="24"/>
  <c r="I44" i="24" s="1"/>
  <c r="B45" i="24"/>
  <c r="G45" i="24" s="1"/>
  <c r="B46" i="24"/>
  <c r="G46" i="24" s="1"/>
  <c r="B47" i="24"/>
  <c r="G47" i="24" s="1"/>
  <c r="B48" i="24"/>
  <c r="I48" i="24" s="1"/>
  <c r="B49" i="24"/>
  <c r="H49" i="24" s="1"/>
  <c r="B50" i="24"/>
  <c r="I50" i="24" s="1"/>
  <c r="B51" i="24"/>
  <c r="D51" i="24" s="1"/>
  <c r="B53" i="24"/>
  <c r="H53" i="24" s="1"/>
  <c r="B54" i="24"/>
  <c r="E54" i="24" s="1"/>
  <c r="B55" i="24"/>
  <c r="I55" i="24" s="1"/>
  <c r="B56" i="24"/>
  <c r="I56" i="24" s="1"/>
  <c r="B57" i="24"/>
  <c r="E57" i="24" s="1"/>
  <c r="B58" i="24"/>
  <c r="G58" i="24" s="1"/>
  <c r="B59" i="24"/>
  <c r="G59" i="24" s="1"/>
  <c r="I59" i="24"/>
  <c r="B60" i="24"/>
  <c r="C60" i="24" s="1"/>
  <c r="B61" i="24"/>
  <c r="I61" i="24" s="1"/>
  <c r="B62" i="24"/>
  <c r="F62" i="24" s="1"/>
  <c r="B64" i="24"/>
  <c r="F64" i="24" s="1"/>
  <c r="B65" i="24"/>
  <c r="G65" i="24" s="1"/>
  <c r="B66" i="24"/>
  <c r="C66" i="24" s="1"/>
  <c r="B67" i="24"/>
  <c r="G67" i="24" s="1"/>
  <c r="C7" i="25"/>
  <c r="D7" i="25"/>
  <c r="E7" i="25"/>
  <c r="F7" i="25"/>
  <c r="G7" i="25"/>
  <c r="H7" i="25"/>
  <c r="I7" i="25"/>
  <c r="B7" i="25"/>
  <c r="B6" i="23"/>
  <c r="C6" i="23"/>
  <c r="D6" i="23"/>
  <c r="E6" i="23"/>
  <c r="F6" i="23"/>
  <c r="G6" i="23"/>
  <c r="H6" i="23"/>
  <c r="I6" i="23"/>
  <c r="J6" i="23"/>
  <c r="K6" i="23"/>
  <c r="L6" i="23"/>
  <c r="M6" i="23"/>
  <c r="N6" i="23"/>
  <c r="O6" i="23"/>
  <c r="B8" i="14"/>
  <c r="J8" i="14" s="1"/>
  <c r="B9" i="14"/>
  <c r="M9" i="14" s="1"/>
  <c r="B10" i="14"/>
  <c r="M10" i="14" s="1"/>
  <c r="B11" i="14"/>
  <c r="B12" i="14"/>
  <c r="J12" i="14" s="1"/>
  <c r="B13" i="14"/>
  <c r="E13" i="14" s="1"/>
  <c r="B14" i="14"/>
  <c r="I14" i="14" s="1"/>
  <c r="B15" i="14"/>
  <c r="B16" i="14"/>
  <c r="N16" i="14" s="1"/>
  <c r="B17" i="14"/>
  <c r="M17" i="14" s="1"/>
  <c r="B19" i="14"/>
  <c r="J19" i="14" s="1"/>
  <c r="B20" i="14"/>
  <c r="C20" i="14" s="1"/>
  <c r="B21" i="14"/>
  <c r="J21" i="14" s="1"/>
  <c r="B22" i="14"/>
  <c r="F22" i="14" s="1"/>
  <c r="B23" i="14"/>
  <c r="E23" i="14" s="1"/>
  <c r="B24" i="14"/>
  <c r="P24" i="14" s="1"/>
  <c r="B25" i="14"/>
  <c r="O25" i="14" s="1"/>
  <c r="B26" i="14"/>
  <c r="B27" i="14"/>
  <c r="C27" i="14" s="1"/>
  <c r="B28" i="14"/>
  <c r="P28" i="14" s="1"/>
  <c r="B30" i="14"/>
  <c r="P30" i="14" s="1"/>
  <c r="B31" i="14"/>
  <c r="P31" i="14" s="1"/>
  <c r="B32" i="14"/>
  <c r="I32" i="14" s="1"/>
  <c r="B33" i="14"/>
  <c r="G33" i="14" s="1"/>
  <c r="B34" i="14"/>
  <c r="L34" i="14" s="1"/>
  <c r="B35" i="14"/>
  <c r="L35" i="14" s="1"/>
  <c r="B36" i="14"/>
  <c r="D36" i="14" s="1"/>
  <c r="B37" i="14"/>
  <c r="N37" i="14" s="1"/>
  <c r="B38" i="14"/>
  <c r="H38" i="14" s="1"/>
  <c r="B39" i="14"/>
  <c r="B41" i="14"/>
  <c r="G41" i="14" s="1"/>
  <c r="B42" i="14"/>
  <c r="H42" i="14" s="1"/>
  <c r="B43" i="14"/>
  <c r="J43" i="14" s="1"/>
  <c r="B44" i="14"/>
  <c r="J44" i="14" s="1"/>
  <c r="B45" i="14"/>
  <c r="J45" i="14" s="1"/>
  <c r="B46" i="14"/>
  <c r="E46" i="14" s="1"/>
  <c r="B47" i="14"/>
  <c r="G47" i="14" s="1"/>
  <c r="B48" i="14"/>
  <c r="B49" i="14"/>
  <c r="O49" i="14" s="1"/>
  <c r="B50" i="14"/>
  <c r="F50" i="14" s="1"/>
  <c r="B52" i="14"/>
  <c r="N52" i="14" s="1"/>
  <c r="B53" i="14"/>
  <c r="J53" i="14" s="1"/>
  <c r="B54" i="14"/>
  <c r="M54" i="14" s="1"/>
  <c r="B55" i="14"/>
  <c r="I55" i="14" s="1"/>
  <c r="B56" i="14"/>
  <c r="D56" i="14" s="1"/>
  <c r="B57" i="14"/>
  <c r="B58" i="14"/>
  <c r="L58" i="14" s="1"/>
  <c r="B59" i="14"/>
  <c r="D59" i="14" s="1"/>
  <c r="B60" i="14"/>
  <c r="G60" i="14" s="1"/>
  <c r="B61" i="14"/>
  <c r="B63" i="14"/>
  <c r="C63" i="14" s="1"/>
  <c r="B64" i="14"/>
  <c r="N64" i="14" s="1"/>
  <c r="B65" i="14"/>
  <c r="I65" i="14" s="1"/>
  <c r="B66" i="14"/>
  <c r="C6" i="10"/>
  <c r="D6" i="10"/>
  <c r="E6" i="10"/>
  <c r="F6" i="10"/>
  <c r="G6" i="10"/>
  <c r="H6" i="10"/>
  <c r="I6" i="10"/>
  <c r="J6" i="10"/>
  <c r="K6" i="10"/>
  <c r="L6" i="10"/>
  <c r="M6" i="10"/>
  <c r="N6" i="10"/>
  <c r="O6" i="10"/>
  <c r="P6" i="10"/>
  <c r="B8" i="12"/>
  <c r="B9" i="12"/>
  <c r="B10" i="12"/>
  <c r="B11" i="12"/>
  <c r="B12" i="12"/>
  <c r="B13" i="12"/>
  <c r="B14" i="12"/>
  <c r="B15" i="12"/>
  <c r="B16" i="12"/>
  <c r="B17" i="12"/>
  <c r="B19" i="12"/>
  <c r="B20" i="12"/>
  <c r="B21" i="12"/>
  <c r="B22" i="12"/>
  <c r="B23" i="12"/>
  <c r="B24" i="12"/>
  <c r="B25" i="12"/>
  <c r="B26" i="12"/>
  <c r="B27" i="12"/>
  <c r="B28" i="12"/>
  <c r="B30" i="12"/>
  <c r="B31" i="12"/>
  <c r="B32" i="12"/>
  <c r="B33" i="12"/>
  <c r="B34" i="12"/>
  <c r="B35" i="12"/>
  <c r="B36" i="12"/>
  <c r="B37" i="12"/>
  <c r="B38" i="12"/>
  <c r="B39" i="12"/>
  <c r="B41" i="12"/>
  <c r="B42" i="12"/>
  <c r="B43" i="12"/>
  <c r="B44" i="12"/>
  <c r="B45" i="12"/>
  <c r="B46" i="12"/>
  <c r="B47" i="12"/>
  <c r="B48" i="12"/>
  <c r="B49" i="12"/>
  <c r="B50" i="12"/>
  <c r="B52" i="12"/>
  <c r="B53" i="12"/>
  <c r="B54" i="12"/>
  <c r="B55" i="12"/>
  <c r="B56" i="12"/>
  <c r="B57" i="12"/>
  <c r="B58" i="12"/>
  <c r="B59" i="12"/>
  <c r="B60" i="12"/>
  <c r="B61" i="12"/>
  <c r="B63" i="12"/>
  <c r="B64" i="12"/>
  <c r="B65" i="12"/>
  <c r="B66" i="12"/>
  <c r="C8" i="12"/>
  <c r="E8" i="12" s="1"/>
  <c r="C9" i="12"/>
  <c r="E9" i="12" s="1"/>
  <c r="C10" i="12"/>
  <c r="I10" i="12" s="1"/>
  <c r="C11" i="12"/>
  <c r="K11" i="12" s="1"/>
  <c r="C12" i="12"/>
  <c r="O12" i="12" s="1"/>
  <c r="C13" i="12"/>
  <c r="J13" i="12" s="1"/>
  <c r="C14" i="12"/>
  <c r="G14" i="12" s="1"/>
  <c r="C15" i="12"/>
  <c r="K15" i="12" s="1"/>
  <c r="C16" i="12"/>
  <c r="N16" i="12" s="1"/>
  <c r="C17" i="12"/>
  <c r="C19" i="12"/>
  <c r="M19" i="12" s="1"/>
  <c r="C20" i="12"/>
  <c r="F20" i="12" s="1"/>
  <c r="C21" i="12"/>
  <c r="K21" i="12" s="1"/>
  <c r="C22" i="12"/>
  <c r="N22" i="12" s="1"/>
  <c r="C23" i="12"/>
  <c r="K23" i="12" s="1"/>
  <c r="C24" i="12"/>
  <c r="O24" i="12" s="1"/>
  <c r="C25" i="12"/>
  <c r="O25" i="12" s="1"/>
  <c r="C26" i="12"/>
  <c r="K26" i="12" s="1"/>
  <c r="C27" i="12"/>
  <c r="I27" i="12" s="1"/>
  <c r="C28" i="12"/>
  <c r="F28" i="12" s="1"/>
  <c r="C30" i="12"/>
  <c r="H30" i="12" s="1"/>
  <c r="C31" i="12"/>
  <c r="I31" i="12" s="1"/>
  <c r="C32" i="12"/>
  <c r="N32" i="12" s="1"/>
  <c r="C33" i="12"/>
  <c r="C34" i="12"/>
  <c r="F34" i="12" s="1"/>
  <c r="C35" i="12"/>
  <c r="K35" i="12" s="1"/>
  <c r="C36" i="12"/>
  <c r="L36" i="12" s="1"/>
  <c r="C37" i="12"/>
  <c r="C38" i="12"/>
  <c r="O38" i="12" s="1"/>
  <c r="C39" i="12"/>
  <c r="M39" i="12" s="1"/>
  <c r="C41" i="12"/>
  <c r="N41" i="12" s="1"/>
  <c r="C42" i="12"/>
  <c r="H42" i="12" s="1"/>
  <c r="C43" i="12"/>
  <c r="I43" i="12" s="1"/>
  <c r="C44" i="12"/>
  <c r="N44" i="12" s="1"/>
  <c r="C45" i="12"/>
  <c r="H45" i="12" s="1"/>
  <c r="C46" i="12"/>
  <c r="N46" i="12" s="1"/>
  <c r="C47" i="12"/>
  <c r="H47" i="12" s="1"/>
  <c r="C48" i="12"/>
  <c r="G48" i="12" s="1"/>
  <c r="C49" i="12"/>
  <c r="F49" i="12" s="1"/>
  <c r="C50" i="12"/>
  <c r="J50" i="12" s="1"/>
  <c r="C52" i="12"/>
  <c r="L52" i="12" s="1"/>
  <c r="C53" i="12"/>
  <c r="K53" i="12" s="1"/>
  <c r="C54" i="12"/>
  <c r="N54" i="12" s="1"/>
  <c r="C55" i="12"/>
  <c r="F55" i="12" s="1"/>
  <c r="C56" i="12"/>
  <c r="J56" i="12" s="1"/>
  <c r="C57" i="12"/>
  <c r="O57" i="12" s="1"/>
  <c r="C58" i="12"/>
  <c r="N58" i="12" s="1"/>
  <c r="C59" i="12"/>
  <c r="L59" i="12" s="1"/>
  <c r="C60" i="12"/>
  <c r="D60" i="12" s="1"/>
  <c r="C61" i="12"/>
  <c r="H61" i="12" s="1"/>
  <c r="C63" i="12"/>
  <c r="E63" i="12" s="1"/>
  <c r="C64" i="12"/>
  <c r="K64" i="12" s="1"/>
  <c r="C65" i="12"/>
  <c r="F65" i="12" s="1"/>
  <c r="C66" i="12"/>
  <c r="B6" i="10"/>
  <c r="B6" i="31" s="1"/>
  <c r="M12" i="9"/>
  <c r="O13" i="9"/>
  <c r="N14" i="9"/>
  <c r="O14" i="9"/>
  <c r="K16" i="9"/>
  <c r="M16" i="9"/>
  <c r="E9" i="2"/>
  <c r="F9" i="2"/>
  <c r="G9" i="2"/>
  <c r="H9" i="2"/>
  <c r="I9" i="2"/>
  <c r="J9" i="2"/>
  <c r="K9" i="2"/>
  <c r="L9" i="2"/>
  <c r="M9" i="2"/>
  <c r="N9" i="2"/>
  <c r="O9" i="2"/>
  <c r="P9" i="2"/>
  <c r="Q9" i="2"/>
  <c r="B9" i="2"/>
  <c r="C9" i="2"/>
  <c r="D9" i="2"/>
  <c r="Q13" i="9"/>
  <c r="E9" i="24"/>
  <c r="H59" i="24"/>
  <c r="H14" i="9"/>
  <c r="J13" i="9"/>
  <c r="F15" i="9"/>
  <c r="I15" i="9"/>
  <c r="Q15" i="9"/>
  <c r="F16" i="9"/>
  <c r="E16" i="9"/>
  <c r="H16" i="9"/>
  <c r="C65" i="24"/>
  <c r="C59" i="24"/>
  <c r="D59" i="24"/>
  <c r="N13" i="9"/>
  <c r="E13" i="9"/>
  <c r="F13" i="9"/>
  <c r="H15" i="9"/>
  <c r="E15" i="9"/>
  <c r="H13" i="9"/>
  <c r="K13" i="9"/>
  <c r="M13" i="9"/>
  <c r="G14" i="9"/>
  <c r="F14" i="9"/>
  <c r="I14" i="9"/>
  <c r="G16" i="9"/>
  <c r="G12" i="9"/>
  <c r="P13" i="9"/>
  <c r="I13" i="9"/>
  <c r="G13" i="9"/>
  <c r="L13" i="9"/>
  <c r="P45" i="14"/>
  <c r="B41" i="1"/>
  <c r="H26" i="15"/>
  <c r="I26" i="15" s="1"/>
  <c r="J26" i="15" s="1"/>
  <c r="C37" i="15"/>
  <c r="D37" i="15" s="1"/>
  <c r="E37" i="15" s="1"/>
  <c r="B37" i="1"/>
  <c r="H32" i="15"/>
  <c r="I32" i="15" s="1"/>
  <c r="J32" i="15" s="1"/>
  <c r="C52" i="15"/>
  <c r="D52" i="15" s="1"/>
  <c r="E52" i="15" s="1"/>
  <c r="F45" i="1"/>
  <c r="B61" i="1"/>
  <c r="C39" i="15"/>
  <c r="D39" i="15" s="1"/>
  <c r="E39" i="15" s="1"/>
  <c r="H58" i="15"/>
  <c r="I58" i="15" s="1"/>
  <c r="J58" i="15" s="1"/>
  <c r="C36" i="15"/>
  <c r="F47" i="1"/>
  <c r="H47" i="15"/>
  <c r="I47" i="15" s="1"/>
  <c r="J47" i="15" s="1"/>
  <c r="H67" i="15"/>
  <c r="I67" i="15" s="1"/>
  <c r="J67" i="15" s="1"/>
  <c r="C66" i="15"/>
  <c r="D66" i="15" s="1"/>
  <c r="E66" i="15" s="1"/>
  <c r="B62" i="1"/>
  <c r="H29" i="15"/>
  <c r="I29" i="15" s="1"/>
  <c r="J29" i="15" s="1"/>
  <c r="C49" i="15"/>
  <c r="D49" i="15" s="1"/>
  <c r="E49" i="15" s="1"/>
  <c r="B51" i="1"/>
  <c r="F34" i="1"/>
  <c r="H34" i="15"/>
  <c r="I34" i="15" s="1"/>
  <c r="J34" i="15" s="1"/>
  <c r="B30" i="1"/>
  <c r="C30" i="15"/>
  <c r="D30" i="15" s="1"/>
  <c r="E30" i="15" s="1"/>
  <c r="F27" i="1"/>
  <c r="H27" i="15"/>
  <c r="I27" i="15" s="1"/>
  <c r="J27" i="15" s="1"/>
  <c r="H41" i="15"/>
  <c r="I41" i="15" s="1"/>
  <c r="J41" i="15" s="1"/>
  <c r="B60" i="1"/>
  <c r="B22" i="1"/>
  <c r="C26" i="15"/>
  <c r="D26" i="15" s="1"/>
  <c r="E26" i="15" s="1"/>
  <c r="G24" i="24"/>
  <c r="J14" i="14"/>
  <c r="F15" i="7"/>
  <c r="J15" i="7"/>
  <c r="N11" i="7"/>
  <c r="O45" i="7"/>
  <c r="E27" i="7"/>
  <c r="K19" i="7"/>
  <c r="E11" i="7"/>
  <c r="H11" i="7"/>
  <c r="C65" i="15"/>
  <c r="D65" i="15" s="1"/>
  <c r="E65" i="15" s="1"/>
  <c r="B65" i="1"/>
  <c r="B23" i="1"/>
  <c r="C23" i="15"/>
  <c r="D23" i="15" s="1"/>
  <c r="E23" i="15" s="1"/>
  <c r="H19" i="15"/>
  <c r="I19" i="15" s="1"/>
  <c r="J19" i="15" s="1"/>
  <c r="F19" i="1"/>
  <c r="B14" i="1"/>
  <c r="B63" i="1"/>
  <c r="B18" i="1"/>
  <c r="C68" i="15"/>
  <c r="B68" i="1"/>
  <c r="C45" i="15"/>
  <c r="D45" i="15" s="1"/>
  <c r="E45" i="15" s="1"/>
  <c r="B45" i="1"/>
  <c r="C40" i="15"/>
  <c r="D40" i="15" s="1"/>
  <c r="E40" i="15" s="1"/>
  <c r="B40" i="1"/>
  <c r="H22" i="15"/>
  <c r="I22" i="15" s="1"/>
  <c r="J22" i="15" s="1"/>
  <c r="F22" i="1"/>
  <c r="C12" i="15"/>
  <c r="D12" i="15" s="1"/>
  <c r="E12" i="15" s="1"/>
  <c r="B12" i="1"/>
  <c r="F8" i="1"/>
  <c r="B57" i="1"/>
  <c r="H23" i="15"/>
  <c r="I23" i="15" s="1"/>
  <c r="J23" i="15" s="1"/>
  <c r="C59" i="15"/>
  <c r="D59" i="15" s="1"/>
  <c r="E59" i="15" s="1"/>
  <c r="B16" i="1"/>
  <c r="F49" i="1"/>
  <c r="H49" i="15"/>
  <c r="F28" i="1"/>
  <c r="H28" i="15"/>
  <c r="I28" i="15" s="1"/>
  <c r="J28" i="15" s="1"/>
  <c r="B24" i="1"/>
  <c r="C24" i="15"/>
  <c r="D24" i="15" s="1"/>
  <c r="E24" i="15" s="1"/>
  <c r="K23" i="14" l="1"/>
  <c r="G49" i="7"/>
  <c r="H31" i="7"/>
  <c r="K67" i="7"/>
  <c r="G21" i="24"/>
  <c r="H21" i="24"/>
  <c r="E21" i="24"/>
  <c r="D12" i="24"/>
  <c r="C12" i="24"/>
  <c r="G12" i="24"/>
  <c r="J11" i="7"/>
  <c r="H19" i="7"/>
  <c r="L19" i="7"/>
  <c r="I55" i="7"/>
  <c r="O55" i="7"/>
  <c r="H55" i="7"/>
  <c r="I11" i="7"/>
  <c r="F19" i="7"/>
  <c r="M11" i="7"/>
  <c r="G11" i="7"/>
  <c r="E19" i="7"/>
  <c r="L11" i="7"/>
  <c r="M19" i="7"/>
  <c r="F9" i="24"/>
  <c r="G36" i="14"/>
  <c r="H23" i="7"/>
  <c r="G14" i="7"/>
  <c r="G58" i="7"/>
  <c r="K49" i="7"/>
  <c r="L26" i="7"/>
  <c r="H52" i="7"/>
  <c r="J6" i="30"/>
  <c r="L45" i="7"/>
  <c r="J53" i="7"/>
  <c r="J6" i="32"/>
  <c r="G52" i="7"/>
  <c r="O21" i="14"/>
  <c r="D43" i="24"/>
  <c r="D21" i="24"/>
  <c r="D24" i="24"/>
  <c r="F12" i="24"/>
  <c r="C21" i="24"/>
  <c r="E59" i="24"/>
  <c r="D29" i="24"/>
  <c r="D34" i="24"/>
  <c r="F21" i="24"/>
  <c r="F59" i="24"/>
  <c r="H9" i="24"/>
  <c r="E12" i="24"/>
  <c r="E34" i="24"/>
  <c r="H14" i="14"/>
  <c r="D55" i="12"/>
  <c r="M24" i="14"/>
  <c r="D14" i="14"/>
  <c r="O34" i="12"/>
  <c r="D49" i="14"/>
  <c r="E14" i="14"/>
  <c r="K38" i="12"/>
  <c r="D58" i="14"/>
  <c r="O41" i="14"/>
  <c r="O27" i="14"/>
  <c r="H27" i="14"/>
  <c r="E63" i="14"/>
  <c r="G32" i="14"/>
  <c r="H10" i="14"/>
  <c r="M23" i="14"/>
  <c r="E54" i="14"/>
  <c r="C36" i="14"/>
  <c r="G54" i="14"/>
  <c r="O19" i="14"/>
  <c r="O10" i="14"/>
  <c r="I10" i="14"/>
  <c r="G19" i="14"/>
  <c r="K43" i="12"/>
  <c r="N43" i="12"/>
  <c r="L56" i="12"/>
  <c r="P58" i="14"/>
  <c r="P63" i="14"/>
  <c r="F63" i="14"/>
  <c r="M41" i="14"/>
  <c r="P41" i="14"/>
  <c r="L45" i="14"/>
  <c r="P54" i="14"/>
  <c r="N32" i="14"/>
  <c r="E58" i="14"/>
  <c r="P32" i="14"/>
  <c r="L36" i="14"/>
  <c r="E60" i="12"/>
  <c r="M36" i="14"/>
  <c r="J58" i="14"/>
  <c r="I23" i="14"/>
  <c r="M14" i="14"/>
  <c r="D56" i="12"/>
  <c r="P14" i="14"/>
  <c r="F14" i="14"/>
  <c r="D47" i="12"/>
  <c r="J38" i="12"/>
  <c r="M38" i="12"/>
  <c r="L14" i="14"/>
  <c r="E19" i="14"/>
  <c r="O63" i="14"/>
  <c r="D23" i="14"/>
  <c r="J41" i="14"/>
  <c r="M45" i="14"/>
  <c r="C49" i="14"/>
  <c r="J36" i="14"/>
  <c r="M27" i="14"/>
  <c r="J63" i="14"/>
  <c r="M63" i="14"/>
  <c r="O36" i="14"/>
  <c r="E49" i="14"/>
  <c r="F23" i="14"/>
  <c r="M21" i="12"/>
  <c r="E10" i="14"/>
  <c r="N25" i="12"/>
  <c r="M56" i="12"/>
  <c r="K65" i="12"/>
  <c r="N63" i="14"/>
  <c r="L23" i="14"/>
  <c r="D41" i="14"/>
  <c r="K45" i="14"/>
  <c r="F49" i="14"/>
  <c r="F19" i="14"/>
  <c r="K27" i="14"/>
  <c r="L32" i="14"/>
  <c r="I36" i="14"/>
  <c r="G58" i="14"/>
  <c r="K41" i="14"/>
  <c r="I45" i="14"/>
  <c r="G16" i="12"/>
  <c r="J12" i="12"/>
  <c r="E45" i="14"/>
  <c r="L26" i="12"/>
  <c r="J33" i="14"/>
  <c r="J53" i="12"/>
  <c r="H57" i="12"/>
  <c r="G26" i="12"/>
  <c r="E6" i="27"/>
  <c r="F61" i="24"/>
  <c r="E27" i="24"/>
  <c r="O37" i="14"/>
  <c r="O42" i="14"/>
  <c r="N10" i="12"/>
  <c r="I26" i="7"/>
  <c r="D30" i="14"/>
  <c r="E45" i="24"/>
  <c r="K65" i="14"/>
  <c r="K52" i="14"/>
  <c r="D46" i="14"/>
  <c r="F28" i="14"/>
  <c r="M13" i="12"/>
  <c r="E61" i="24"/>
  <c r="C61" i="24"/>
  <c r="L17" i="7"/>
  <c r="F49" i="7"/>
  <c r="O14" i="14"/>
  <c r="L19" i="14"/>
  <c r="G65" i="12"/>
  <c r="I19" i="14"/>
  <c r="D30" i="12"/>
  <c r="F65" i="24"/>
  <c r="C14" i="14"/>
  <c r="D52" i="12"/>
  <c r="K30" i="12"/>
  <c r="G14" i="14"/>
  <c r="M58" i="14"/>
  <c r="G46" i="14"/>
  <c r="I63" i="14"/>
  <c r="P56" i="14"/>
  <c r="G23" i="14"/>
  <c r="I41" i="14"/>
  <c r="D45" i="14"/>
  <c r="E47" i="14"/>
  <c r="J32" i="14"/>
  <c r="E36" i="14"/>
  <c r="K48" i="12"/>
  <c r="H32" i="14"/>
  <c r="L41" i="14"/>
  <c r="C23" i="14"/>
  <c r="P23" i="14"/>
  <c r="O8" i="12"/>
  <c r="F29" i="24"/>
  <c r="O27" i="7"/>
  <c r="G23" i="7"/>
  <c r="H22" i="7"/>
  <c r="H27" i="7"/>
  <c r="C26" i="24"/>
  <c r="D57" i="24"/>
  <c r="F27" i="24"/>
  <c r="H60" i="24"/>
  <c r="C18" i="24"/>
  <c r="C45" i="24"/>
  <c r="E49" i="24"/>
  <c r="D61" i="24"/>
  <c r="G25" i="24"/>
  <c r="G31" i="24"/>
  <c r="C23" i="24"/>
  <c r="D48" i="24"/>
  <c r="H27" i="24"/>
  <c r="D27" i="24"/>
  <c r="E23" i="24"/>
  <c r="I27" i="24"/>
  <c r="D17" i="24"/>
  <c r="C48" i="24"/>
  <c r="H48" i="24"/>
  <c r="C27" i="24"/>
  <c r="D42" i="24"/>
  <c r="G61" i="24"/>
  <c r="G36" i="24"/>
  <c r="G40" i="24"/>
  <c r="G15" i="24"/>
  <c r="G48" i="24"/>
  <c r="E48" i="24"/>
  <c r="I65" i="24"/>
  <c r="H61" i="24"/>
  <c r="F48" i="24"/>
  <c r="C56" i="24"/>
  <c r="E15" i="24"/>
  <c r="C25" i="24"/>
  <c r="I40" i="24"/>
  <c r="I25" i="24"/>
  <c r="D18" i="24"/>
  <c r="C15" i="24"/>
  <c r="D67" i="24"/>
  <c r="C36" i="24"/>
  <c r="E50" i="24"/>
  <c r="E29" i="24"/>
  <c r="G54" i="24"/>
  <c r="H50" i="24"/>
  <c r="C29" i="24"/>
  <c r="I29" i="24"/>
  <c r="G50" i="24"/>
  <c r="F54" i="24"/>
  <c r="F50" i="24"/>
  <c r="C34" i="24"/>
  <c r="H12" i="24"/>
  <c r="H54" i="24"/>
  <c r="F36" i="24"/>
  <c r="D36" i="24"/>
  <c r="F26" i="24"/>
  <c r="H43" i="24"/>
  <c r="I26" i="24"/>
  <c r="E46" i="24"/>
  <c r="H36" i="24"/>
  <c r="I36" i="24"/>
  <c r="C50" i="24"/>
  <c r="I11" i="24"/>
  <c r="I54" i="24"/>
  <c r="D54" i="24"/>
  <c r="D50" i="24"/>
  <c r="H29" i="24"/>
  <c r="C54" i="24"/>
  <c r="D14" i="24"/>
  <c r="I55" i="12"/>
  <c r="L19" i="12"/>
  <c r="H10" i="12"/>
  <c r="J59" i="12"/>
  <c r="F64" i="12"/>
  <c r="N55" i="12"/>
  <c r="J55" i="12"/>
  <c r="G59" i="12"/>
  <c r="O64" i="12"/>
  <c r="J25" i="12"/>
  <c r="J30" i="12"/>
  <c r="H25" i="12"/>
  <c r="L30" i="12"/>
  <c r="G25" i="12"/>
  <c r="E38" i="12"/>
  <c r="N38" i="12"/>
  <c r="N52" i="12"/>
  <c r="K47" i="12"/>
  <c r="I52" i="12"/>
  <c r="H43" i="12"/>
  <c r="E21" i="12"/>
  <c r="E43" i="12"/>
  <c r="E55" i="12"/>
  <c r="M55" i="12"/>
  <c r="H64" i="12"/>
  <c r="J34" i="12"/>
  <c r="I16" i="12"/>
  <c r="F38" i="12"/>
  <c r="K55" i="12"/>
  <c r="K59" i="12"/>
  <c r="M59" i="12"/>
  <c r="J64" i="12"/>
  <c r="I25" i="12"/>
  <c r="D25" i="12"/>
  <c r="M30" i="12"/>
  <c r="O30" i="12"/>
  <c r="L21" i="12"/>
  <c r="F25" i="12"/>
  <c r="G30" i="12"/>
  <c r="L25" i="12"/>
  <c r="M52" i="12"/>
  <c r="D38" i="12"/>
  <c r="H21" i="12"/>
  <c r="J52" i="12"/>
  <c r="G34" i="12"/>
  <c r="I38" i="12"/>
  <c r="E52" i="12"/>
  <c r="M43" i="12"/>
  <c r="O59" i="12"/>
  <c r="N12" i="12"/>
  <c r="O16" i="12"/>
  <c r="I34" i="12"/>
  <c r="L55" i="12"/>
  <c r="E59" i="12"/>
  <c r="I64" i="12"/>
  <c r="N21" i="12"/>
  <c r="D21" i="12"/>
  <c r="I21" i="12"/>
  <c r="N30" i="12"/>
  <c r="I47" i="12"/>
  <c r="O47" i="12"/>
  <c r="K25" i="12"/>
  <c r="L47" i="12"/>
  <c r="G47" i="12"/>
  <c r="F21" i="12"/>
  <c r="L43" i="12"/>
  <c r="E30" i="12"/>
  <c r="I30" i="12"/>
  <c r="G52" i="12"/>
  <c r="N64" i="12"/>
  <c r="H55" i="12"/>
  <c r="E64" i="12"/>
  <c r="E25" i="12"/>
  <c r="O52" i="12"/>
  <c r="K52" i="12"/>
  <c r="L23" i="12"/>
  <c r="D57" i="12"/>
  <c r="K58" i="12"/>
  <c r="K27" i="12"/>
  <c r="G10" i="12"/>
  <c r="L32" i="12"/>
  <c r="E36" i="12"/>
  <c r="H23" i="12"/>
  <c r="P16" i="14"/>
  <c r="O53" i="12"/>
  <c r="M47" i="14"/>
  <c r="L27" i="12"/>
  <c r="L41" i="12"/>
  <c r="L9" i="14"/>
  <c r="D31" i="14"/>
  <c r="M27" i="12"/>
  <c r="I53" i="12"/>
  <c r="E17" i="14"/>
  <c r="E61" i="12"/>
  <c r="I49" i="12"/>
  <c r="C52" i="14"/>
  <c r="D47" i="14"/>
  <c r="C30" i="14"/>
  <c r="L49" i="12"/>
  <c r="K53" i="14"/>
  <c r="D53" i="12"/>
  <c r="J65" i="12"/>
  <c r="G56" i="14"/>
  <c r="C60" i="14"/>
  <c r="O43" i="14"/>
  <c r="O14" i="12"/>
  <c r="H30" i="14"/>
  <c r="F36" i="12"/>
  <c r="D34" i="14"/>
  <c r="I38" i="7"/>
  <c r="I51" i="7"/>
  <c r="F17" i="7"/>
  <c r="I13" i="7"/>
  <c r="O13" i="7"/>
  <c r="K26" i="7"/>
  <c r="K34" i="7"/>
  <c r="M13" i="7"/>
  <c r="O30" i="7"/>
  <c r="H13" i="7"/>
  <c r="K56" i="7"/>
  <c r="L12" i="7"/>
  <c r="I69" i="7"/>
  <c r="O51" i="7"/>
  <c r="O20" i="7"/>
  <c r="F60" i="7"/>
  <c r="J25" i="7"/>
  <c r="N12" i="7"/>
  <c r="F25" i="7"/>
  <c r="K69" i="7"/>
  <c r="O24" i="7"/>
  <c r="L25" i="7"/>
  <c r="G12" i="7"/>
  <c r="M38" i="7"/>
  <c r="K38" i="7"/>
  <c r="N23" i="7"/>
  <c r="E24" i="7"/>
  <c r="L20" i="7"/>
  <c r="I25" i="7"/>
  <c r="N38" i="7"/>
  <c r="N20" i="7"/>
  <c r="L56" i="7"/>
  <c r="I56" i="7"/>
  <c r="M22" i="7"/>
  <c r="G25" i="7"/>
  <c r="K25" i="7"/>
  <c r="J12" i="7"/>
  <c r="N24" i="7"/>
  <c r="F22" i="7"/>
  <c r="H20" i="7"/>
  <c r="E56" i="7"/>
  <c r="O38" i="7"/>
  <c r="N22" i="7"/>
  <c r="M12" i="7"/>
  <c r="G20" i="7"/>
  <c r="J24" i="7"/>
  <c r="G35" i="7"/>
  <c r="F44" i="7"/>
  <c r="J35" i="7"/>
  <c r="G66" i="7"/>
  <c r="G44" i="7"/>
  <c r="K16" i="7"/>
  <c r="I35" i="7"/>
  <c r="F26" i="7"/>
  <c r="K12" i="7"/>
  <c r="I12" i="7"/>
  <c r="E26" i="7"/>
  <c r="F12" i="7"/>
  <c r="N26" i="7"/>
  <c r="H12" i="7"/>
  <c r="G26" i="7"/>
  <c r="O26" i="7"/>
  <c r="E30" i="7"/>
  <c r="O57" i="7"/>
  <c r="J26" i="7"/>
  <c r="O12" i="7"/>
  <c r="M26" i="7"/>
  <c r="J57" i="7"/>
  <c r="K66" i="7"/>
  <c r="H45" i="1"/>
  <c r="H56" i="7"/>
  <c r="H58" i="7"/>
  <c r="K13" i="7"/>
  <c r="I57" i="7"/>
  <c r="J13" i="7"/>
  <c r="G23" i="12"/>
  <c r="E27" i="12"/>
  <c r="O61" i="12"/>
  <c r="L57" i="12"/>
  <c r="J57" i="12"/>
  <c r="M49" i="12"/>
  <c r="L53" i="12"/>
  <c r="N61" i="12"/>
  <c r="E49" i="12"/>
  <c r="E65" i="12"/>
  <c r="H65" i="12"/>
  <c r="D65" i="14"/>
  <c r="O56" i="14"/>
  <c r="O65" i="14"/>
  <c r="F52" i="14"/>
  <c r="L60" i="14"/>
  <c r="P43" i="14"/>
  <c r="K47" i="14"/>
  <c r="F47" i="14"/>
  <c r="E56" i="14"/>
  <c r="L30" i="14"/>
  <c r="L61" i="12"/>
  <c r="N14" i="12"/>
  <c r="I34" i="14"/>
  <c r="H34" i="14"/>
  <c r="E19" i="12"/>
  <c r="G57" i="12"/>
  <c r="M36" i="12"/>
  <c r="I45" i="12"/>
  <c r="I41" i="12"/>
  <c r="D49" i="12"/>
  <c r="G32" i="12"/>
  <c r="K41" i="12"/>
  <c r="E42" i="24"/>
  <c r="I42" i="24"/>
  <c r="K36" i="12"/>
  <c r="M21" i="14"/>
  <c r="I16" i="14"/>
  <c r="G56" i="24"/>
  <c r="D13" i="24"/>
  <c r="E38" i="24"/>
  <c r="M55" i="7"/>
  <c r="F55" i="7"/>
  <c r="G57" i="7"/>
  <c r="I53" i="7"/>
  <c r="N53" i="7"/>
  <c r="G53" i="7"/>
  <c r="F13" i="7"/>
  <c r="L55" i="7"/>
  <c r="G13" i="7"/>
  <c r="F58" i="7"/>
  <c r="N13" i="7"/>
  <c r="K58" i="7"/>
  <c r="H49" i="7"/>
  <c r="H45" i="7"/>
  <c r="I27" i="7"/>
  <c r="J45" i="7"/>
  <c r="M27" i="7"/>
  <c r="E49" i="7"/>
  <c r="E55" i="7"/>
  <c r="J56" i="7"/>
  <c r="I45" i="7"/>
  <c r="L57" i="7"/>
  <c r="N36" i="7"/>
  <c r="G45" i="7"/>
  <c r="E58" i="7"/>
  <c r="G56" i="7"/>
  <c r="N57" i="7"/>
  <c r="E13" i="7"/>
  <c r="H27" i="12"/>
  <c r="J27" i="12"/>
  <c r="K61" i="12"/>
  <c r="H16" i="14"/>
  <c r="N49" i="12"/>
  <c r="F57" i="12"/>
  <c r="J61" i="12"/>
  <c r="H49" i="12"/>
  <c r="G65" i="14"/>
  <c r="C56" i="14"/>
  <c r="P65" i="14"/>
  <c r="J65" i="14"/>
  <c r="H52" i="14"/>
  <c r="I60" i="14"/>
  <c r="E60" i="14"/>
  <c r="K43" i="14"/>
  <c r="G43" i="14"/>
  <c r="M30" i="14"/>
  <c r="F61" i="12"/>
  <c r="F38" i="14"/>
  <c r="K38" i="14"/>
  <c r="I19" i="12"/>
  <c r="O65" i="12"/>
  <c r="N45" i="12"/>
  <c r="M10" i="12"/>
  <c r="M45" i="12"/>
  <c r="H19" i="12"/>
  <c r="H60" i="14"/>
  <c r="I66" i="24"/>
  <c r="E66" i="24"/>
  <c r="H56" i="24"/>
  <c r="H14" i="12"/>
  <c r="N55" i="7"/>
  <c r="K57" i="7"/>
  <c r="M53" i="7"/>
  <c r="O56" i="7"/>
  <c r="O53" i="7"/>
  <c r="I58" i="7"/>
  <c r="J58" i="7"/>
  <c r="O58" i="7"/>
  <c r="L49" i="7"/>
  <c r="H67" i="7"/>
  <c r="N27" i="7"/>
  <c r="I49" i="7"/>
  <c r="J27" i="7"/>
  <c r="O49" i="7"/>
  <c r="M57" i="7"/>
  <c r="G27" i="7"/>
  <c r="M45" i="7"/>
  <c r="M49" i="7"/>
  <c r="M56" i="7"/>
  <c r="J55" i="7"/>
  <c r="N23" i="12"/>
  <c r="G27" i="12"/>
  <c r="N53" i="12"/>
  <c r="L16" i="14"/>
  <c r="N65" i="12"/>
  <c r="E57" i="12"/>
  <c r="K49" i="12"/>
  <c r="J49" i="12"/>
  <c r="K56" i="14"/>
  <c r="C65" i="14"/>
  <c r="D16" i="14"/>
  <c r="J60" i="14"/>
  <c r="C43" i="14"/>
  <c r="J16" i="14"/>
  <c r="K57" i="12"/>
  <c r="D14" i="12"/>
  <c r="G19" i="12"/>
  <c r="J38" i="14"/>
  <c r="J45" i="12"/>
  <c r="L45" i="12"/>
  <c r="O41" i="12"/>
  <c r="H32" i="12"/>
  <c r="D66" i="24"/>
  <c r="N21" i="14"/>
  <c r="F21" i="14"/>
  <c r="G62" i="24"/>
  <c r="K27" i="7"/>
  <c r="K45" i="7"/>
  <c r="F57" i="7"/>
  <c r="G55" i="7"/>
  <c r="N56" i="7"/>
  <c r="F53" i="7"/>
  <c r="H57" i="7"/>
  <c r="H53" i="7"/>
  <c r="M58" i="7"/>
  <c r="N58" i="7"/>
  <c r="F45" i="7"/>
  <c r="E45" i="7"/>
  <c r="L53" i="7"/>
  <c r="H67" i="24"/>
  <c r="I38" i="24"/>
  <c r="D38" i="24"/>
  <c r="C58" i="24"/>
  <c r="I43" i="24"/>
  <c r="D40" i="24"/>
  <c r="I67" i="24"/>
  <c r="F56" i="24"/>
  <c r="F18" i="24"/>
  <c r="E31" i="24"/>
  <c r="H18" i="24"/>
  <c r="C44" i="24"/>
  <c r="H66" i="24"/>
  <c r="F66" i="24"/>
  <c r="H13" i="24"/>
  <c r="I64" i="24"/>
  <c r="F15" i="24"/>
  <c r="G32" i="24"/>
  <c r="I15" i="24"/>
  <c r="E25" i="24"/>
  <c r="G66" i="24"/>
  <c r="C47" i="24"/>
  <c r="E60" i="24"/>
  <c r="I13" i="24"/>
  <c r="E56" i="24"/>
  <c r="H42" i="24"/>
  <c r="D56" i="24"/>
  <c r="G44" i="24"/>
  <c r="E13" i="24"/>
  <c r="G38" i="24"/>
  <c r="C67" i="24"/>
  <c r="F37" i="24"/>
  <c r="I18" i="24"/>
  <c r="G18" i="24"/>
  <c r="C46" i="24"/>
  <c r="H46" i="24"/>
  <c r="F53" i="24"/>
  <c r="F44" i="24"/>
  <c r="G13" i="24"/>
  <c r="C57" i="24"/>
  <c r="F38" i="24"/>
  <c r="D15" i="24"/>
  <c r="D32" i="24"/>
  <c r="F13" i="24"/>
  <c r="F40" i="24"/>
  <c r="F60" i="24"/>
  <c r="I62" i="24"/>
  <c r="F67" i="24"/>
  <c r="F58" i="24"/>
  <c r="E47" i="24"/>
  <c r="E44" i="24"/>
  <c r="C38" i="24"/>
  <c r="G66" i="12"/>
  <c r="D66" i="12"/>
  <c r="K66" i="12"/>
  <c r="G63" i="12"/>
  <c r="M63" i="12"/>
  <c r="H37" i="12"/>
  <c r="N37" i="12"/>
  <c r="D33" i="12"/>
  <c r="E33" i="12"/>
  <c r="J28" i="12"/>
  <c r="H28" i="12"/>
  <c r="M28" i="12"/>
  <c r="N28" i="12"/>
  <c r="L28" i="12"/>
  <c r="I28" i="12"/>
  <c r="E11" i="12"/>
  <c r="O11" i="12"/>
  <c r="J66" i="14"/>
  <c r="P66" i="14"/>
  <c r="E61" i="14"/>
  <c r="O61" i="14"/>
  <c r="N61" i="14"/>
  <c r="C57" i="14"/>
  <c r="E57" i="14"/>
  <c r="N48" i="14"/>
  <c r="G48" i="14"/>
  <c r="I39" i="14"/>
  <c r="J39" i="14"/>
  <c r="L39" i="14"/>
  <c r="H35" i="14"/>
  <c r="F35" i="14"/>
  <c r="I26" i="14"/>
  <c r="P26" i="14"/>
  <c r="D22" i="14"/>
  <c r="E22" i="14"/>
  <c r="K22" i="14"/>
  <c r="C17" i="14"/>
  <c r="N17" i="14"/>
  <c r="K17" i="14"/>
  <c r="H17" i="14"/>
  <c r="L17" i="14"/>
  <c r="D17" i="14"/>
  <c r="J17" i="14"/>
  <c r="J13" i="14"/>
  <c r="C13" i="14"/>
  <c r="G13" i="14"/>
  <c r="P13" i="14"/>
  <c r="O13" i="14"/>
  <c r="P9" i="14"/>
  <c r="O9" i="14"/>
  <c r="J9" i="14"/>
  <c r="K9" i="14"/>
  <c r="G17" i="14"/>
  <c r="I58" i="12"/>
  <c r="J24" i="12"/>
  <c r="E28" i="12"/>
  <c r="N9" i="14"/>
  <c r="C9" i="14"/>
  <c r="P17" i="14"/>
  <c r="K54" i="12"/>
  <c r="N39" i="14"/>
  <c r="K48" i="14"/>
  <c r="O26" i="14"/>
  <c r="C66" i="14"/>
  <c r="N22" i="14"/>
  <c r="D15" i="12"/>
  <c r="D9" i="14"/>
  <c r="E50" i="12"/>
  <c r="J58" i="12"/>
  <c r="L13" i="14"/>
  <c r="I17" i="14"/>
  <c r="I24" i="12"/>
  <c r="O28" i="12"/>
  <c r="E9" i="14"/>
  <c r="K13" i="14"/>
  <c r="F63" i="12"/>
  <c r="N35" i="14"/>
  <c r="D44" i="14"/>
  <c r="E66" i="14"/>
  <c r="F13" i="14"/>
  <c r="H22" i="14"/>
  <c r="N42" i="12"/>
  <c r="F9" i="14"/>
  <c r="O20" i="12"/>
  <c r="H9" i="14"/>
  <c r="I9" i="14"/>
  <c r="H13" i="14"/>
  <c r="D28" i="12"/>
  <c r="N13" i="14"/>
  <c r="G9" i="14"/>
  <c r="D13" i="14"/>
  <c r="I63" i="12"/>
  <c r="C26" i="14"/>
  <c r="E26" i="14"/>
  <c r="I44" i="14"/>
  <c r="M22" i="14"/>
  <c r="O17" i="14"/>
  <c r="F17" i="14"/>
  <c r="O22" i="14"/>
  <c r="G37" i="12"/>
  <c r="D65" i="12"/>
  <c r="L65" i="12"/>
  <c r="I65" i="12"/>
  <c r="I61" i="12"/>
  <c r="M61" i="12"/>
  <c r="M53" i="12"/>
  <c r="G53" i="12"/>
  <c r="F53" i="12"/>
  <c r="F41" i="12"/>
  <c r="H41" i="12"/>
  <c r="D36" i="12"/>
  <c r="N36" i="12"/>
  <c r="J32" i="12"/>
  <c r="K32" i="12"/>
  <c r="O27" i="12"/>
  <c r="D27" i="12"/>
  <c r="F27" i="12"/>
  <c r="E10" i="12"/>
  <c r="D10" i="12"/>
  <c r="B6" i="12"/>
  <c r="L65" i="14"/>
  <c r="F65" i="14"/>
  <c r="H65" i="14"/>
  <c r="F60" i="14"/>
  <c r="M60" i="14"/>
  <c r="K60" i="14"/>
  <c r="H56" i="14"/>
  <c r="I56" i="14"/>
  <c r="L52" i="14"/>
  <c r="D52" i="14"/>
  <c r="E52" i="14"/>
  <c r="J47" i="14"/>
  <c r="H47" i="14"/>
  <c r="O47" i="14"/>
  <c r="N47" i="14"/>
  <c r="P47" i="14"/>
  <c r="N43" i="14"/>
  <c r="M43" i="14"/>
  <c r="O38" i="14"/>
  <c r="M38" i="14"/>
  <c r="J34" i="14"/>
  <c r="F34" i="14"/>
  <c r="C34" i="14"/>
  <c r="M34" i="14"/>
  <c r="G30" i="14"/>
  <c r="J30" i="14"/>
  <c r="F30" i="14"/>
  <c r="I30" i="14"/>
  <c r="N30" i="14"/>
  <c r="J25" i="14"/>
  <c r="N25" i="14"/>
  <c r="J23" i="12"/>
  <c r="D23" i="12"/>
  <c r="N27" i="12"/>
  <c r="I57" i="12"/>
  <c r="M57" i="12"/>
  <c r="O49" i="12"/>
  <c r="O16" i="14"/>
  <c r="E16" i="14"/>
  <c r="M23" i="12"/>
  <c r="D61" i="12"/>
  <c r="E53" i="12"/>
  <c r="N57" i="12"/>
  <c r="G61" i="12"/>
  <c r="G49" i="12"/>
  <c r="M65" i="12"/>
  <c r="J56" i="14"/>
  <c r="L56" i="14"/>
  <c r="E65" i="14"/>
  <c r="N65" i="14"/>
  <c r="K16" i="14"/>
  <c r="O60" i="14"/>
  <c r="J52" i="14"/>
  <c r="M52" i="14"/>
  <c r="P60" i="14"/>
  <c r="N56" i="14"/>
  <c r="C16" i="14"/>
  <c r="I43" i="14"/>
  <c r="H43" i="14"/>
  <c r="K30" i="14"/>
  <c r="H53" i="12"/>
  <c r="I14" i="12"/>
  <c r="K45" i="12"/>
  <c r="N38" i="14"/>
  <c r="K34" i="14"/>
  <c r="L38" i="14"/>
  <c r="O19" i="12"/>
  <c r="G36" i="12"/>
  <c r="K10" i="12"/>
  <c r="P38" i="14"/>
  <c r="J41" i="12"/>
  <c r="M65" i="14"/>
  <c r="O32" i="12"/>
  <c r="D43" i="14"/>
  <c r="I32" i="12"/>
  <c r="I38" i="14"/>
  <c r="I25" i="14"/>
  <c r="P21" i="14"/>
  <c r="F12" i="14"/>
  <c r="C6" i="12"/>
  <c r="M6" i="12" s="1"/>
  <c r="K20" i="14"/>
  <c r="G20" i="14"/>
  <c r="O15" i="14"/>
  <c r="G15" i="14"/>
  <c r="L11" i="14"/>
  <c r="F11" i="14"/>
  <c r="G69" i="7"/>
  <c r="O69" i="7"/>
  <c r="J69" i="7"/>
  <c r="H14" i="7"/>
  <c r="I50" i="7"/>
  <c r="I63" i="7"/>
  <c r="O68" i="7"/>
  <c r="F50" i="7"/>
  <c r="F63" i="7"/>
  <c r="K14" i="7"/>
  <c r="N18" i="7"/>
  <c r="G50" i="7"/>
  <c r="H69" i="7"/>
  <c r="E68" i="7"/>
  <c r="F69" i="7"/>
  <c r="E69" i="7"/>
  <c r="M69" i="7"/>
  <c r="M37" i="7"/>
  <c r="M68" i="7"/>
  <c r="O37" i="7"/>
  <c r="N50" i="7"/>
  <c r="J68" i="7"/>
  <c r="O50" i="7"/>
  <c r="H50" i="7"/>
  <c r="H59" i="7"/>
  <c r="K37" i="7"/>
  <c r="N69" i="7"/>
  <c r="L18" i="7"/>
  <c r="L59" i="7"/>
  <c r="G68" i="7"/>
  <c r="F46" i="7"/>
  <c r="J59" i="7"/>
  <c r="N68" i="7"/>
  <c r="G59" i="7"/>
  <c r="L50" i="7"/>
  <c r="O15" i="9"/>
  <c r="N15" i="9"/>
  <c r="J15" i="9"/>
  <c r="G15" i="9"/>
  <c r="M15" i="9"/>
  <c r="L15" i="9"/>
  <c r="K15" i="9"/>
  <c r="P15" i="9"/>
  <c r="H12" i="9"/>
  <c r="I12" i="9"/>
  <c r="Q16" i="9"/>
  <c r="P16" i="9"/>
  <c r="H52" i="1"/>
  <c r="H29" i="1"/>
  <c r="H27" i="1"/>
  <c r="D30" i="1"/>
  <c r="D24" i="1"/>
  <c r="D35" i="1"/>
  <c r="D51" i="1"/>
  <c r="D23" i="1"/>
  <c r="D13" i="1"/>
  <c r="H22" i="1"/>
  <c r="D60" i="1"/>
  <c r="D54" i="1"/>
  <c r="I57" i="24"/>
  <c r="E53" i="24"/>
  <c r="I53" i="24"/>
  <c r="H62" i="24"/>
  <c r="C32" i="24"/>
  <c r="G39" i="24"/>
  <c r="E62" i="24"/>
  <c r="H10" i="24"/>
  <c r="I22" i="24"/>
  <c r="D65" i="24"/>
  <c r="F45" i="24"/>
  <c r="G10" i="24"/>
  <c r="I10" i="24"/>
  <c r="E39" i="24"/>
  <c r="C42" i="24"/>
  <c r="C53" i="24"/>
  <c r="I39" i="24"/>
  <c r="F23" i="24"/>
  <c r="F39" i="24"/>
  <c r="G42" i="24"/>
  <c r="H65" i="24"/>
  <c r="I47" i="24"/>
  <c r="D47" i="24"/>
  <c r="H25" i="24"/>
  <c r="E32" i="24"/>
  <c r="F49" i="24"/>
  <c r="F57" i="24"/>
  <c r="F32" i="24"/>
  <c r="H47" i="24"/>
  <c r="G17" i="24"/>
  <c r="F34" i="24"/>
  <c r="D28" i="24"/>
  <c r="F10" i="24"/>
  <c r="D53" i="24"/>
  <c r="H39" i="24"/>
  <c r="G23" i="24"/>
  <c r="C39" i="24"/>
  <c r="C62" i="24"/>
  <c r="D16" i="24"/>
  <c r="C28" i="24"/>
  <c r="I45" i="24"/>
  <c r="E28" i="24"/>
  <c r="D10" i="24"/>
  <c r="E16" i="24"/>
  <c r="D55" i="24"/>
  <c r="G57" i="24"/>
  <c r="I23" i="24"/>
  <c r="G55" i="24"/>
  <c r="H23" i="24"/>
  <c r="H45" i="24"/>
  <c r="E65" i="24"/>
  <c r="F25" i="24"/>
  <c r="I51" i="24"/>
  <c r="I49" i="24"/>
  <c r="I32" i="24"/>
  <c r="H57" i="24"/>
  <c r="F47" i="24"/>
  <c r="H34" i="24"/>
  <c r="G34" i="24"/>
  <c r="D62" i="24"/>
  <c r="G53" i="24"/>
  <c r="D45" i="24"/>
  <c r="H17" i="24"/>
  <c r="E10" i="24"/>
  <c r="E11" i="14"/>
  <c r="D11" i="14"/>
  <c r="K60" i="12"/>
  <c r="M20" i="14"/>
  <c r="N60" i="12"/>
  <c r="M37" i="14"/>
  <c r="D33" i="14"/>
  <c r="E15" i="14"/>
  <c r="G50" i="14"/>
  <c r="O33" i="14"/>
  <c r="I64" i="14"/>
  <c r="H9" i="12"/>
  <c r="E48" i="12"/>
  <c r="M15" i="14"/>
  <c r="O13" i="12"/>
  <c r="H13" i="12"/>
  <c r="H20" i="14"/>
  <c r="M26" i="12"/>
  <c r="O26" i="12"/>
  <c r="G22" i="12"/>
  <c r="K22" i="12"/>
  <c r="M60" i="12"/>
  <c r="N11" i="14"/>
  <c r="H60" i="12"/>
  <c r="O28" i="14"/>
  <c r="D37" i="14"/>
  <c r="G24" i="14"/>
  <c r="E55" i="14"/>
  <c r="F9" i="12"/>
  <c r="D31" i="12"/>
  <c r="H56" i="12"/>
  <c r="E56" i="12"/>
  <c r="E8" i="14"/>
  <c r="O11" i="14"/>
  <c r="N39" i="12"/>
  <c r="L8" i="14"/>
  <c r="L12" i="9"/>
  <c r="J12" i="9"/>
  <c r="C9" i="9"/>
  <c r="B9" i="9"/>
  <c r="P12" i="9"/>
  <c r="F12" i="9"/>
  <c r="D9" i="9"/>
  <c r="N9" i="9" s="1"/>
  <c r="N67" i="7"/>
  <c r="E67" i="7"/>
  <c r="L67" i="7"/>
  <c r="F67" i="7"/>
  <c r="O67" i="7"/>
  <c r="K64" i="7"/>
  <c r="H64" i="7"/>
  <c r="E64" i="7"/>
  <c r="J64" i="7"/>
  <c r="M64" i="7"/>
  <c r="L64" i="7"/>
  <c r="H62" i="7"/>
  <c r="J62" i="7"/>
  <c r="M62" i="7"/>
  <c r="O62" i="7"/>
  <c r="F62" i="7"/>
  <c r="K62" i="7"/>
  <c r="I62" i="7"/>
  <c r="O48" i="7"/>
  <c r="K48" i="7"/>
  <c r="N48" i="7"/>
  <c r="E48" i="7"/>
  <c r="L42" i="7"/>
  <c r="F42" i="7"/>
  <c r="M42" i="7"/>
  <c r="J42" i="7"/>
  <c r="E42" i="7"/>
  <c r="N42" i="7"/>
  <c r="N40" i="7"/>
  <c r="I40" i="7"/>
  <c r="F40" i="7"/>
  <c r="J40" i="7"/>
  <c r="O40" i="7"/>
  <c r="E40" i="7"/>
  <c r="K40" i="7"/>
  <c r="K39" i="7"/>
  <c r="N39" i="7"/>
  <c r="G39" i="7"/>
  <c r="L39" i="7"/>
  <c r="M39" i="7"/>
  <c r="E39" i="7"/>
  <c r="O39" i="7"/>
  <c r="G48" i="7"/>
  <c r="H66" i="7"/>
  <c r="M52" i="7"/>
  <c r="H42" i="7"/>
  <c r="L48" i="7"/>
  <c r="N41" i="7"/>
  <c r="I42" i="7"/>
  <c r="E17" i="7"/>
  <c r="O17" i="7"/>
  <c r="J17" i="7"/>
  <c r="M17" i="7"/>
  <c r="K52" i="7"/>
  <c r="J67" i="7"/>
  <c r="H48" i="7"/>
  <c r="O42" i="7"/>
  <c r="I39" i="7"/>
  <c r="I48" i="7"/>
  <c r="N62" i="7"/>
  <c r="H40" i="7"/>
  <c r="G37" i="7"/>
  <c r="F37" i="7"/>
  <c r="L37" i="7"/>
  <c r="H37" i="7"/>
  <c r="E37" i="7"/>
  <c r="J37" i="7"/>
  <c r="G33" i="7"/>
  <c r="F33" i="7"/>
  <c r="H28" i="7"/>
  <c r="O28" i="7"/>
  <c r="M28" i="7"/>
  <c r="K28" i="7"/>
  <c r="M18" i="7"/>
  <c r="G18" i="7"/>
  <c r="H18" i="7"/>
  <c r="E18" i="7"/>
  <c r="F18" i="7"/>
  <c r="K18" i="7"/>
  <c r="L14" i="7"/>
  <c r="E14" i="7"/>
  <c r="M14" i="7"/>
  <c r="J14" i="7"/>
  <c r="O14" i="7"/>
  <c r="I14" i="7"/>
  <c r="N14" i="7"/>
  <c r="J66" i="7"/>
  <c r="L66" i="7"/>
  <c r="F66" i="7"/>
  <c r="I66" i="7"/>
  <c r="M66" i="7"/>
  <c r="O63" i="7"/>
  <c r="E63" i="7"/>
  <c r="G63" i="7"/>
  <c r="M63" i="7"/>
  <c r="J63" i="7"/>
  <c r="K63" i="7"/>
  <c r="H63" i="7"/>
  <c r="N61" i="7"/>
  <c r="I61" i="7"/>
  <c r="F61" i="7"/>
  <c r="G61" i="7"/>
  <c r="M61" i="7"/>
  <c r="L61" i="7"/>
  <c r="J61" i="7"/>
  <c r="E52" i="7"/>
  <c r="O52" i="7"/>
  <c r="J52" i="7"/>
  <c r="F52" i="7"/>
  <c r="N44" i="7"/>
  <c r="H44" i="7"/>
  <c r="K44" i="7"/>
  <c r="L44" i="7"/>
  <c r="J44" i="7"/>
  <c r="I41" i="7"/>
  <c r="J41" i="7"/>
  <c r="M41" i="7"/>
  <c r="K41" i="7"/>
  <c r="E41" i="7"/>
  <c r="L41" i="7"/>
  <c r="E16" i="7"/>
  <c r="L16" i="7"/>
  <c r="I16" i="7"/>
  <c r="F16" i="7"/>
  <c r="G16" i="7"/>
  <c r="G41" i="7"/>
  <c r="K61" i="7"/>
  <c r="J48" i="7"/>
  <c r="J39" i="7"/>
  <c r="M48" i="7"/>
  <c r="L62" i="7"/>
  <c r="J16" i="7"/>
  <c r="O64" i="7"/>
  <c r="E44" i="7"/>
  <c r="I52" i="7"/>
  <c r="O44" i="7"/>
  <c r="I17" i="7"/>
  <c r="F48" i="7"/>
  <c r="O66" i="7"/>
  <c r="O16" i="7"/>
  <c r="G67" i="7"/>
  <c r="H16" i="7"/>
  <c r="N17" i="7"/>
  <c r="F39" i="7"/>
  <c r="K42" i="7"/>
  <c r="H41" i="7"/>
  <c r="M16" i="7"/>
  <c r="I44" i="7"/>
  <c r="O61" i="7"/>
  <c r="L52" i="7"/>
  <c r="G64" i="7"/>
  <c r="G62" i="7"/>
  <c r="H17" i="7"/>
  <c r="I64" i="7"/>
  <c r="M40" i="7"/>
  <c r="I67" i="7"/>
  <c r="G17" i="7"/>
  <c r="E66" i="7"/>
  <c r="F64" i="7"/>
  <c r="L63" i="7"/>
  <c r="E62" i="7"/>
  <c r="E61" i="7"/>
  <c r="J60" i="7"/>
  <c r="E60" i="7"/>
  <c r="J51" i="7"/>
  <c r="M51" i="7"/>
  <c r="N51" i="7"/>
  <c r="H51" i="7"/>
  <c r="F51" i="7"/>
  <c r="L51" i="7"/>
  <c r="E51" i="7"/>
  <c r="K51" i="7"/>
  <c r="H47" i="7"/>
  <c r="K47" i="7"/>
  <c r="M47" i="7"/>
  <c r="G42" i="7"/>
  <c r="O41" i="7"/>
  <c r="G40" i="7"/>
  <c r="H39" i="7"/>
  <c r="H38" i="7"/>
  <c r="L38" i="7"/>
  <c r="G38" i="7"/>
  <c r="J38" i="7"/>
  <c r="F38" i="7"/>
  <c r="M34" i="7"/>
  <c r="E34" i="7"/>
  <c r="F34" i="7"/>
  <c r="G29" i="7"/>
  <c r="J29" i="7"/>
  <c r="N25" i="7"/>
  <c r="E25" i="7"/>
  <c r="O25" i="7"/>
  <c r="M25" i="7"/>
  <c r="L24" i="7"/>
  <c r="M24" i="7"/>
  <c r="K24" i="7"/>
  <c r="F24" i="7"/>
  <c r="H24" i="7"/>
  <c r="M23" i="7"/>
  <c r="F23" i="7"/>
  <c r="K23" i="7"/>
  <c r="E23" i="7"/>
  <c r="J23" i="7"/>
  <c r="I23" i="7"/>
  <c r="G22" i="7"/>
  <c r="J22" i="7"/>
  <c r="L22" i="7"/>
  <c r="K22" i="7"/>
  <c r="I22" i="7"/>
  <c r="J20" i="7"/>
  <c r="K20" i="7"/>
  <c r="I20" i="7"/>
  <c r="M20" i="7"/>
  <c r="F20" i="7"/>
  <c r="J19" i="7"/>
  <c r="O19" i="7"/>
  <c r="G19" i="7"/>
  <c r="I19" i="7"/>
  <c r="E15" i="7"/>
  <c r="L15" i="7"/>
  <c r="G15" i="7"/>
  <c r="B9" i="7"/>
  <c r="C9" i="7"/>
  <c r="H41" i="1"/>
  <c r="H51" i="1"/>
  <c r="H49" i="1"/>
  <c r="H19" i="1"/>
  <c r="H23" i="1"/>
  <c r="D62" i="1"/>
  <c r="D16" i="1"/>
  <c r="D45" i="1"/>
  <c r="D52" i="1"/>
  <c r="D37" i="1"/>
  <c r="D65" i="1"/>
  <c r="D18" i="1"/>
  <c r="D27" i="1"/>
  <c r="D59" i="1"/>
  <c r="D58" i="1"/>
  <c r="D56" i="1"/>
  <c r="D40" i="1"/>
  <c r="D48" i="1"/>
  <c r="D21" i="1"/>
  <c r="H13" i="1"/>
  <c r="H12" i="1"/>
  <c r="D12" i="1"/>
  <c r="E12" i="14"/>
  <c r="M12" i="14"/>
  <c r="P12" i="14"/>
  <c r="H12" i="14"/>
  <c r="D12" i="14"/>
  <c r="I12" i="14"/>
  <c r="C12" i="14"/>
  <c r="G12" i="14"/>
  <c r="N56" i="12"/>
  <c r="K56" i="12"/>
  <c r="H48" i="12"/>
  <c r="J48" i="12"/>
  <c r="L48" i="12"/>
  <c r="M48" i="12"/>
  <c r="D48" i="12"/>
  <c r="N48" i="12"/>
  <c r="O48" i="12"/>
  <c r="D44" i="12"/>
  <c r="G44" i="12"/>
  <c r="H44" i="12"/>
  <c r="L44" i="12"/>
  <c r="O44" i="12"/>
  <c r="I44" i="12"/>
  <c r="F44" i="12"/>
  <c r="K44" i="12"/>
  <c r="E44" i="12"/>
  <c r="J44" i="12"/>
  <c r="G39" i="12"/>
  <c r="K39" i="12"/>
  <c r="I39" i="12"/>
  <c r="D39" i="12"/>
  <c r="M35" i="12"/>
  <c r="D35" i="12"/>
  <c r="G35" i="12"/>
  <c r="L35" i="12"/>
  <c r="I35" i="12"/>
  <c r="N35" i="12"/>
  <c r="O31" i="12"/>
  <c r="E31" i="12"/>
  <c r="K31" i="12"/>
  <c r="L31" i="12"/>
  <c r="H31" i="12"/>
  <c r="E26" i="12"/>
  <c r="F26" i="12"/>
  <c r="J26" i="12"/>
  <c r="N26" i="12"/>
  <c r="F22" i="12"/>
  <c r="E22" i="12"/>
  <c r="J22" i="12"/>
  <c r="I22" i="12"/>
  <c r="H22" i="12"/>
  <c r="E17" i="12"/>
  <c r="M17" i="12"/>
  <c r="D17" i="12"/>
  <c r="F13" i="12"/>
  <c r="G13" i="12"/>
  <c r="N13" i="12"/>
  <c r="K13" i="12"/>
  <c r="L13" i="12"/>
  <c r="D13" i="12"/>
  <c r="E13" i="12"/>
  <c r="J9" i="12"/>
  <c r="L9" i="12"/>
  <c r="D9" i="12"/>
  <c r="K9" i="12"/>
  <c r="N9" i="12"/>
  <c r="I9" i="12"/>
  <c r="L64" i="14"/>
  <c r="E64" i="14"/>
  <c r="C64" i="14"/>
  <c r="J64" i="14"/>
  <c r="K64" i="14"/>
  <c r="F64" i="14"/>
  <c r="G64" i="14"/>
  <c r="P64" i="14"/>
  <c r="O64" i="14"/>
  <c r="N59" i="14"/>
  <c r="C59" i="14"/>
  <c r="F59" i="14"/>
  <c r="H59" i="14"/>
  <c r="J55" i="14"/>
  <c r="K55" i="14"/>
  <c r="L55" i="14"/>
  <c r="G55" i="14"/>
  <c r="H55" i="14"/>
  <c r="M50" i="14"/>
  <c r="O50" i="14"/>
  <c r="P50" i="14"/>
  <c r="J50" i="14"/>
  <c r="I50" i="14"/>
  <c r="C50" i="14"/>
  <c r="E50" i="14"/>
  <c r="L50" i="14"/>
  <c r="L46" i="14"/>
  <c r="C46" i="14"/>
  <c r="O46" i="14"/>
  <c r="L42" i="14"/>
  <c r="D42" i="14"/>
  <c r="F42" i="14"/>
  <c r="N42" i="14"/>
  <c r="G42" i="14"/>
  <c r="M42" i="14"/>
  <c r="J42" i="14"/>
  <c r="C42" i="14"/>
  <c r="E42" i="14"/>
  <c r="L37" i="14"/>
  <c r="P37" i="14"/>
  <c r="H37" i="14"/>
  <c r="J37" i="14"/>
  <c r="G37" i="14"/>
  <c r="I37" i="14"/>
  <c r="F33" i="14"/>
  <c r="P33" i="14"/>
  <c r="K33" i="14"/>
  <c r="E33" i="14"/>
  <c r="I28" i="14"/>
  <c r="D28" i="14"/>
  <c r="H28" i="14"/>
  <c r="E28" i="14"/>
  <c r="G28" i="14"/>
  <c r="K28" i="14"/>
  <c r="L28" i="14"/>
  <c r="N28" i="14"/>
  <c r="O24" i="14"/>
  <c r="E24" i="14"/>
  <c r="I24" i="14"/>
  <c r="F24" i="14"/>
  <c r="J24" i="14"/>
  <c r="E20" i="14"/>
  <c r="I20" i="14"/>
  <c r="F20" i="14"/>
  <c r="L20" i="14"/>
  <c r="N20" i="14"/>
  <c r="D20" i="14"/>
  <c r="H15" i="14"/>
  <c r="J15" i="14"/>
  <c r="K15" i="14"/>
  <c r="D15" i="14"/>
  <c r="N15" i="14"/>
  <c r="P15" i="14"/>
  <c r="C15" i="14"/>
  <c r="I15" i="14"/>
  <c r="J11" i="14"/>
  <c r="I11" i="14"/>
  <c r="P11" i="14"/>
  <c r="C8" i="14"/>
  <c r="N8" i="14"/>
  <c r="M8" i="14"/>
  <c r="F8" i="14"/>
  <c r="K11" i="14"/>
  <c r="J31" i="12"/>
  <c r="N31" i="12"/>
  <c r="H26" i="12"/>
  <c r="J60" i="12"/>
  <c r="D22" i="12"/>
  <c r="M31" i="12"/>
  <c r="L60" i="12"/>
  <c r="O60" i="12"/>
  <c r="I60" i="12"/>
  <c r="D8" i="14"/>
  <c r="G56" i="12"/>
  <c r="P20" i="14"/>
  <c r="H8" i="14"/>
  <c r="M11" i="14"/>
  <c r="J20" i="14"/>
  <c r="C11" i="14"/>
  <c r="O8" i="14"/>
  <c r="F37" i="14"/>
  <c r="E37" i="14"/>
  <c r="L12" i="14"/>
  <c r="K24" i="14"/>
  <c r="C33" i="14"/>
  <c r="I42" i="14"/>
  <c r="F46" i="14"/>
  <c r="D50" i="14"/>
  <c r="L33" i="14"/>
  <c r="M64" i="14"/>
  <c r="H17" i="12"/>
  <c r="H35" i="12"/>
  <c r="E39" i="12"/>
  <c r="F35" i="12"/>
  <c r="M44" i="12"/>
  <c r="I48" i="12"/>
  <c r="L24" i="14"/>
  <c r="G9" i="12"/>
  <c r="G17" i="12"/>
  <c r="F55" i="14"/>
  <c r="I17" i="12"/>
  <c r="K50" i="14"/>
  <c r="M28" i="14"/>
  <c r="O17" i="12"/>
  <c r="F15" i="14"/>
  <c r="M22" i="12"/>
  <c r="O22" i="12"/>
  <c r="I26" i="12"/>
  <c r="F56" i="12"/>
  <c r="G60" i="12"/>
  <c r="D26" i="12"/>
  <c r="F31" i="12"/>
  <c r="G31" i="12"/>
  <c r="G11" i="14"/>
  <c r="G8" i="14"/>
  <c r="O20" i="14"/>
  <c r="O56" i="12"/>
  <c r="K8" i="14"/>
  <c r="I8" i="14"/>
  <c r="H11" i="14"/>
  <c r="F60" i="12"/>
  <c r="I56" i="12"/>
  <c r="P8" i="14"/>
  <c r="K37" i="14"/>
  <c r="C37" i="14"/>
  <c r="O12" i="14"/>
  <c r="N12" i="14"/>
  <c r="D24" i="14"/>
  <c r="N33" i="14"/>
  <c r="P42" i="14"/>
  <c r="N46" i="14"/>
  <c r="L15" i="14"/>
  <c r="H33" i="14"/>
  <c r="I33" i="14"/>
  <c r="K12" i="14"/>
  <c r="N24" i="14"/>
  <c r="H64" i="14"/>
  <c r="M33" i="14"/>
  <c r="F48" i="12"/>
  <c r="I13" i="12"/>
  <c r="H39" i="12"/>
  <c r="O35" i="12"/>
  <c r="K42" i="14"/>
  <c r="L22" i="12"/>
  <c r="O39" i="12"/>
  <c r="D64" i="14"/>
  <c r="N55" i="14"/>
  <c r="G64" i="12"/>
  <c r="D64" i="12"/>
  <c r="D16" i="12"/>
  <c r="M16" i="12"/>
  <c r="F16" i="12"/>
  <c r="H12" i="12"/>
  <c r="G12" i="12"/>
  <c r="G8" i="12"/>
  <c r="M8" i="12"/>
  <c r="I8" i="12"/>
  <c r="G63" i="14"/>
  <c r="L63" i="14"/>
  <c r="F58" i="14"/>
  <c r="O58" i="14"/>
  <c r="C54" i="14"/>
  <c r="I54" i="14"/>
  <c r="F54" i="14"/>
  <c r="O54" i="14"/>
  <c r="K54" i="14"/>
  <c r="K49" i="14"/>
  <c r="J49" i="14"/>
  <c r="M49" i="14"/>
  <c r="C45" i="14"/>
  <c r="G45" i="14"/>
  <c r="F45" i="14"/>
  <c r="K36" i="14"/>
  <c r="F36" i="14"/>
  <c r="O32" i="14"/>
  <c r="F32" i="14"/>
  <c r="D32" i="14"/>
  <c r="K32" i="14"/>
  <c r="D27" i="14"/>
  <c r="N27" i="14"/>
  <c r="M19" i="14"/>
  <c r="N19" i="14"/>
  <c r="K19" i="14"/>
  <c r="G55" i="12"/>
  <c r="O55" i="12"/>
  <c r="I59" i="12"/>
  <c r="L64" i="12"/>
  <c r="K10" i="14"/>
  <c r="O21" i="12"/>
  <c r="K14" i="14"/>
  <c r="M25" i="12"/>
  <c r="D19" i="14"/>
  <c r="P19" i="14"/>
  <c r="C19" i="14"/>
  <c r="G21" i="12"/>
  <c r="J21" i="12"/>
  <c r="F30" i="12"/>
  <c r="H19" i="14"/>
  <c r="N14" i="14"/>
  <c r="M47" i="12"/>
  <c r="F52" i="12"/>
  <c r="J43" i="12"/>
  <c r="H52" i="12"/>
  <c r="D34" i="12"/>
  <c r="N34" i="12"/>
  <c r="K34" i="12"/>
  <c r="F47" i="12"/>
  <c r="D43" i="12"/>
  <c r="M34" i="12"/>
  <c r="E47" i="12"/>
  <c r="L34" i="12"/>
  <c r="G43" i="12"/>
  <c r="E34" i="12"/>
  <c r="K58" i="14"/>
  <c r="C58" i="14"/>
  <c r="D63" i="14"/>
  <c r="H63" i="14"/>
  <c r="O23" i="14"/>
  <c r="F41" i="14"/>
  <c r="E41" i="14"/>
  <c r="O45" i="14"/>
  <c r="L49" i="14"/>
  <c r="H49" i="14"/>
  <c r="D54" i="14"/>
  <c r="P36" i="14"/>
  <c r="L27" i="14"/>
  <c r="C32" i="14"/>
  <c r="H36" i="14"/>
  <c r="M32" i="14"/>
  <c r="K63" i="14"/>
  <c r="N36" i="14"/>
  <c r="H59" i="12"/>
  <c r="N59" i="12"/>
  <c r="M64" i="12"/>
  <c r="I27" i="14"/>
  <c r="G27" i="14"/>
  <c r="I58" i="14"/>
  <c r="E27" i="14"/>
  <c r="I49" i="14"/>
  <c r="F27" i="14"/>
  <c r="L54" i="14"/>
  <c r="I12" i="12"/>
  <c r="J16" i="12"/>
  <c r="E16" i="12"/>
  <c r="D59" i="12"/>
  <c r="L8" i="12"/>
  <c r="N47" i="12"/>
  <c r="K28" i="12"/>
  <c r="G28" i="12"/>
  <c r="C53" i="14"/>
  <c r="H53" i="14"/>
  <c r="I13" i="14"/>
  <c r="M13" i="14"/>
  <c r="F35" i="24"/>
  <c r="D22" i="24"/>
  <c r="H28" i="24"/>
  <c r="E22" i="24"/>
  <c r="E43" i="24"/>
  <c r="H31" i="24"/>
  <c r="F24" i="24"/>
  <c r="I33" i="24"/>
  <c r="E11" i="24"/>
  <c r="C55" i="24"/>
  <c r="D60" i="24"/>
  <c r="G43" i="24"/>
  <c r="H58" i="24"/>
  <c r="H33" i="24"/>
  <c r="C37" i="24"/>
  <c r="E33" i="24"/>
  <c r="E24" i="24"/>
  <c r="D31" i="24"/>
  <c r="G22" i="24"/>
  <c r="E58" i="24"/>
  <c r="F14" i="24"/>
  <c r="D33" i="24"/>
  <c r="I24" i="24"/>
  <c r="H35" i="24"/>
  <c r="E26" i="24"/>
  <c r="G35" i="24"/>
  <c r="H14" i="24"/>
  <c r="C14" i="24"/>
  <c r="H16" i="24"/>
  <c r="I20" i="24"/>
  <c r="H55" i="24"/>
  <c r="F20" i="24"/>
  <c r="D20" i="24"/>
  <c r="D64" i="24"/>
  <c r="D44" i="24"/>
  <c r="H44" i="24"/>
  <c r="G64" i="24"/>
  <c r="C11" i="24"/>
  <c r="C20" i="24"/>
  <c r="I9" i="24"/>
  <c r="E67" i="24"/>
  <c r="D49" i="24"/>
  <c r="C49" i="24"/>
  <c r="E55" i="24"/>
  <c r="I46" i="24"/>
  <c r="G9" i="24"/>
  <c r="C9" i="24"/>
  <c r="G60" i="24"/>
  <c r="E17" i="24"/>
  <c r="D46" i="24"/>
  <c r="I60" i="24"/>
  <c r="E51" i="24"/>
  <c r="F43" i="24"/>
  <c r="G16" i="24"/>
  <c r="F22" i="24"/>
  <c r="C35" i="24"/>
  <c r="E35" i="24"/>
  <c r="F16" i="24"/>
  <c r="G37" i="24"/>
  <c r="D35" i="24"/>
  <c r="F31" i="24"/>
  <c r="E64" i="24"/>
  <c r="G11" i="24"/>
  <c r="E20" i="24"/>
  <c r="F51" i="24"/>
  <c r="E40" i="24"/>
  <c r="H40" i="24"/>
  <c r="I28" i="24"/>
  <c r="H26" i="24"/>
  <c r="H22" i="24"/>
  <c r="G28" i="24"/>
  <c r="C51" i="24"/>
  <c r="G51" i="24"/>
  <c r="B7" i="24"/>
  <c r="I7" i="24" s="1"/>
  <c r="D37" i="24"/>
  <c r="G33" i="24"/>
  <c r="F33" i="24"/>
  <c r="I31" i="24"/>
  <c r="I37" i="24"/>
  <c r="G26" i="24"/>
  <c r="I14" i="24"/>
  <c r="I16" i="24"/>
  <c r="G14" i="24"/>
  <c r="C64" i="24"/>
  <c r="F46" i="24"/>
  <c r="H11" i="24"/>
  <c r="H64" i="24"/>
  <c r="D11" i="24"/>
  <c r="F55" i="24"/>
  <c r="E37" i="24"/>
  <c r="H24" i="24"/>
  <c r="D58" i="24"/>
  <c r="H20" i="24"/>
  <c r="H51" i="24"/>
  <c r="F17" i="24"/>
  <c r="C17" i="24"/>
  <c r="G49" i="24"/>
  <c r="I58" i="24"/>
  <c r="E6" i="12"/>
  <c r="O66" i="12"/>
  <c r="M66" i="12"/>
  <c r="E66" i="12"/>
  <c r="L66" i="12"/>
  <c r="N66" i="12"/>
  <c r="J66" i="12"/>
  <c r="I66" i="12"/>
  <c r="F66" i="12"/>
  <c r="L63" i="12"/>
  <c r="J63" i="12"/>
  <c r="O63" i="12"/>
  <c r="N63" i="12"/>
  <c r="K63" i="12"/>
  <c r="H63" i="12"/>
  <c r="D58" i="12"/>
  <c r="G58" i="12"/>
  <c r="E58" i="12"/>
  <c r="O58" i="12"/>
  <c r="F58" i="12"/>
  <c r="I54" i="12"/>
  <c r="D54" i="12"/>
  <c r="E54" i="12"/>
  <c r="H54" i="12"/>
  <c r="M54" i="12"/>
  <c r="G54" i="12"/>
  <c r="F54" i="12"/>
  <c r="L54" i="12"/>
  <c r="D50" i="12"/>
  <c r="M50" i="12"/>
  <c r="K50" i="12"/>
  <c r="G50" i="12"/>
  <c r="L50" i="12"/>
  <c r="N50" i="12"/>
  <c r="H50" i="12"/>
  <c r="M46" i="12"/>
  <c r="E46" i="12"/>
  <c r="H46" i="12"/>
  <c r="J46" i="12"/>
  <c r="G46" i="12"/>
  <c r="K46" i="12"/>
  <c r="O46" i="12"/>
  <c r="F46" i="12"/>
  <c r="I46" i="12"/>
  <c r="I42" i="12"/>
  <c r="D42" i="12"/>
  <c r="E42" i="12"/>
  <c r="O42" i="12"/>
  <c r="M42" i="12"/>
  <c r="F42" i="12"/>
  <c r="L42" i="12"/>
  <c r="K42" i="12"/>
  <c r="D37" i="12"/>
  <c r="E37" i="12"/>
  <c r="J37" i="12"/>
  <c r="L37" i="12"/>
  <c r="I37" i="12"/>
  <c r="F37" i="12"/>
  <c r="G33" i="12"/>
  <c r="L33" i="12"/>
  <c r="H33" i="12"/>
  <c r="O33" i="12"/>
  <c r="K33" i="12"/>
  <c r="N33" i="12"/>
  <c r="J33" i="12"/>
  <c r="F33" i="12"/>
  <c r="G24" i="12"/>
  <c r="N24" i="12"/>
  <c r="K24" i="12"/>
  <c r="L24" i="12"/>
  <c r="D24" i="12"/>
  <c r="E24" i="12"/>
  <c r="J20" i="12"/>
  <c r="M20" i="12"/>
  <c r="H20" i="12"/>
  <c r="E20" i="12"/>
  <c r="K20" i="12"/>
  <c r="N20" i="12"/>
  <c r="D20" i="12"/>
  <c r="I20" i="12"/>
  <c r="G20" i="12"/>
  <c r="N15" i="12"/>
  <c r="G15" i="12"/>
  <c r="I15" i="12"/>
  <c r="M15" i="12"/>
  <c r="O15" i="12"/>
  <c r="F15" i="12"/>
  <c r="J15" i="12"/>
  <c r="E15" i="12"/>
  <c r="G11" i="12"/>
  <c r="D11" i="12"/>
  <c r="H11" i="12"/>
  <c r="F11" i="12"/>
  <c r="I11" i="12"/>
  <c r="N11" i="12"/>
  <c r="J11" i="12"/>
  <c r="M11" i="12"/>
  <c r="F66" i="14"/>
  <c r="D66" i="14"/>
  <c r="O66" i="14"/>
  <c r="H66" i="14"/>
  <c r="I66" i="14"/>
  <c r="N66" i="14"/>
  <c r="J61" i="14"/>
  <c r="D61" i="14"/>
  <c r="L61" i="14"/>
  <c r="F61" i="14"/>
  <c r="K61" i="14"/>
  <c r="I61" i="14"/>
  <c r="M61" i="14"/>
  <c r="H57" i="14"/>
  <c r="K57" i="14"/>
  <c r="O57" i="14"/>
  <c r="F57" i="14"/>
  <c r="J57" i="14"/>
  <c r="N57" i="14"/>
  <c r="D57" i="14"/>
  <c r="I57" i="14"/>
  <c r="M57" i="14"/>
  <c r="M53" i="14"/>
  <c r="N53" i="14"/>
  <c r="E53" i="14"/>
  <c r="D53" i="14"/>
  <c r="I53" i="14"/>
  <c r="O53" i="14"/>
  <c r="P53" i="14"/>
  <c r="M48" i="14"/>
  <c r="L48" i="14"/>
  <c r="P48" i="14"/>
  <c r="I48" i="14"/>
  <c r="F48" i="14"/>
  <c r="C48" i="14"/>
  <c r="H48" i="14"/>
  <c r="L44" i="14"/>
  <c r="C44" i="14"/>
  <c r="E44" i="14"/>
  <c r="G44" i="14"/>
  <c r="K44" i="14"/>
  <c r="O44" i="14"/>
  <c r="F44" i="14"/>
  <c r="H44" i="14"/>
  <c r="P44" i="14"/>
  <c r="M44" i="14"/>
  <c r="C39" i="14"/>
  <c r="P39" i="14"/>
  <c r="E39" i="14"/>
  <c r="D39" i="14"/>
  <c r="M39" i="14"/>
  <c r="F39" i="14"/>
  <c r="K39" i="14"/>
  <c r="H39" i="14"/>
  <c r="M35" i="14"/>
  <c r="E35" i="14"/>
  <c r="P35" i="14"/>
  <c r="D35" i="14"/>
  <c r="O35" i="14"/>
  <c r="J35" i="14"/>
  <c r="K35" i="14"/>
  <c r="K31" i="14"/>
  <c r="O31" i="14"/>
  <c r="H31" i="14"/>
  <c r="I31" i="14"/>
  <c r="M31" i="14"/>
  <c r="L31" i="14"/>
  <c r="F31" i="14"/>
  <c r="C31" i="14"/>
  <c r="J31" i="14"/>
  <c r="N26" i="14"/>
  <c r="K26" i="14"/>
  <c r="H26" i="14"/>
  <c r="M26" i="14"/>
  <c r="F26" i="14"/>
  <c r="D26" i="14"/>
  <c r="L26" i="14"/>
  <c r="O50" i="12"/>
  <c r="O54" i="12"/>
  <c r="H66" i="12"/>
  <c r="L58" i="12"/>
  <c r="H24" i="12"/>
  <c r="M58" i="12"/>
  <c r="J54" i="12"/>
  <c r="D63" i="12"/>
  <c r="O39" i="14"/>
  <c r="G26" i="14"/>
  <c r="C35" i="14"/>
  <c r="D48" i="14"/>
  <c r="J26" i="14"/>
  <c r="G39" i="14"/>
  <c r="N31" i="14"/>
  <c r="F53" i="14"/>
  <c r="L66" i="14"/>
  <c r="M66" i="14"/>
  <c r="P61" i="14"/>
  <c r="K66" i="14"/>
  <c r="L53" i="14"/>
  <c r="F50" i="12"/>
  <c r="K37" i="12"/>
  <c r="I50" i="12"/>
  <c r="I33" i="12"/>
  <c r="G42" i="12"/>
  <c r="O37" i="12"/>
  <c r="G35" i="14"/>
  <c r="L20" i="12"/>
  <c r="N44" i="14"/>
  <c r="O48" i="14"/>
  <c r="G31" i="14"/>
  <c r="G57" i="14"/>
  <c r="G66" i="14"/>
  <c r="H61" i="14"/>
  <c r="J48" i="14"/>
  <c r="E48" i="14"/>
  <c r="G53" i="14"/>
  <c r="F24" i="12"/>
  <c r="J42" i="12"/>
  <c r="L15" i="12"/>
  <c r="M37" i="12"/>
  <c r="L46" i="12"/>
  <c r="L11" i="12"/>
  <c r="C61" i="14"/>
  <c r="H15" i="12"/>
  <c r="M24" i="12"/>
  <c r="G61" i="14"/>
  <c r="M33" i="12"/>
  <c r="L57" i="14"/>
  <c r="D46" i="12"/>
  <c r="E31" i="14"/>
  <c r="I35" i="14"/>
  <c r="P57" i="14"/>
  <c r="H58" i="12"/>
  <c r="G22" i="14"/>
  <c r="P22" i="14"/>
  <c r="J10" i="14"/>
  <c r="B6" i="14"/>
  <c r="P10" i="14"/>
  <c r="L10" i="14"/>
  <c r="J22" i="14"/>
  <c r="L22" i="14"/>
  <c r="D45" i="12"/>
  <c r="G45" i="12"/>
  <c r="F45" i="12"/>
  <c r="O45" i="12"/>
  <c r="E45" i="12"/>
  <c r="G41" i="12"/>
  <c r="D41" i="12"/>
  <c r="M41" i="12"/>
  <c r="E41" i="12"/>
  <c r="H36" i="12"/>
  <c r="J36" i="12"/>
  <c r="I36" i="12"/>
  <c r="O36" i="12"/>
  <c r="F32" i="12"/>
  <c r="D32" i="12"/>
  <c r="M32" i="12"/>
  <c r="E32" i="12"/>
  <c r="F23" i="12"/>
  <c r="E23" i="12"/>
  <c r="I23" i="12"/>
  <c r="O23" i="12"/>
  <c r="J19" i="12"/>
  <c r="F19" i="12"/>
  <c r="D19" i="12"/>
  <c r="K19" i="12"/>
  <c r="N19" i="12"/>
  <c r="L14" i="12"/>
  <c r="F14" i="12"/>
  <c r="K14" i="12"/>
  <c r="E14" i="12"/>
  <c r="M14" i="12"/>
  <c r="J14" i="12"/>
  <c r="F10" i="12"/>
  <c r="J10" i="12"/>
  <c r="O10" i="12"/>
  <c r="L10" i="12"/>
  <c r="N60" i="14"/>
  <c r="D60" i="14"/>
  <c r="F56" i="14"/>
  <c r="M56" i="14"/>
  <c r="P52" i="14"/>
  <c r="G52" i="14"/>
  <c r="O52" i="14"/>
  <c r="I52" i="14"/>
  <c r="C47" i="14"/>
  <c r="I47" i="14"/>
  <c r="L47" i="14"/>
  <c r="E43" i="14"/>
  <c r="F43" i="14"/>
  <c r="L43" i="14"/>
  <c r="D38" i="14"/>
  <c r="G38" i="14"/>
  <c r="E38" i="14"/>
  <c r="C38" i="14"/>
  <c r="N34" i="14"/>
  <c r="G34" i="14"/>
  <c r="E34" i="14"/>
  <c r="O34" i="14"/>
  <c r="P34" i="14"/>
  <c r="O30" i="14"/>
  <c r="E30" i="14"/>
  <c r="P25" i="14"/>
  <c r="F25" i="14"/>
  <c r="K25" i="14"/>
  <c r="C25" i="14"/>
  <c r="G25" i="14"/>
  <c r="M25" i="14"/>
  <c r="H25" i="14"/>
  <c r="E25" i="14"/>
  <c r="D25" i="14"/>
  <c r="L25" i="14"/>
  <c r="L21" i="14"/>
  <c r="D21" i="14"/>
  <c r="E21" i="14"/>
  <c r="H21" i="14"/>
  <c r="G21" i="14"/>
  <c r="K21" i="14"/>
  <c r="C21" i="14"/>
  <c r="I21" i="14"/>
  <c r="G16" i="14"/>
  <c r="F16" i="14"/>
  <c r="M16" i="14"/>
  <c r="C10" i="14"/>
  <c r="D10" i="14"/>
  <c r="N10" i="14"/>
  <c r="F10" i="14"/>
  <c r="G10" i="14"/>
  <c r="I22" i="14"/>
  <c r="C22" i="14"/>
  <c r="F59" i="12"/>
  <c r="H34" i="12"/>
  <c r="F43" i="12"/>
  <c r="C41" i="14"/>
  <c r="N41" i="14"/>
  <c r="P49" i="14"/>
  <c r="E32" i="14"/>
  <c r="F12" i="12"/>
  <c r="E12" i="12"/>
  <c r="D12" i="12"/>
  <c r="O43" i="12"/>
  <c r="H41" i="14"/>
  <c r="J47" i="12"/>
  <c r="F39" i="12"/>
  <c r="L39" i="12"/>
  <c r="J39" i="12"/>
  <c r="E35" i="12"/>
  <c r="J35" i="12"/>
  <c r="N17" i="12"/>
  <c r="L17" i="12"/>
  <c r="K17" i="12"/>
  <c r="J17" i="12"/>
  <c r="F17" i="12"/>
  <c r="O9" i="12"/>
  <c r="M9" i="12"/>
  <c r="G59" i="14"/>
  <c r="M59" i="14"/>
  <c r="I59" i="14"/>
  <c r="K59" i="14"/>
  <c r="P59" i="14"/>
  <c r="L59" i="14"/>
  <c r="E59" i="14"/>
  <c r="O59" i="14"/>
  <c r="J59" i="14"/>
  <c r="C55" i="14"/>
  <c r="O55" i="14"/>
  <c r="M55" i="14"/>
  <c r="D55" i="14"/>
  <c r="P55" i="14"/>
  <c r="N50" i="14"/>
  <c r="H50" i="14"/>
  <c r="K46" i="14"/>
  <c r="I46" i="14"/>
  <c r="H46" i="14"/>
  <c r="M46" i="14"/>
  <c r="J46" i="14"/>
  <c r="P46" i="14"/>
  <c r="J28" i="14"/>
  <c r="C28" i="14"/>
  <c r="H24" i="14"/>
  <c r="C24" i="14"/>
  <c r="G38" i="12"/>
  <c r="H38" i="12"/>
  <c r="L38" i="12"/>
  <c r="H16" i="12"/>
  <c r="L16" i="12"/>
  <c r="K16" i="12"/>
  <c r="K12" i="12"/>
  <c r="M12" i="12"/>
  <c r="L12" i="12"/>
  <c r="D8" i="12"/>
  <c r="N8" i="12"/>
  <c r="K8" i="12"/>
  <c r="F8" i="12"/>
  <c r="H8" i="12"/>
  <c r="J8" i="12"/>
  <c r="H58" i="14"/>
  <c r="N58" i="14"/>
  <c r="H54" i="14"/>
  <c r="J54" i="14"/>
  <c r="N54" i="14"/>
  <c r="G49" i="14"/>
  <c r="N49" i="14"/>
  <c r="N45" i="14"/>
  <c r="H45" i="14"/>
  <c r="P27" i="14"/>
  <c r="J27" i="14"/>
  <c r="J23" i="14"/>
  <c r="N23" i="14"/>
  <c r="H23" i="14"/>
  <c r="N12" i="9"/>
  <c r="Q12" i="9"/>
  <c r="F9" i="9"/>
  <c r="K12" i="9"/>
  <c r="P14" i="9"/>
  <c r="I16" i="9"/>
  <c r="J16" i="9"/>
  <c r="K14" i="9"/>
  <c r="N16" i="9"/>
  <c r="E12" i="9"/>
  <c r="O12" i="9"/>
  <c r="M14" i="9"/>
  <c r="O16" i="9"/>
  <c r="J14" i="9"/>
  <c r="Q14" i="9"/>
  <c r="L16" i="9"/>
  <c r="L14" i="9"/>
  <c r="E14" i="9"/>
  <c r="H35" i="7"/>
  <c r="N29" i="7"/>
  <c r="H29" i="7"/>
  <c r="F29" i="7"/>
  <c r="F35" i="7"/>
  <c r="J30" i="7"/>
  <c r="H34" i="7"/>
  <c r="O29" i="7"/>
  <c r="G36" i="7"/>
  <c r="O60" i="7"/>
  <c r="E47" i="7"/>
  <c r="O47" i="7"/>
  <c r="K29" i="7"/>
  <c r="K36" i="7"/>
  <c r="N28" i="7"/>
  <c r="I28" i="7"/>
  <c r="H33" i="7"/>
  <c r="K33" i="7"/>
  <c r="M46" i="7"/>
  <c r="N59" i="7"/>
  <c r="K30" i="7"/>
  <c r="M33" i="7"/>
  <c r="K59" i="7"/>
  <c r="L29" i="7"/>
  <c r="M60" i="7"/>
  <c r="M31" i="7"/>
  <c r="L30" i="7"/>
  <c r="F31" i="7"/>
  <c r="L47" i="7"/>
  <c r="H60" i="7"/>
  <c r="K46" i="7"/>
  <c r="O46" i="7"/>
  <c r="L36" i="7"/>
  <c r="E29" i="7"/>
  <c r="I60" i="7"/>
  <c r="D9" i="7"/>
  <c r="N34" i="7"/>
  <c r="E36" i="7"/>
  <c r="G60" i="7"/>
  <c r="J47" i="7"/>
  <c r="O33" i="7"/>
  <c r="I30" i="7"/>
  <c r="G47" i="7"/>
  <c r="K31" i="7"/>
  <c r="O36" i="7"/>
  <c r="J28" i="7"/>
  <c r="E28" i="7"/>
  <c r="I59" i="7"/>
  <c r="F30" i="7"/>
  <c r="N35" i="7"/>
  <c r="N46" i="7"/>
  <c r="I46" i="7"/>
  <c r="N33" i="7"/>
  <c r="E33" i="7"/>
  <c r="O59" i="7"/>
  <c r="J34" i="7"/>
  <c r="E31" i="7"/>
  <c r="H36" i="7"/>
  <c r="G46" i="7"/>
  <c r="L46" i="7"/>
  <c r="O35" i="7"/>
  <c r="L60" i="7"/>
  <c r="L35" i="7"/>
  <c r="N31" i="7"/>
  <c r="L28" i="7"/>
  <c r="K60" i="7"/>
  <c r="G28" i="7"/>
  <c r="N47" i="7"/>
  <c r="F47" i="7"/>
  <c r="G34" i="7"/>
  <c r="I36" i="7"/>
  <c r="L34" i="7"/>
  <c r="E35" i="7"/>
  <c r="N30" i="7"/>
  <c r="I29" i="7"/>
  <c r="O34" i="7"/>
  <c r="O31" i="7"/>
  <c r="F28" i="7"/>
  <c r="G30" i="7"/>
  <c r="M59" i="7"/>
  <c r="M30" i="7"/>
  <c r="M35" i="7"/>
  <c r="J46" i="7"/>
  <c r="E46" i="7"/>
  <c r="F59" i="7"/>
  <c r="J33" i="7"/>
  <c r="J31" i="7"/>
  <c r="I31" i="7"/>
  <c r="L31" i="7"/>
  <c r="M36" i="7"/>
  <c r="J36" i="7"/>
  <c r="L33" i="7"/>
  <c r="D61" i="1"/>
  <c r="D38" i="1"/>
  <c r="D19" i="1"/>
  <c r="D49" i="1"/>
  <c r="D39" i="1"/>
  <c r="H28" i="1"/>
  <c r="D68" i="1"/>
  <c r="D14" i="1"/>
  <c r="D36" i="15"/>
  <c r="E36" i="15" s="1"/>
  <c r="H67" i="1"/>
  <c r="H58" i="1"/>
  <c r="D36" i="1"/>
  <c r="H11" i="1"/>
  <c r="D63" i="1"/>
  <c r="H47" i="1"/>
  <c r="D28" i="1"/>
  <c r="H14" i="1"/>
  <c r="H55" i="1"/>
  <c r="D32" i="1"/>
  <c r="D17" i="1"/>
  <c r="I49" i="15"/>
  <c r="J49" i="15" s="1"/>
  <c r="D68" i="15"/>
  <c r="E68" i="15" s="1"/>
  <c r="D47" i="1"/>
  <c r="D33" i="1"/>
  <c r="D25" i="1"/>
  <c r="D10" i="1"/>
  <c r="H68" i="1"/>
  <c r="H39" i="1"/>
  <c r="D67" i="1"/>
  <c r="I45" i="15"/>
  <c r="J45" i="15" s="1"/>
  <c r="D34" i="1"/>
  <c r="D11" i="1"/>
  <c r="D22" i="1"/>
  <c r="H34" i="1"/>
  <c r="D50" i="1"/>
  <c r="D15" i="1"/>
  <c r="H61" i="1"/>
  <c r="D43" i="1"/>
  <c r="D26" i="1"/>
  <c r="D57" i="1"/>
  <c r="D41" i="1"/>
  <c r="I61" i="15"/>
  <c r="J61" i="15" s="1"/>
  <c r="I10" i="15"/>
  <c r="J10" i="15" s="1"/>
  <c r="D55" i="1"/>
  <c r="D46" i="1"/>
  <c r="D29" i="1"/>
  <c r="H65" i="1"/>
  <c r="H10" i="1"/>
  <c r="D66" i="1"/>
  <c r="D60" i="15"/>
  <c r="E60" i="15" s="1"/>
  <c r="D51" i="15"/>
  <c r="E51" i="15" s="1"/>
  <c r="D44" i="1"/>
  <c r="H32" i="1"/>
  <c r="H26" i="1"/>
  <c r="D18" i="15"/>
  <c r="E18" i="15" s="1"/>
  <c r="D6" i="12" l="1"/>
  <c r="J6" i="12"/>
  <c r="O6" i="12"/>
  <c r="I6" i="12"/>
  <c r="F6" i="12"/>
  <c r="H6" i="12"/>
  <c r="L6" i="12"/>
  <c r="K6" i="12"/>
  <c r="G6" i="12"/>
  <c r="N6" i="12"/>
  <c r="E9" i="9"/>
  <c r="G9" i="9"/>
  <c r="M9" i="9"/>
  <c r="J9" i="9"/>
  <c r="Q9" i="9"/>
  <c r="O9" i="9"/>
  <c r="H9" i="9"/>
  <c r="E7" i="24"/>
  <c r="K9" i="9"/>
  <c r="P9" i="9"/>
  <c r="L9" i="9"/>
  <c r="I9" i="9"/>
  <c r="F7" i="24"/>
  <c r="G7" i="24"/>
  <c r="C7" i="24"/>
  <c r="D7" i="24"/>
  <c r="H7" i="24"/>
  <c r="E6" i="14"/>
  <c r="K6" i="14"/>
  <c r="H6" i="14"/>
  <c r="D6" i="14"/>
  <c r="F6" i="14"/>
  <c r="O6" i="14"/>
  <c r="P6" i="14"/>
  <c r="M6" i="14"/>
  <c r="J6" i="14"/>
  <c r="I6" i="14"/>
  <c r="N6" i="14"/>
  <c r="L6" i="14"/>
  <c r="C6" i="14"/>
  <c r="G6" i="14"/>
  <c r="H9" i="7"/>
  <c r="G9" i="7"/>
  <c r="F9" i="7"/>
  <c r="K9" i="7"/>
  <c r="J9" i="7"/>
  <c r="L9" i="7"/>
  <c r="O9" i="7"/>
  <c r="N9" i="7"/>
  <c r="E9" i="7"/>
  <c r="I9" i="7"/>
  <c r="M9" i="7"/>
</calcChain>
</file>

<file path=xl/sharedStrings.xml><?xml version="1.0" encoding="utf-8"?>
<sst xmlns="http://schemas.openxmlformats.org/spreadsheetml/2006/main" count="2374" uniqueCount="275">
  <si>
    <t>STATE</t>
  </si>
  <si>
    <t>1/</t>
  </si>
  <si>
    <t xml:space="preserve"> </t>
  </si>
  <si>
    <t>United States</t>
  </si>
  <si>
    <t xml:space="preserve">  </t>
  </si>
  <si>
    <t>SSP-MOE</t>
  </si>
  <si>
    <t>ALL FAMILIES</t>
  </si>
  <si>
    <t>TWO-PARENT FAMILIES</t>
  </si>
  <si>
    <t>Alabama</t>
  </si>
  <si>
    <t>Alaska</t>
  </si>
  <si>
    <t>Arizona</t>
  </si>
  <si>
    <t>Arkansas</t>
  </si>
  <si>
    <t>California</t>
  </si>
  <si>
    <t>Colorado</t>
  </si>
  <si>
    <t xml:space="preserve">Connecticut </t>
  </si>
  <si>
    <t>Delaware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</si>
  <si>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</si>
  <si>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</si>
  <si>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</si>
  <si>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</si>
  <si>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</si>
  <si>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</si>
  <si>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</si>
  <si>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</si>
  <si>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</si>
  <si>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</si>
  <si>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</si>
  <si>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</si>
  <si>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</si>
  <si>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</si>
  <si>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</si>
  <si>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</si>
  <si>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</si>
  <si>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</si>
  <si>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</si>
  <si>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</si>
  <si>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</si>
  <si>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</si>
  <si>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</si>
  <si>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</si>
  <si>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</si>
  <si>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</si>
  <si>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</si>
  <si>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</si>
  <si>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</si>
  <si>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</si>
  <si>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</si>
  <si>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</si>
  <si>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</si>
  <si>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</si>
  <si>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</si>
  <si>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</si>
  <si>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</si>
  <si>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</si>
  <si>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</si>
  <si>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</si>
  <si>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</si>
  <si>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</si>
  <si>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</si>
  <si>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</si>
  <si>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</si>
  <si>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ALL FAMILIES RATE</t>
  </si>
  <si>
    <t>TWO-PARENT FAMILIES RATE</t>
  </si>
  <si>
    <t>TWO-PARENT FAMILY RATE</t>
  </si>
  <si>
    <t xml:space="preserve">Georgia </t>
  </si>
  <si>
    <t xml:space="preserve">Illinois </t>
  </si>
  <si>
    <t xml:space="preserve">Louisiana </t>
  </si>
  <si>
    <t xml:space="preserve">Maryland </t>
  </si>
  <si>
    <t xml:space="preserve">Massachusetts </t>
  </si>
  <si>
    <t xml:space="preserve">Michigan </t>
  </si>
  <si>
    <t xml:space="preserve">Minnesota </t>
  </si>
  <si>
    <t xml:space="preserve">Mississippi </t>
  </si>
  <si>
    <t xml:space="preserve">Missouri </t>
  </si>
  <si>
    <t xml:space="preserve">Nebraska </t>
  </si>
  <si>
    <t xml:space="preserve">New Hampshire </t>
  </si>
  <si>
    <t xml:space="preserve">New Jersey </t>
  </si>
  <si>
    <t xml:space="preserve">New York </t>
  </si>
  <si>
    <t xml:space="preserve">Oklahoma </t>
  </si>
  <si>
    <t xml:space="preserve">West Virginia </t>
  </si>
  <si>
    <t>TWO-PARENT  FAMILIES  RATE</t>
  </si>
  <si>
    <t>District of Col.</t>
  </si>
  <si>
    <t>Rate</t>
  </si>
  <si>
    <t>ALL-FAMILIES RATE</t>
  </si>
  <si>
    <t>Combined</t>
  </si>
  <si>
    <t>1/ State has no TANF and/or SSP-MOE families subject to the two-parent rate.</t>
  </si>
  <si>
    <t>Adjusted Standard</t>
  </si>
  <si>
    <t>Caseload    Reduction Credit</t>
  </si>
  <si>
    <t>Number of TANF and SSP-MOE Families</t>
  </si>
  <si>
    <t>Number of Two-Parent Families</t>
  </si>
  <si>
    <t>Two-Parent Families with a Disabled Parent</t>
  </si>
  <si>
    <t xml:space="preserve">Two-Parent Families with a Non-Custodial Parent  </t>
  </si>
  <si>
    <t>Number of Participating Families in Two-Parent Families Rate</t>
  </si>
  <si>
    <t>Participation in a Tribal Work Program</t>
  </si>
  <si>
    <t>Total</t>
  </si>
  <si>
    <t>Other</t>
  </si>
  <si>
    <t>Families</t>
  </si>
  <si>
    <t>Job Search</t>
  </si>
  <si>
    <t>Number of Families Used in All Families Rate</t>
  </si>
  <si>
    <t>Number of Families with a Good Cause Domestic Violence Waiver</t>
  </si>
  <si>
    <t>Work Experience</t>
  </si>
  <si>
    <t>Community Service</t>
  </si>
  <si>
    <t>Vocational Educational Training</t>
  </si>
  <si>
    <t>Job Skills Training</t>
  </si>
  <si>
    <t>Education Related to Employment</t>
  </si>
  <si>
    <t>Satisfactory School Attendance</t>
  </si>
  <si>
    <t>Providing Child Care</t>
  </si>
  <si>
    <t>Disregarded from Participation Rate Due to</t>
  </si>
  <si>
    <t>Number of Families with No Work-Eligible Individual</t>
  </si>
  <si>
    <t>Number of Families Used in All-Families Rate</t>
  </si>
  <si>
    <t>Number of Participating Families in All-Families Rate</t>
  </si>
  <si>
    <t>Subject to a Sanction</t>
  </si>
  <si>
    <t>Number of Families Used in Two-Parent Families Rate</t>
  </si>
  <si>
    <t>Number of Families</t>
  </si>
  <si>
    <t>Number of Work-Eligible Individuals by Activity</t>
  </si>
  <si>
    <t>Percentage of Work-Eligible Individuals by Activity</t>
  </si>
  <si>
    <t>11 to 20 Hours of Participation</t>
  </si>
  <si>
    <t>0 Hours of Participation</t>
  </si>
  <si>
    <t>21 to 30 Hours of Participation</t>
  </si>
  <si>
    <t>31 or More Hours of Participation</t>
  </si>
  <si>
    <t>Families in All-Families Rate</t>
  </si>
  <si>
    <t>Participating Families</t>
  </si>
  <si>
    <t>Number of Families with Insufficient Hours to Count in the All-Families Work Rate</t>
  </si>
  <si>
    <t>Percentage of Families with Insufficient Hours to Count in the All-Families Work Rate</t>
  </si>
  <si>
    <t>Number of Families in All-Families Rate</t>
  </si>
  <si>
    <t>Families with a DV Waiver as a Percentage of Families Used in All Families Rate</t>
  </si>
  <si>
    <t>Total Number of WEIs</t>
  </si>
  <si>
    <t>WEIs with Holiday Hours</t>
  </si>
  <si>
    <t>* Work-Eligible Individuals with participation in more than one activity are included only once in this total.</t>
  </si>
  <si>
    <t>Sum of all Activities</t>
  </si>
  <si>
    <t>*  Work-Eligible-Individuals participating in more than one activity are included in once in this total.</t>
  </si>
  <si>
    <t>Total Families with Insufficient Hours to Count in All- Families Rate</t>
  </si>
  <si>
    <t>1 to 10 Hours of Participation</t>
  </si>
  <si>
    <t>** Weighted average monthly data; may differ from official work participation rate.</t>
  </si>
  <si>
    <t xml:space="preserve">Work Experience  </t>
  </si>
  <si>
    <t>WEIs with Excused Absence Hours</t>
  </si>
  <si>
    <t>Single Custodial Parent with Child Under 1</t>
  </si>
  <si>
    <t>Adjusted Standard 2/</t>
  </si>
  <si>
    <t>Met Target</t>
  </si>
  <si>
    <t xml:space="preserve">TANF </t>
  </si>
  <si>
    <t>Point Difference</t>
  </si>
  <si>
    <t>Percent Change</t>
  </si>
  <si>
    <t>Disregarded from Two-Parent
 Rate Due to</t>
  </si>
  <si>
    <t>Total Families</t>
  </si>
  <si>
    <t>Families in All- Families Rate</t>
  </si>
  <si>
    <t>Subsidized Private Employment</t>
  </si>
  <si>
    <t>Subsidized
Public
Employment</t>
  </si>
  <si>
    <t>Participating
Families</t>
  </si>
  <si>
    <t>Unsubsidized
Employment</t>
  </si>
  <si>
    <t>Work
Experience</t>
  </si>
  <si>
    <t>On-the-Job
Training</t>
  </si>
  <si>
    <t>Job
Search</t>
  </si>
  <si>
    <t>Community
Service</t>
  </si>
  <si>
    <t>Vocational
Education</t>
  </si>
  <si>
    <t>Job Skills
Training</t>
  </si>
  <si>
    <t>Education
Related to
Employment</t>
  </si>
  <si>
    <t>Satisfactory
school
Attendance</t>
  </si>
  <si>
    <t>Providing
Child Care</t>
  </si>
  <si>
    <t>Total
Families</t>
  </si>
  <si>
    <t>Families in All-
Families Rate</t>
  </si>
  <si>
    <t>Subsidized
Private
Employment</t>
  </si>
  <si>
    <t>Satisfactory
School
Attendance</t>
  </si>
  <si>
    <t xml:space="preserve"> STATE</t>
  </si>
  <si>
    <t>Families in
Two-Parent
Rate</t>
  </si>
  <si>
    <t>Total
Number of
WEIs</t>
  </si>
  <si>
    <t>WEI with
Hours of
Participation*</t>
  </si>
  <si>
    <t>no data</t>
  </si>
  <si>
    <t xml:space="preserve">Total Number of WEIs
</t>
  </si>
  <si>
    <t>Number of WEIs
With Hours of
Participation*</t>
  </si>
  <si>
    <t>On-the-job
Training</t>
  </si>
  <si>
    <t>All
Activities</t>
  </si>
  <si>
    <t xml:space="preserve"> no data</t>
  </si>
  <si>
    <t>LIST OF TABLES</t>
  </si>
  <si>
    <t>Table 1A</t>
  </si>
  <si>
    <t>Table 1B</t>
  </si>
  <si>
    <t>Table 1C</t>
  </si>
  <si>
    <t>Table 2</t>
  </si>
  <si>
    <t>Table 3A</t>
  </si>
  <si>
    <t>Table 3B</t>
  </si>
  <si>
    <t>Table 4A</t>
  </si>
  <si>
    <t>Table 4B</t>
  </si>
  <si>
    <t>Table 5A</t>
  </si>
  <si>
    <t>Table 5B</t>
  </si>
  <si>
    <t>Table 6A</t>
  </si>
  <si>
    <t>Table 6B</t>
  </si>
  <si>
    <t>Table 6C</t>
  </si>
  <si>
    <t>Table 7A</t>
  </si>
  <si>
    <t>Table 7B</t>
  </si>
  <si>
    <t>Table 8A</t>
  </si>
  <si>
    <t>Table 9</t>
  </si>
  <si>
    <t>Table 10A</t>
  </si>
  <si>
    <t>Table 10B</t>
  </si>
  <si>
    <t>Table 11A</t>
  </si>
  <si>
    <t>Table 11B</t>
  </si>
  <si>
    <t>Caseload Reduction Credits</t>
  </si>
  <si>
    <t>Number Of Holiday Hours Per Week For Participating Families</t>
  </si>
  <si>
    <t>Combined TANF and SSP-MOE Work Participation Rates</t>
  </si>
  <si>
    <t>TANF and SSP-MOE Work Participation Rates</t>
  </si>
  <si>
    <t>TABLE 3A</t>
  </si>
  <si>
    <t>Status of TANF and SSP-MOE Families as Relates to All-Families Work Participation Rates</t>
  </si>
  <si>
    <t>TABLE 2</t>
  </si>
  <si>
    <t>TABLE 1C</t>
  </si>
  <si>
    <t xml:space="preserve">Changes in Combined Work Participation Rates </t>
  </si>
  <si>
    <t>TABLE 1B</t>
  </si>
  <si>
    <t>TABLE 1A</t>
  </si>
  <si>
    <t>2/ Statutory standards of 50% for all-families rate and 90% for 2-parent rate are adjusted 
by each state's caseload reduction credit.</t>
  </si>
  <si>
    <t>TABLE 3B</t>
  </si>
  <si>
    <t>TABLE 4A</t>
  </si>
  <si>
    <t>Table 8B</t>
  </si>
  <si>
    <t>TABLE 4B</t>
  </si>
  <si>
    <t>TABLE 5A</t>
  </si>
  <si>
    <t>Work-Eligible Individuals Participating in Work Activities for Sufficient Hours for the Family to Count as Meeting the Two-Parent Families Work Requirement</t>
  </si>
  <si>
    <t>TABLE 5B</t>
  </si>
  <si>
    <t>TABLE 6A</t>
  </si>
  <si>
    <t>Number of Work-Eligible Individuals with Hours of Participation In Work Activities</t>
  </si>
  <si>
    <t>TABLE 6B</t>
  </si>
  <si>
    <t>Work-Eligible Individuals with Hours of Participation by Work Activity as a Percent of the Number of Participating Work-Eligible Individuals</t>
  </si>
  <si>
    <t>TABLE 6C</t>
  </si>
  <si>
    <t xml:space="preserve">Work-Eligible Individuals with Hours of Participation by Work Activity as a Percent of the Total Number of Work-Eligible Individuals </t>
  </si>
  <si>
    <t>TABLE 7A</t>
  </si>
  <si>
    <t>Number of Hours of Participation per Week for All Work-Eligible Individuals</t>
  </si>
  <si>
    <t>TABLE 7B</t>
  </si>
  <si>
    <t>Number of Hours of Participation per Week for All Work-Eligible Individuals Participating in the Work Activity</t>
  </si>
  <si>
    <t>TABLE 8A</t>
  </si>
  <si>
    <t>Number of Families with Insufficient Hours to Count in the All-Families Work Participation Rate</t>
  </si>
  <si>
    <t>TABLE 8B</t>
  </si>
  <si>
    <t xml:space="preserve">Percentage Of Families with Insufficient Hours to Count in the All-Families Work Participation Rate </t>
  </si>
  <si>
    <t>TABLE 9</t>
  </si>
  <si>
    <t>Families with a Domestic Violence Exemption</t>
  </si>
  <si>
    <t>TABLE 10A</t>
  </si>
  <si>
    <t>Number of Work-Eligible Individuals with Holiday Hours for Participating Families</t>
  </si>
  <si>
    <t>TABLE 10B</t>
  </si>
  <si>
    <t>TABLE 11A</t>
  </si>
  <si>
    <t>Number Of Work-Eligible Individuals With Hours Of Excused Absences For Participating Families</t>
  </si>
  <si>
    <t>TABLE 11B</t>
  </si>
  <si>
    <t>Number of Excused Absence Hours per Week for Participating Families</t>
  </si>
  <si>
    <t>Number of Work-Eligible Individuals Participating in Work Activities for Sufficient Hours for the Family to Count as Meeting the All-Families Work Requirement</t>
  </si>
  <si>
    <t>Percentage of Work-Eligible Individuals Participating in Work Activities for Sufficient Hours for the Family to Count as Meeting the All-Families Work Requirement</t>
  </si>
  <si>
    <t>Status of TANF and SSP-MOE Two-Parent Families as Relates to Two-Parent Work Participation Rate</t>
  </si>
  <si>
    <t>West Virginia*</t>
  </si>
  <si>
    <t>Virginia*</t>
  </si>
  <si>
    <t>Virgin Islands*</t>
  </si>
  <si>
    <t>Texas*</t>
  </si>
  <si>
    <t>Utah*</t>
  </si>
  <si>
    <t>* - State has no TANF and/or SSP-MOE families subject to the two-parent rate.</t>
  </si>
  <si>
    <t>Connecticut *</t>
  </si>
  <si>
    <t>Delaware*</t>
  </si>
  <si>
    <t>District of Col.*</t>
  </si>
  <si>
    <t>Georgia*</t>
  </si>
  <si>
    <t>Idaho*</t>
  </si>
  <si>
    <t>Illinois*</t>
  </si>
  <si>
    <t>Louisiana*</t>
  </si>
  <si>
    <t>Maryland*</t>
  </si>
  <si>
    <t>Michigan*</t>
  </si>
  <si>
    <t>Minnesota*</t>
  </si>
  <si>
    <t>Mississippi*</t>
  </si>
  <si>
    <t>Missouri*</t>
  </si>
  <si>
    <t>Nebraska*</t>
  </si>
  <si>
    <t>New Hampshire*</t>
  </si>
  <si>
    <t>New Jersey*</t>
  </si>
  <si>
    <t>North Dakota*</t>
  </si>
  <si>
    <t>Oklahoma*</t>
  </si>
  <si>
    <t>South Carolina*</t>
  </si>
  <si>
    <t>South Dakota*</t>
  </si>
  <si>
    <t>Participating Families**</t>
  </si>
  <si>
    <t>*- State has no TANF and/or SSP-MOE families subject to the two-parent rate.</t>
  </si>
  <si>
    <t>Puerto Rico*</t>
  </si>
  <si>
    <t>FY2018 Rate</t>
  </si>
  <si>
    <t>Temporary Assistance for Needy Families (TANF) and Separate State Programs - Maintenance of Effort (SSP-MOE) Work Participation Rates and Engagement in Work Activities, Fiscal Year (FY) 2019</t>
  </si>
  <si>
    <t xml:space="preserve">Fiscal Year 2019
</t>
  </si>
  <si>
    <t>Fiscal Year 2018 to Fiscal Year 2019</t>
  </si>
  <si>
    <t>Monthly Average, Fiscal Year 2019</t>
  </si>
  <si>
    <t>FY2019 Rate</t>
  </si>
  <si>
    <t>ACF/OFA: 07/30/2020</t>
  </si>
  <si>
    <t>Colorado*</t>
  </si>
  <si>
    <t>Temporary Assistance for Needy Families (TANF) and Separate State Programs - Maintenance of Effort (SSP-MOE)
Work Participation Rates and Engagement in Work Activities
Fiscal Year (FY)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</si>
</sst>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_(* #,##0.0_);_(* \(#,##0.0\);_(* &quot;-&quot;??_);_(@_)"/>
    <numFmt numFmtId="167" formatCode="#,##0.0_);\(#,##0.0\)"/>
    <numFmt numFmtId="168" formatCode="0.0"/>
  </numFmts>
  <fonts count="1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theme="8" tint="0.39997558519241921"/>
      <name val="Arial"/>
      <family val="2"/>
    </font>
    <font>
      <b/>
      <sz val="10"/>
      <color theme="8" tint="0.3999755851924192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36"/>
      <name val="Cambria"/>
      <family val="1"/>
      <scheme val="major"/>
    </font>
    <font>
      <b/>
      <sz val="11"/>
      <name val="Arial"/>
      <family val="2"/>
    </font>
    <font>
      <sz val="11"/>
      <name val="Arial"/>
      <family val="2"/>
    </font>
    <font>
      <u/>
      <sz val="10"/>
      <color theme="10"/>
      <name val="Arial"/>
      <family val="2"/>
    </font>
    <font>
      <b/>
      <sz val="28"/>
      <name val="Cambria"/>
      <family val="1"/>
      <scheme val="major"/>
    </font>
    <font>
      <b/>
      <sz val="12"/>
      <name val="Arial"/>
      <family val="2"/>
    </font>
    <font>
      <i/>
      <sz val="12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CDDC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" fillId="0" borderId="0"/>
    <xf numFmtId="9" fontId="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" fillId="0" borderId="0"/>
  </cellStyleXfs>
  <cellXfs count="341">
    <xf numFmtId="0" fontId="0" fillId="0" borderId="0" xfId="0"/>
    <xf numFmtId="0" fontId="2" fillId="0" borderId="0" xfId="0" applyFont="1" applyFill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0" xfId="0" applyFont="1" applyAlignment="1"/>
    <xf numFmtId="0" fontId="1" fillId="0" borderId="0" xfId="0" applyFont="1"/>
    <xf numFmtId="0" fontId="2" fillId="0" borderId="0" xfId="0" applyFont="1" applyBorder="1" applyAlignment="1">
      <alignment horizontal="center"/>
    </xf>
    <xf numFmtId="164" fontId="2" fillId="0" borderId="0" xfId="5" applyNumberFormat="1" applyFont="1"/>
    <xf numFmtId="0" fontId="2" fillId="0" borderId="0" xfId="0" applyFont="1" applyFill="1"/>
    <xf numFmtId="164" fontId="2" fillId="0" borderId="0" xfId="5" applyNumberFormat="1" applyFont="1" applyFill="1"/>
    <xf numFmtId="0" fontId="2" fillId="0" borderId="0" xfId="0" applyFont="1" applyFill="1" applyAlignment="1">
      <alignment horizontal="center"/>
    </xf>
    <xf numFmtId="0" fontId="1" fillId="0" borderId="0" xfId="0" applyFont="1" applyFill="1"/>
    <xf numFmtId="164" fontId="2" fillId="0" borderId="0" xfId="5" applyNumberFormat="1" applyFont="1" applyFill="1" applyBorder="1"/>
    <xf numFmtId="0" fontId="2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0" xfId="0" quotePrefix="1" applyFont="1" applyFill="1" applyAlignment="1">
      <alignment horizontal="left"/>
    </xf>
    <xf numFmtId="0" fontId="1" fillId="0" borderId="0" xfId="0" applyFont="1" applyFill="1" applyBorder="1"/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165" fontId="2" fillId="0" borderId="1" xfId="1" applyNumberFormat="1" applyFont="1" applyBorder="1"/>
    <xf numFmtId="165" fontId="2" fillId="0" borderId="2" xfId="1" applyNumberFormat="1" applyFont="1" applyBorder="1"/>
    <xf numFmtId="0" fontId="1" fillId="0" borderId="4" xfId="0" applyFont="1" applyBorder="1" applyAlignment="1">
      <alignment horizontal="center" wrapText="1"/>
    </xf>
    <xf numFmtId="3" fontId="2" fillId="0" borderId="1" xfId="1" applyNumberFormat="1" applyFont="1" applyBorder="1" applyAlignment="1"/>
    <xf numFmtId="3" fontId="2" fillId="0" borderId="1" xfId="0" applyNumberFormat="1" applyFont="1" applyBorder="1" applyAlignment="1"/>
    <xf numFmtId="3" fontId="2" fillId="0" borderId="2" xfId="0" applyNumberFormat="1" applyFont="1" applyBorder="1" applyAlignment="1"/>
    <xf numFmtId="164" fontId="2" fillId="0" borderId="1" xfId="5" applyNumberFormat="1" applyFont="1" applyBorder="1" applyAlignment="1">
      <alignment horizontal="right"/>
    </xf>
    <xf numFmtId="164" fontId="2" fillId="0" borderId="2" xfId="5" applyNumberFormat="1" applyFont="1" applyBorder="1" applyAlignment="1">
      <alignment horizontal="right"/>
    </xf>
    <xf numFmtId="164" fontId="2" fillId="0" borderId="1" xfId="5" applyNumberFormat="1" applyFont="1" applyFill="1" applyBorder="1" applyAlignment="1">
      <alignment horizontal="right"/>
    </xf>
    <xf numFmtId="164" fontId="2" fillId="0" borderId="2" xfId="5" applyNumberFormat="1" applyFont="1" applyFill="1" applyBorder="1" applyAlignment="1">
      <alignment horizontal="right"/>
    </xf>
    <xf numFmtId="164" fontId="2" fillId="0" borderId="5" xfId="5" applyNumberFormat="1" applyFont="1" applyFill="1" applyBorder="1" applyAlignment="1">
      <alignment horizontal="right"/>
    </xf>
    <xf numFmtId="164" fontId="2" fillId="0" borderId="1" xfId="5" applyNumberFormat="1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2" borderId="1" xfId="0" applyFont="1" applyFill="1" applyBorder="1"/>
    <xf numFmtId="164" fontId="1" fillId="0" borderId="1" xfId="5" applyNumberFormat="1" applyFont="1" applyFill="1" applyBorder="1" applyAlignment="1">
      <alignment horizontal="left"/>
    </xf>
    <xf numFmtId="0" fontId="1" fillId="2" borderId="2" xfId="0" applyFont="1" applyFill="1" applyBorder="1"/>
    <xf numFmtId="164" fontId="2" fillId="0" borderId="6" xfId="5" applyNumberFormat="1" applyFont="1" applyFill="1" applyBorder="1" applyAlignment="1">
      <alignment horizontal="right"/>
    </xf>
    <xf numFmtId="164" fontId="2" fillId="0" borderId="7" xfId="5" applyNumberFormat="1" applyFont="1" applyFill="1" applyBorder="1" applyAlignment="1">
      <alignment horizontal="right"/>
    </xf>
    <xf numFmtId="0" fontId="1" fillId="0" borderId="7" xfId="0" applyFont="1" applyBorder="1" applyAlignment="1">
      <alignment horizontal="center" wrapText="1"/>
    </xf>
    <xf numFmtId="164" fontId="2" fillId="0" borderId="5" xfId="5" applyNumberFormat="1" applyFont="1" applyBorder="1" applyAlignment="1">
      <alignment horizontal="right"/>
    </xf>
    <xf numFmtId="164" fontId="2" fillId="0" borderId="8" xfId="5" applyNumberFormat="1" applyFont="1" applyBorder="1" applyAlignment="1">
      <alignment horizontal="right"/>
    </xf>
    <xf numFmtId="37" fontId="2" fillId="0" borderId="1" xfId="1" applyNumberFormat="1" applyFont="1" applyBorder="1"/>
    <xf numFmtId="37" fontId="2" fillId="0" borderId="2" xfId="1" applyNumberFormat="1" applyFont="1" applyBorder="1"/>
    <xf numFmtId="165" fontId="2" fillId="0" borderId="1" xfId="1" applyNumberFormat="1" applyFont="1" applyBorder="1" applyAlignment="1">
      <alignment horizontal="right"/>
    </xf>
    <xf numFmtId="0" fontId="2" fillId="0" borderId="0" xfId="0" applyFont="1" applyFill="1" applyAlignment="1">
      <alignment horizontal="left"/>
    </xf>
    <xf numFmtId="165" fontId="2" fillId="0" borderId="1" xfId="1" applyNumberFormat="1" applyFont="1" applyBorder="1" applyAlignment="1">
      <alignment horizontal="left"/>
    </xf>
    <xf numFmtId="0" fontId="1" fillId="0" borderId="1" xfId="0" applyFont="1" applyFill="1" applyBorder="1"/>
    <xf numFmtId="0" fontId="1" fillId="0" borderId="2" xfId="0" applyFont="1" applyFill="1" applyBorder="1"/>
    <xf numFmtId="0" fontId="1" fillId="3" borderId="1" xfId="0" applyFont="1" applyFill="1" applyBorder="1"/>
    <xf numFmtId="164" fontId="2" fillId="3" borderId="1" xfId="5" applyNumberFormat="1" applyFont="1" applyFill="1" applyBorder="1"/>
    <xf numFmtId="0" fontId="2" fillId="3" borderId="1" xfId="0" applyFont="1" applyFill="1" applyBorder="1" applyAlignment="1">
      <alignment horizontal="right"/>
    </xf>
    <xf numFmtId="164" fontId="2" fillId="3" borderId="1" xfId="5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/>
    </xf>
    <xf numFmtId="0" fontId="5" fillId="0" borderId="0" xfId="0" applyFont="1" applyFill="1"/>
    <xf numFmtId="0" fontId="6" fillId="3" borderId="1" xfId="0" applyFont="1" applyFill="1" applyBorder="1"/>
    <xf numFmtId="164" fontId="5" fillId="3" borderId="5" xfId="5" applyNumberFormat="1" applyFont="1" applyFill="1" applyBorder="1" applyAlignment="1">
      <alignment horizontal="right"/>
    </xf>
    <xf numFmtId="164" fontId="5" fillId="3" borderId="1" xfId="5" applyNumberFormat="1" applyFont="1" applyFill="1" applyBorder="1" applyAlignment="1">
      <alignment horizontal="right"/>
    </xf>
    <xf numFmtId="0" fontId="5" fillId="3" borderId="6" xfId="0" applyFont="1" applyFill="1" applyBorder="1" applyAlignment="1">
      <alignment horizontal="right"/>
    </xf>
    <xf numFmtId="164" fontId="5" fillId="3" borderId="6" xfId="5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/>
    <xf numFmtId="0" fontId="2" fillId="3" borderId="1" xfId="0" applyFont="1" applyFill="1" applyBorder="1"/>
    <xf numFmtId="165" fontId="2" fillId="3" borderId="1" xfId="1" applyNumberFormat="1" applyFont="1" applyFill="1" applyBorder="1"/>
    <xf numFmtId="165" fontId="2" fillId="3" borderId="1" xfId="1" applyNumberFormat="1" applyFont="1" applyFill="1" applyBorder="1" applyAlignment="1">
      <alignment horizontal="right"/>
    </xf>
    <xf numFmtId="37" fontId="2" fillId="0" borderId="1" xfId="1" applyNumberFormat="1" applyFont="1" applyBorder="1" applyAlignment="1">
      <alignment horizontal="right"/>
    </xf>
    <xf numFmtId="37" fontId="2" fillId="0" borderId="6" xfId="1" applyNumberFormat="1" applyFont="1" applyBorder="1" applyAlignment="1">
      <alignment horizontal="right"/>
    </xf>
    <xf numFmtId="165" fontId="2" fillId="0" borderId="2" xfId="1" applyNumberFormat="1" applyFont="1" applyBorder="1" applyAlignment="1">
      <alignment horizontal="right"/>
    </xf>
    <xf numFmtId="37" fontId="2" fillId="0" borderId="2" xfId="1" applyNumberFormat="1" applyFont="1" applyBorder="1" applyAlignment="1">
      <alignment horizontal="right"/>
    </xf>
    <xf numFmtId="165" fontId="2" fillId="0" borderId="5" xfId="1" applyNumberFormat="1" applyFont="1" applyBorder="1" applyAlignment="1">
      <alignment horizontal="right"/>
    </xf>
    <xf numFmtId="165" fontId="2" fillId="3" borderId="5" xfId="1" applyNumberFormat="1" applyFont="1" applyFill="1" applyBorder="1" applyAlignment="1">
      <alignment horizontal="right"/>
    </xf>
    <xf numFmtId="164" fontId="2" fillId="2" borderId="1" xfId="5" applyNumberFormat="1" applyFont="1" applyFill="1" applyBorder="1" applyAlignment="1">
      <alignment horizontal="right"/>
    </xf>
    <xf numFmtId="164" fontId="2" fillId="0" borderId="6" xfId="5" applyNumberFormat="1" applyFont="1" applyBorder="1" applyAlignment="1">
      <alignment horizontal="right"/>
    </xf>
    <xf numFmtId="164" fontId="2" fillId="3" borderId="6" xfId="5" applyNumberFormat="1" applyFont="1" applyFill="1" applyBorder="1" applyAlignment="1">
      <alignment horizontal="right"/>
    </xf>
    <xf numFmtId="165" fontId="2" fillId="0" borderId="8" xfId="1" applyNumberFormat="1" applyFont="1" applyBorder="1" applyAlignment="1">
      <alignment horizontal="right"/>
    </xf>
    <xf numFmtId="164" fontId="2" fillId="0" borderId="7" xfId="5" applyNumberFormat="1" applyFont="1" applyBorder="1" applyAlignment="1">
      <alignment horizontal="right"/>
    </xf>
    <xf numFmtId="37" fontId="2" fillId="0" borderId="5" xfId="1" applyNumberFormat="1" applyFont="1" applyBorder="1" applyAlignment="1">
      <alignment horizontal="right"/>
    </xf>
    <xf numFmtId="1" fontId="2" fillId="0" borderId="5" xfId="1" applyNumberFormat="1" applyFont="1" applyBorder="1" applyAlignment="1">
      <alignment horizontal="right"/>
    </xf>
    <xf numFmtId="1" fontId="2" fillId="0" borderId="1" xfId="1" applyNumberFormat="1" applyFont="1" applyBorder="1" applyAlignment="1">
      <alignment horizontal="right"/>
    </xf>
    <xf numFmtId="1" fontId="2" fillId="0" borderId="0" xfId="0" applyNumberFormat="1" applyFont="1"/>
    <xf numFmtId="164" fontId="2" fillId="3" borderId="5" xfId="5" applyNumberFormat="1" applyFont="1" applyFill="1" applyBorder="1" applyAlignment="1">
      <alignment horizontal="right"/>
    </xf>
    <xf numFmtId="165" fontId="2" fillId="0" borderId="9" xfId="1" applyNumberFormat="1" applyFont="1" applyBorder="1" applyAlignment="1">
      <alignment horizontal="right"/>
    </xf>
    <xf numFmtId="165" fontId="2" fillId="3" borderId="9" xfId="1" applyNumberFormat="1" applyFont="1" applyFill="1" applyBorder="1" applyAlignment="1">
      <alignment horizontal="right"/>
    </xf>
    <xf numFmtId="37" fontId="2" fillId="0" borderId="9" xfId="1" applyNumberFormat="1" applyFont="1" applyBorder="1" applyAlignment="1">
      <alignment horizontal="right"/>
    </xf>
    <xf numFmtId="1" fontId="2" fillId="0" borderId="9" xfId="1" applyNumberFormat="1" applyFont="1" applyBorder="1" applyAlignment="1">
      <alignment horizontal="right"/>
    </xf>
    <xf numFmtId="165" fontId="2" fillId="0" borderId="10" xfId="1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164" fontId="2" fillId="0" borderId="2" xfId="5" applyNumberFormat="1" applyFont="1" applyBorder="1"/>
    <xf numFmtId="0" fontId="2" fillId="2" borderId="0" xfId="0" quotePrefix="1" applyFont="1" applyFill="1" applyBorder="1"/>
    <xf numFmtId="165" fontId="2" fillId="0" borderId="1" xfId="0" applyNumberFormat="1" applyFont="1" applyBorder="1" applyAlignment="1">
      <alignment horizontal="right"/>
    </xf>
    <xf numFmtId="165" fontId="2" fillId="3" borderId="1" xfId="0" applyNumberFormat="1" applyFont="1" applyFill="1" applyBorder="1" applyAlignment="1">
      <alignment horizontal="right"/>
    </xf>
    <xf numFmtId="0" fontId="1" fillId="0" borderId="4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166" fontId="2" fillId="0" borderId="1" xfId="1" applyNumberFormat="1" applyFont="1" applyBorder="1" applyAlignment="1">
      <alignment horizontal="right"/>
    </xf>
    <xf numFmtId="165" fontId="1" fillId="3" borderId="1" xfId="1" applyNumberFormat="1" applyFont="1" applyFill="1" applyBorder="1" applyAlignment="1">
      <alignment horizontal="right"/>
    </xf>
    <xf numFmtId="166" fontId="1" fillId="3" borderId="1" xfId="1" applyNumberFormat="1" applyFont="1" applyFill="1" applyBorder="1" applyAlignment="1">
      <alignment horizontal="right"/>
    </xf>
    <xf numFmtId="166" fontId="2" fillId="3" borderId="1" xfId="1" applyNumberFormat="1" applyFont="1" applyFill="1" applyBorder="1" applyAlignment="1">
      <alignment horizontal="right"/>
    </xf>
    <xf numFmtId="167" fontId="2" fillId="0" borderId="1" xfId="1" applyNumberFormat="1" applyFont="1" applyBorder="1" applyAlignment="1">
      <alignment horizontal="right"/>
    </xf>
    <xf numFmtId="168" fontId="2" fillId="0" borderId="1" xfId="1" applyNumberFormat="1" applyFont="1" applyBorder="1" applyAlignment="1">
      <alignment horizontal="right"/>
    </xf>
    <xf numFmtId="168" fontId="2" fillId="3" borderId="1" xfId="1" applyNumberFormat="1" applyFont="1" applyFill="1" applyBorder="1" applyAlignment="1">
      <alignment horizontal="right"/>
    </xf>
    <xf numFmtId="166" fontId="2" fillId="0" borderId="2" xfId="1" applyNumberFormat="1" applyFont="1" applyBorder="1" applyAlignment="1">
      <alignment horizontal="right"/>
    </xf>
    <xf numFmtId="168" fontId="2" fillId="0" borderId="2" xfId="1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right" wrapText="1"/>
    </xf>
    <xf numFmtId="165" fontId="2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right" wrapText="1"/>
    </xf>
    <xf numFmtId="165" fontId="2" fillId="0" borderId="1" xfId="1" applyNumberFormat="1" applyFont="1" applyBorder="1" applyAlignment="1">
      <alignment horizontal="center"/>
    </xf>
    <xf numFmtId="165" fontId="2" fillId="3" borderId="1" xfId="1" applyNumberFormat="1" applyFont="1" applyFill="1" applyBorder="1" applyAlignment="1">
      <alignment horizontal="center"/>
    </xf>
    <xf numFmtId="165" fontId="2" fillId="0" borderId="2" xfId="1" applyNumberFormat="1" applyFont="1" applyBorder="1" applyAlignment="1">
      <alignment horizontal="center"/>
    </xf>
    <xf numFmtId="165" fontId="2" fillId="0" borderId="1" xfId="0" applyNumberFormat="1" applyFont="1" applyBorder="1" applyAlignment="1">
      <alignment wrapText="1"/>
    </xf>
    <xf numFmtId="164" fontId="2" fillId="0" borderId="1" xfId="5" applyNumberFormat="1" applyFont="1" applyBorder="1" applyAlignment="1">
      <alignment wrapText="1"/>
    </xf>
    <xf numFmtId="0" fontId="2" fillId="3" borderId="1" xfId="0" applyFont="1" applyFill="1" applyBorder="1" applyAlignment="1">
      <alignment wrapText="1"/>
    </xf>
    <xf numFmtId="164" fontId="2" fillId="0" borderId="1" xfId="5" applyNumberFormat="1" applyFont="1" applyBorder="1"/>
    <xf numFmtId="0" fontId="1" fillId="0" borderId="4" xfId="0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0" borderId="0" xfId="4" applyFont="1"/>
    <xf numFmtId="0" fontId="1" fillId="0" borderId="4" xfId="4" applyFont="1" applyBorder="1" applyAlignment="1">
      <alignment horizontal="center"/>
    </xf>
    <xf numFmtId="0" fontId="1" fillId="0" borderId="4" xfId="4" applyFont="1" applyBorder="1" applyAlignment="1">
      <alignment horizontal="center" wrapText="1"/>
    </xf>
    <xf numFmtId="165" fontId="2" fillId="0" borderId="3" xfId="2" applyNumberFormat="1" applyFont="1" applyBorder="1" applyAlignment="1">
      <alignment horizontal="right"/>
    </xf>
    <xf numFmtId="165" fontId="2" fillId="3" borderId="1" xfId="2" applyNumberFormat="1" applyFont="1" applyFill="1" applyBorder="1" applyAlignment="1">
      <alignment horizontal="right"/>
    </xf>
    <xf numFmtId="165" fontId="2" fillId="0" borderId="1" xfId="2" applyNumberFormat="1" applyFont="1" applyBorder="1" applyAlignment="1">
      <alignment horizontal="right"/>
    </xf>
    <xf numFmtId="37" fontId="2" fillId="0" borderId="1" xfId="2" applyNumberFormat="1" applyFont="1" applyBorder="1" applyAlignment="1">
      <alignment horizontal="right"/>
    </xf>
    <xf numFmtId="37" fontId="2" fillId="3" borderId="1" xfId="2" applyNumberFormat="1" applyFont="1" applyFill="1" applyBorder="1" applyAlignment="1">
      <alignment horizontal="right"/>
    </xf>
    <xf numFmtId="37" fontId="2" fillId="0" borderId="2" xfId="2" applyNumberFormat="1" applyFont="1" applyBorder="1" applyAlignment="1">
      <alignment horizontal="right"/>
    </xf>
    <xf numFmtId="0" fontId="1" fillId="0" borderId="4" xfId="4" applyFont="1" applyFill="1" applyBorder="1" applyAlignment="1">
      <alignment horizontal="center" wrapText="1"/>
    </xf>
    <xf numFmtId="3" fontId="2" fillId="0" borderId="1" xfId="5" applyNumberFormat="1" applyFont="1" applyBorder="1"/>
    <xf numFmtId="3" fontId="2" fillId="0" borderId="1" xfId="5" applyNumberFormat="1" applyFont="1" applyBorder="1" applyAlignment="1">
      <alignment horizontal="right"/>
    </xf>
    <xf numFmtId="3" fontId="2" fillId="3" borderId="1" xfId="5" applyNumberFormat="1" applyFont="1" applyFill="1" applyBorder="1"/>
    <xf numFmtId="3" fontId="2" fillId="3" borderId="1" xfId="5" applyNumberFormat="1" applyFont="1" applyFill="1" applyBorder="1" applyAlignment="1">
      <alignment horizontal="right"/>
    </xf>
    <xf numFmtId="3" fontId="2" fillId="0" borderId="2" xfId="5" applyNumberFormat="1" applyFont="1" applyBorder="1"/>
    <xf numFmtId="37" fontId="2" fillId="0" borderId="1" xfId="2" applyNumberFormat="1" applyFont="1" applyBorder="1"/>
    <xf numFmtId="37" fontId="2" fillId="3" borderId="1" xfId="2" applyNumberFormat="1" applyFont="1" applyFill="1" applyBorder="1"/>
    <xf numFmtId="37" fontId="2" fillId="0" borderId="2" xfId="2" applyNumberFormat="1" applyFont="1" applyBorder="1"/>
    <xf numFmtId="37" fontId="2" fillId="3" borderId="1" xfId="1" applyNumberFormat="1" applyFont="1" applyFill="1" applyBorder="1" applyAlignment="1">
      <alignment horizontal="right"/>
    </xf>
    <xf numFmtId="0" fontId="2" fillId="3" borderId="6" xfId="0" applyFont="1" applyFill="1" applyBorder="1"/>
    <xf numFmtId="165" fontId="2" fillId="0" borderId="5" xfId="0" applyNumberFormat="1" applyFont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165" fontId="2" fillId="0" borderId="5" xfId="1" applyNumberFormat="1" applyFont="1" applyBorder="1" applyAlignment="1">
      <alignment horizontal="center"/>
    </xf>
    <xf numFmtId="165" fontId="2" fillId="3" borderId="5" xfId="1" applyNumberFormat="1" applyFont="1" applyFill="1" applyBorder="1" applyAlignment="1">
      <alignment horizontal="center"/>
    </xf>
    <xf numFmtId="165" fontId="2" fillId="0" borderId="8" xfId="1" applyNumberFormat="1" applyFont="1" applyBorder="1" applyAlignment="1">
      <alignment horizontal="center"/>
    </xf>
    <xf numFmtId="165" fontId="2" fillId="0" borderId="9" xfId="0" applyNumberFormat="1" applyFont="1" applyBorder="1" applyAlignment="1">
      <alignment horizontal="right"/>
    </xf>
    <xf numFmtId="0" fontId="2" fillId="3" borderId="9" xfId="0" applyFont="1" applyFill="1" applyBorder="1" applyAlignment="1">
      <alignment horizontal="right"/>
    </xf>
    <xf numFmtId="0" fontId="1" fillId="0" borderId="10" xfId="0" applyFont="1" applyBorder="1" applyAlignment="1">
      <alignment horizontal="center" wrapText="1"/>
    </xf>
    <xf numFmtId="164" fontId="2" fillId="0" borderId="5" xfId="5" applyNumberFormat="1" applyFont="1" applyBorder="1" applyAlignment="1">
      <alignment wrapText="1"/>
    </xf>
    <xf numFmtId="0" fontId="2" fillId="3" borderId="5" xfId="0" applyFont="1" applyFill="1" applyBorder="1"/>
    <xf numFmtId="164" fontId="2" fillId="0" borderId="5" xfId="5" applyNumberFormat="1" applyFont="1" applyBorder="1"/>
    <xf numFmtId="164" fontId="2" fillId="3" borderId="5" xfId="5" applyNumberFormat="1" applyFont="1" applyFill="1" applyBorder="1"/>
    <xf numFmtId="164" fontId="2" fillId="0" borderId="8" xfId="5" applyNumberFormat="1" applyFont="1" applyBorder="1"/>
    <xf numFmtId="164" fontId="2" fillId="0" borderId="9" xfId="5" applyNumberFormat="1" applyFont="1" applyBorder="1" applyAlignment="1">
      <alignment wrapText="1"/>
    </xf>
    <xf numFmtId="0" fontId="2" fillId="3" borderId="9" xfId="0" applyFont="1" applyFill="1" applyBorder="1"/>
    <xf numFmtId="164" fontId="2" fillId="3" borderId="9" xfId="5" applyNumberFormat="1" applyFont="1" applyFill="1" applyBorder="1" applyAlignment="1">
      <alignment wrapText="1"/>
    </xf>
    <xf numFmtId="164" fontId="2" fillId="0" borderId="10" xfId="5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1" fillId="0" borderId="11" xfId="0" applyFont="1" applyBorder="1" applyAlignment="1">
      <alignment horizontal="center" wrapText="1"/>
    </xf>
    <xf numFmtId="0" fontId="2" fillId="0" borderId="0" xfId="0" applyFont="1" applyFill="1" applyAlignment="1">
      <alignment horizontal="center" vertical="top" wrapText="1"/>
    </xf>
    <xf numFmtId="0" fontId="1" fillId="0" borderId="4" xfId="0" applyFont="1" applyBorder="1" applyAlignment="1">
      <alignment wrapText="1"/>
    </xf>
    <xf numFmtId="164" fontId="7" fillId="0" borderId="1" xfId="5" applyNumberFormat="1" applyFont="1" applyFill="1" applyBorder="1" applyAlignment="1">
      <alignment horizontal="right"/>
    </xf>
    <xf numFmtId="37" fontId="7" fillId="0" borderId="12" xfId="1" applyNumberFormat="1" applyFont="1" applyBorder="1" applyAlignment="1">
      <alignment horizontal="right"/>
    </xf>
    <xf numFmtId="37" fontId="7" fillId="0" borderId="1" xfId="1" applyNumberFormat="1" applyFont="1" applyBorder="1" applyAlignment="1">
      <alignment horizontal="right"/>
    </xf>
    <xf numFmtId="37" fontId="7" fillId="0" borderId="0" xfId="1" applyNumberFormat="1" applyFont="1" applyBorder="1" applyAlignment="1">
      <alignment horizontal="right"/>
    </xf>
    <xf numFmtId="37" fontId="7" fillId="0" borderId="5" xfId="1" applyNumberFormat="1" applyFont="1" applyBorder="1" applyAlignment="1">
      <alignment horizontal="right"/>
    </xf>
    <xf numFmtId="0" fontId="7" fillId="2" borderId="1" xfId="0" applyFont="1" applyFill="1" applyBorder="1" applyAlignment="1">
      <alignment horizontal="right"/>
    </xf>
    <xf numFmtId="0" fontId="7" fillId="0" borderId="0" xfId="0" applyFont="1" applyFill="1" applyBorder="1"/>
    <xf numFmtId="164" fontId="1" fillId="2" borderId="1" xfId="5" applyNumberFormat="1" applyFont="1" applyFill="1" applyBorder="1" applyAlignment="1">
      <alignment horizontal="left"/>
    </xf>
    <xf numFmtId="0" fontId="2" fillId="2" borderId="0" xfId="0" applyFont="1" applyFill="1"/>
    <xf numFmtId="164" fontId="2" fillId="2" borderId="1" xfId="5" quotePrefix="1" applyNumberFormat="1" applyFont="1" applyFill="1" applyBorder="1" applyAlignment="1">
      <alignment horizontal="left"/>
    </xf>
    <xf numFmtId="164" fontId="2" fillId="2" borderId="2" xfId="5" applyNumberFormat="1" applyFont="1" applyFill="1" applyBorder="1" applyAlignment="1">
      <alignment horizontal="right"/>
    </xf>
    <xf numFmtId="164" fontId="2" fillId="2" borderId="1" xfId="5" quotePrefix="1" applyNumberFormat="1" applyFont="1" applyFill="1" applyBorder="1" applyAlignment="1">
      <alignment horizontal="right"/>
    </xf>
    <xf numFmtId="0" fontId="2" fillId="0" borderId="1" xfId="0" applyFont="1" applyBorder="1"/>
    <xf numFmtId="0" fontId="2" fillId="0" borderId="2" xfId="0" applyFont="1" applyBorder="1"/>
    <xf numFmtId="0" fontId="1" fillId="3" borderId="1" xfId="0" applyFont="1" applyFill="1" applyBorder="1" applyAlignment="1">
      <alignment horizontal="center" wrapText="1"/>
    </xf>
    <xf numFmtId="165" fontId="2" fillId="0" borderId="13" xfId="1" applyNumberFormat="1" applyFont="1" applyBorder="1" applyAlignment="1">
      <alignment horizontal="right"/>
    </xf>
    <xf numFmtId="164" fontId="2" fillId="2" borderId="6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164" fontId="2" fillId="2" borderId="2" xfId="0" applyNumberFormat="1" applyFont="1" applyFill="1" applyBorder="1" applyAlignment="1">
      <alignment horizontal="right"/>
    </xf>
    <xf numFmtId="0" fontId="8" fillId="2" borderId="6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0" xfId="0" applyFont="1"/>
    <xf numFmtId="0" fontId="1" fillId="0" borderId="11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165" fontId="2" fillId="0" borderId="5" xfId="1" applyNumberFormat="1" applyFont="1" applyBorder="1"/>
    <xf numFmtId="165" fontId="2" fillId="3" borderId="5" xfId="1" applyNumberFormat="1" applyFont="1" applyFill="1" applyBorder="1"/>
    <xf numFmtId="165" fontId="2" fillId="0" borderId="8" xfId="1" applyNumberFormat="1" applyFont="1" applyBorder="1"/>
    <xf numFmtId="165" fontId="2" fillId="0" borderId="9" xfId="1" applyNumberFormat="1" applyFont="1" applyBorder="1"/>
    <xf numFmtId="165" fontId="2" fillId="3" borderId="9" xfId="1" applyNumberFormat="1" applyFont="1" applyFill="1" applyBorder="1"/>
    <xf numFmtId="165" fontId="2" fillId="0" borderId="10" xfId="1" applyNumberFormat="1" applyFont="1" applyBorder="1"/>
    <xf numFmtId="164" fontId="2" fillId="0" borderId="9" xfId="5" applyNumberFormat="1" applyFont="1" applyBorder="1" applyAlignment="1">
      <alignment horizontal="right"/>
    </xf>
    <xf numFmtId="164" fontId="2" fillId="3" borderId="9" xfId="5" applyNumberFormat="1" applyFont="1" applyFill="1" applyBorder="1" applyAlignment="1">
      <alignment horizontal="right"/>
    </xf>
    <xf numFmtId="164" fontId="2" fillId="0" borderId="10" xfId="5" applyNumberFormat="1" applyFont="1" applyBorder="1" applyAlignment="1">
      <alignment horizontal="right"/>
    </xf>
    <xf numFmtId="49" fontId="10" fillId="0" borderId="0" xfId="0" applyNumberFormat="1" applyFont="1" applyFill="1" applyAlignment="1"/>
    <xf numFmtId="0" fontId="2" fillId="0" borderId="0" xfId="0" applyFont="1" applyFill="1"/>
    <xf numFmtId="0" fontId="2" fillId="0" borderId="0" xfId="0" applyFont="1"/>
    <xf numFmtId="164" fontId="2" fillId="0" borderId="1" xfId="5" quotePrefix="1" applyNumberFormat="1" applyFont="1" applyFill="1" applyBorder="1" applyAlignment="1">
      <alignment horizontal="left"/>
    </xf>
    <xf numFmtId="0" fontId="2" fillId="0" borderId="1" xfId="0" applyFont="1" applyFill="1" applyBorder="1" applyAlignment="1">
      <alignment horizontal="right"/>
    </xf>
    <xf numFmtId="0" fontId="2" fillId="0" borderId="6" xfId="0" applyFont="1" applyFill="1" applyBorder="1" applyAlignment="1">
      <alignment horizontal="right"/>
    </xf>
    <xf numFmtId="0" fontId="2" fillId="0" borderId="5" xfId="0" applyFont="1" applyFill="1" applyBorder="1" applyAlignment="1">
      <alignment horizontal="right"/>
    </xf>
    <xf numFmtId="164" fontId="2" fillId="0" borderId="6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9" fontId="2" fillId="0" borderId="5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right"/>
    </xf>
    <xf numFmtId="0" fontId="8" fillId="2" borderId="1" xfId="0" applyFont="1" applyFill="1" applyBorder="1" applyAlignment="1"/>
    <xf numFmtId="164" fontId="2" fillId="0" borderId="3" xfId="5" applyNumberFormat="1" applyFont="1" applyBorder="1" applyAlignment="1">
      <alignment horizontal="right"/>
    </xf>
    <xf numFmtId="0" fontId="2" fillId="0" borderId="0" xfId="0" quotePrefix="1" applyFont="1" applyFill="1" applyBorder="1"/>
    <xf numFmtId="49" fontId="11" fillId="0" borderId="0" xfId="0" applyNumberFormat="1" applyFont="1" applyFill="1" applyAlignment="1">
      <alignment wrapText="1"/>
    </xf>
    <xf numFmtId="0" fontId="0" fillId="0" borderId="0" xfId="0" applyAlignment="1">
      <alignment wrapText="1"/>
    </xf>
    <xf numFmtId="0" fontId="12" fillId="2" borderId="0" xfId="6" applyFill="1" applyBorder="1" applyAlignment="1">
      <alignment wrapText="1"/>
    </xf>
    <xf numFmtId="49" fontId="2" fillId="2" borderId="0" xfId="0" quotePrefix="1" applyNumberFormat="1" applyFont="1" applyFill="1" applyBorder="1" applyAlignment="1" applyProtection="1">
      <alignment wrapText="1"/>
    </xf>
    <xf numFmtId="0" fontId="0" fillId="2" borderId="0" xfId="0" applyNumberFormat="1" applyFill="1" applyBorder="1" applyAlignment="1">
      <alignment wrapText="1"/>
    </xf>
    <xf numFmtId="0" fontId="2" fillId="2" borderId="0" xfId="0" applyNumberFormat="1" applyFont="1" applyFill="1" applyBorder="1" applyAlignment="1">
      <alignment wrapText="1"/>
    </xf>
    <xf numFmtId="0" fontId="0" fillId="0" borderId="0" xfId="0" applyBorder="1"/>
    <xf numFmtId="0" fontId="12" fillId="4" borderId="0" xfId="6" applyFill="1" applyBorder="1" applyAlignment="1">
      <alignment wrapText="1"/>
    </xf>
    <xf numFmtId="0" fontId="0" fillId="4" borderId="0" xfId="0" applyNumberFormat="1" applyFill="1" applyBorder="1" applyAlignment="1">
      <alignment wrapText="1"/>
    </xf>
    <xf numFmtId="164" fontId="2" fillId="0" borderId="24" xfId="5" applyNumberFormat="1" applyFont="1" applyBorder="1" applyAlignment="1">
      <alignment horizontal="right"/>
    </xf>
    <xf numFmtId="0" fontId="1" fillId="3" borderId="25" xfId="0" applyFont="1" applyFill="1" applyBorder="1" applyAlignment="1">
      <alignment horizontal="center" wrapText="1"/>
    </xf>
    <xf numFmtId="164" fontId="2" fillId="0" borderId="25" xfId="5" applyNumberFormat="1" applyFont="1" applyBorder="1" applyAlignment="1">
      <alignment horizontal="right"/>
    </xf>
    <xf numFmtId="0" fontId="7" fillId="0" borderId="25" xfId="0" applyFont="1" applyBorder="1"/>
    <xf numFmtId="164" fontId="2" fillId="3" borderId="25" xfId="5" applyNumberFormat="1" applyFont="1" applyFill="1" applyBorder="1" applyAlignment="1">
      <alignment horizontal="right"/>
    </xf>
    <xf numFmtId="164" fontId="2" fillId="0" borderId="26" xfId="5" applyNumberFormat="1" applyFont="1" applyBorder="1" applyAlignment="1">
      <alignment horizontal="right"/>
    </xf>
    <xf numFmtId="0" fontId="7" fillId="0" borderId="1" xfId="0" applyFont="1" applyBorder="1"/>
    <xf numFmtId="164" fontId="2" fillId="0" borderId="18" xfId="5" applyNumberFormat="1" applyFont="1" applyBorder="1" applyAlignment="1">
      <alignment horizontal="right"/>
    </xf>
    <xf numFmtId="0" fontId="7" fillId="0" borderId="5" xfId="0" applyFont="1" applyBorder="1"/>
    <xf numFmtId="164" fontId="2" fillId="0" borderId="19" xfId="5" applyNumberFormat="1" applyFont="1" applyBorder="1" applyAlignment="1">
      <alignment horizontal="right"/>
    </xf>
    <xf numFmtId="0" fontId="1" fillId="3" borderId="0" xfId="0" applyFont="1" applyFill="1" applyBorder="1" applyAlignment="1">
      <alignment horizontal="center" wrapText="1"/>
    </xf>
    <xf numFmtId="164" fontId="2" fillId="0" borderId="0" xfId="5" applyNumberFormat="1" applyFont="1" applyBorder="1" applyAlignment="1">
      <alignment horizontal="right"/>
    </xf>
    <xf numFmtId="0" fontId="7" fillId="0" borderId="0" xfId="0" applyFont="1" applyBorder="1"/>
    <xf numFmtId="164" fontId="2" fillId="3" borderId="0" xfId="5" applyNumberFormat="1" applyFont="1" applyFill="1" applyBorder="1" applyAlignment="1">
      <alignment horizontal="right"/>
    </xf>
    <xf numFmtId="164" fontId="2" fillId="0" borderId="15" xfId="5" applyNumberFormat="1" applyFont="1" applyBorder="1" applyAlignment="1">
      <alignment horizontal="right"/>
    </xf>
    <xf numFmtId="0" fontId="1" fillId="3" borderId="5" xfId="0" applyFont="1" applyFill="1" applyBorder="1" applyAlignment="1">
      <alignment horizontal="center"/>
    </xf>
    <xf numFmtId="0" fontId="2" fillId="0" borderId="19" xfId="0" applyFont="1" applyFill="1" applyBorder="1" applyAlignment="1"/>
    <xf numFmtId="10" fontId="7" fillId="2" borderId="5" xfId="0" applyNumberFormat="1" applyFont="1" applyFill="1" applyBorder="1" applyAlignment="1"/>
    <xf numFmtId="0" fontId="1" fillId="5" borderId="1" xfId="0" applyFont="1" applyFill="1" applyBorder="1"/>
    <xf numFmtId="164" fontId="2" fillId="5" borderId="1" xfId="5" applyNumberFormat="1" applyFont="1" applyFill="1" applyBorder="1" applyAlignment="1">
      <alignment horizontal="right"/>
    </xf>
    <xf numFmtId="0" fontId="2" fillId="5" borderId="1" xfId="0" applyFont="1" applyFill="1" applyBorder="1" applyAlignment="1">
      <alignment horizontal="right"/>
    </xf>
    <xf numFmtId="164" fontId="2" fillId="5" borderId="6" xfId="0" applyNumberFormat="1" applyFont="1" applyFill="1" applyBorder="1" applyAlignment="1">
      <alignment horizontal="right"/>
    </xf>
    <xf numFmtId="0" fontId="2" fillId="5" borderId="1" xfId="0" applyFont="1" applyFill="1" applyBorder="1" applyAlignment="1">
      <alignment horizontal="center"/>
    </xf>
    <xf numFmtId="164" fontId="1" fillId="0" borderId="3" xfId="5" applyNumberFormat="1" applyFont="1" applyFill="1" applyBorder="1" applyAlignment="1">
      <alignment horizontal="left"/>
    </xf>
    <xf numFmtId="164" fontId="2" fillId="0" borderId="3" xfId="5" applyNumberFormat="1" applyFont="1" applyBorder="1"/>
    <xf numFmtId="164" fontId="2" fillId="0" borderId="3" xfId="0" applyNumberFormat="1" applyFont="1" applyBorder="1"/>
    <xf numFmtId="168" fontId="2" fillId="3" borderId="1" xfId="0" applyNumberFormat="1" applyFont="1" applyFill="1" applyBorder="1"/>
    <xf numFmtId="164" fontId="7" fillId="0" borderId="1" xfId="5" applyNumberFormat="1" applyFont="1" applyFill="1" applyBorder="1" applyAlignment="1">
      <alignment horizontal="left"/>
    </xf>
    <xf numFmtId="164" fontId="7" fillId="0" borderId="2" xfId="5" applyNumberFormat="1" applyFont="1" applyFill="1" applyBorder="1" applyAlignment="1">
      <alignment horizontal="left"/>
    </xf>
    <xf numFmtId="164" fontId="7" fillId="2" borderId="0" xfId="5" applyNumberFormat="1" applyFont="1" applyFill="1" applyBorder="1" applyAlignment="1"/>
    <xf numFmtId="164" fontId="7" fillId="0" borderId="1" xfId="5" applyNumberFormat="1" applyFont="1" applyBorder="1"/>
    <xf numFmtId="0" fontId="8" fillId="2" borderId="6" xfId="0" applyFont="1" applyFill="1" applyBorder="1" applyAlignment="1"/>
    <xf numFmtId="164" fontId="2" fillId="0" borderId="6" xfId="5" applyNumberFormat="1" applyFont="1" applyFill="1" applyBorder="1"/>
    <xf numFmtId="164" fontId="2" fillId="0" borderId="1" xfId="5" quotePrefix="1" applyNumberFormat="1" applyFont="1" applyFill="1" applyBorder="1" applyAlignment="1">
      <alignment horizontal="right"/>
    </xf>
    <xf numFmtId="164" fontId="2" fillId="0" borderId="0" xfId="0" applyNumberFormat="1" applyFont="1" applyAlignment="1">
      <alignment horizontal="right"/>
    </xf>
    <xf numFmtId="37" fontId="2" fillId="0" borderId="12" xfId="1" applyNumberFormat="1" applyFont="1" applyBorder="1" applyAlignment="1">
      <alignment horizontal="right"/>
    </xf>
    <xf numFmtId="37" fontId="2" fillId="0" borderId="0" xfId="1" applyNumberFormat="1" applyFont="1" applyBorder="1" applyAlignment="1">
      <alignment horizontal="right"/>
    </xf>
    <xf numFmtId="37" fontId="2" fillId="0" borderId="5" xfId="1" applyNumberFormat="1" applyFont="1" applyBorder="1"/>
    <xf numFmtId="0" fontId="1" fillId="2" borderId="1" xfId="0" applyFont="1" applyFill="1" applyBorder="1" applyAlignment="1"/>
    <xf numFmtId="0" fontId="2" fillId="0" borderId="1" xfId="1" applyNumberFormat="1" applyFont="1" applyBorder="1" applyAlignment="1">
      <alignment horizontal="right"/>
    </xf>
    <xf numFmtId="0" fontId="2" fillId="0" borderId="2" xfId="1" applyNumberFormat="1" applyFont="1" applyBorder="1"/>
    <xf numFmtId="164" fontId="2" fillId="2" borderId="1" xfId="5" applyNumberFormat="1" applyFont="1" applyFill="1" applyBorder="1" applyAlignment="1">
      <alignment horizontal="left"/>
    </xf>
    <xf numFmtId="164" fontId="2" fillId="0" borderId="5" xfId="5" applyNumberFormat="1" applyFont="1" applyFill="1" applyBorder="1" applyAlignment="1">
      <alignment horizontal="left"/>
    </xf>
    <xf numFmtId="37" fontId="2" fillId="0" borderId="1" xfId="1" applyNumberFormat="1" applyFont="1" applyBorder="1" applyAlignment="1">
      <alignment horizontal="left"/>
    </xf>
    <xf numFmtId="43" fontId="2" fillId="0" borderId="1" xfId="1" applyFont="1" applyFill="1" applyBorder="1" applyAlignment="1">
      <alignment horizontal="right"/>
    </xf>
    <xf numFmtId="0" fontId="1" fillId="0" borderId="2" xfId="0" applyFont="1" applyBorder="1" applyAlignment="1">
      <alignment horizontal="center" wrapText="1"/>
    </xf>
    <xf numFmtId="164" fontId="2" fillId="0" borderId="8" xfId="5" applyNumberFormat="1" applyFont="1" applyFill="1" applyBorder="1" applyAlignment="1">
      <alignment horizontal="right"/>
    </xf>
    <xf numFmtId="164" fontId="7" fillId="0" borderId="1" xfId="0" applyNumberFormat="1" applyFont="1" applyFill="1" applyBorder="1" applyAlignment="1">
      <alignment horizontal="right"/>
    </xf>
    <xf numFmtId="0" fontId="1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wrapText="1"/>
    </xf>
    <xf numFmtId="49" fontId="15" fillId="2" borderId="15" xfId="0" applyNumberFormat="1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wrapText="1"/>
    </xf>
    <xf numFmtId="0" fontId="1" fillId="2" borderId="0" xfId="0" applyFont="1" applyFill="1" applyAlignment="1">
      <alignment horizontal="center" vertical="top" wrapText="1"/>
    </xf>
    <xf numFmtId="0" fontId="2" fillId="0" borderId="0" xfId="0" applyFont="1" applyFill="1" applyBorder="1"/>
    <xf numFmtId="0" fontId="1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44" fontId="1" fillId="0" borderId="3" xfId="3" applyFont="1" applyFill="1" applyBorder="1" applyAlignment="1">
      <alignment horizontal="center"/>
    </xf>
    <xf numFmtId="44" fontId="1" fillId="0" borderId="2" xfId="3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0" borderId="0" xfId="0" applyFont="1" applyBorder="1"/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0" xfId="0" applyFont="1" applyFill="1"/>
    <xf numFmtId="0" fontId="1" fillId="0" borderId="14" xfId="0" applyFont="1" applyFill="1" applyBorder="1" applyAlignment="1">
      <alignment horizontal="center"/>
    </xf>
    <xf numFmtId="0" fontId="2" fillId="0" borderId="0" xfId="0" applyFont="1"/>
    <xf numFmtId="0" fontId="2" fillId="0" borderId="15" xfId="0" applyFont="1" applyBorder="1"/>
    <xf numFmtId="0" fontId="1" fillId="0" borderId="14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2" fillId="0" borderId="19" xfId="0" applyFon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2" fillId="2" borderId="15" xfId="0" applyFont="1" applyFill="1" applyBorder="1"/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22" xfId="0" applyFont="1" applyBorder="1" applyAlignment="1">
      <alignment horizontal="center"/>
    </xf>
    <xf numFmtId="0" fontId="1" fillId="0" borderId="13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19" xfId="0" applyFont="1" applyFill="1" applyBorder="1" applyAlignment="1">
      <alignment horizontal="left"/>
    </xf>
    <xf numFmtId="0" fontId="2" fillId="0" borderId="16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2" xfId="0" applyFont="1" applyBorder="1" applyAlignment="1">
      <alignment horizontal="center" wrapText="1"/>
    </xf>
    <xf numFmtId="0" fontId="2" fillId="0" borderId="15" xfId="0" applyFont="1" applyBorder="1" applyAlignment="1">
      <alignment horizontal="left" vertical="top" wrapText="1"/>
    </xf>
    <xf numFmtId="0" fontId="2" fillId="0" borderId="19" xfId="0" applyFont="1" applyBorder="1"/>
    <xf numFmtId="0" fontId="2" fillId="0" borderId="15" xfId="0" applyFont="1" applyBorder="1" applyAlignment="1">
      <alignment horizontal="left" vertical="center"/>
    </xf>
    <xf numFmtId="0" fontId="2" fillId="0" borderId="15" xfId="0" applyFont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2" fillId="2" borderId="15" xfId="0" applyFont="1" applyFill="1" applyBorder="1" applyAlignment="1">
      <alignment horizontal="left"/>
    </xf>
  </cellXfs>
  <cellStyles count="10">
    <cellStyle name="Comma" xfId="1" builtinId="3"/>
    <cellStyle name="Comma 2" xfId="2"/>
    <cellStyle name="Currency" xfId="3" builtinId="4"/>
    <cellStyle name="Currency 2" xfId="7"/>
    <cellStyle name="Hyperlink" xfId="6" builtinId="8"/>
    <cellStyle name="Normal" xfId="0" builtinId="0"/>
    <cellStyle name="Normal 2" xfId="4"/>
    <cellStyle name="Normal 3" xfId="9"/>
    <cellStyle name="Percent" xfId="5" builtinId="5"/>
    <cellStyle name="Percent 2" xfId="8"/>
  </cellStyles>
  <dxfs count="23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9" Type="http://schemas.openxmlformats.org/officeDocument/2006/relationships/externalLink" Target="externalLinks/externalLink15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0.xml"/><Relationship Id="rId42" Type="http://schemas.openxmlformats.org/officeDocument/2006/relationships/externalLink" Target="externalLinks/externalLink18.xml"/><Relationship Id="rId47" Type="http://schemas.openxmlformats.org/officeDocument/2006/relationships/externalLink" Target="externalLinks/externalLink23.xml"/><Relationship Id="rId50" Type="http://schemas.openxmlformats.org/officeDocument/2006/relationships/externalLink" Target="externalLinks/externalLink26.xml"/><Relationship Id="rId55" Type="http://schemas.openxmlformats.org/officeDocument/2006/relationships/externalLink" Target="externalLinks/externalLink3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5.xml"/><Relationship Id="rId41" Type="http://schemas.openxmlformats.org/officeDocument/2006/relationships/externalLink" Target="externalLinks/externalLink17.xml"/><Relationship Id="rId54" Type="http://schemas.openxmlformats.org/officeDocument/2006/relationships/externalLink" Target="externalLinks/externalLink3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8.xml"/><Relationship Id="rId37" Type="http://schemas.openxmlformats.org/officeDocument/2006/relationships/externalLink" Target="externalLinks/externalLink13.xml"/><Relationship Id="rId40" Type="http://schemas.openxmlformats.org/officeDocument/2006/relationships/externalLink" Target="externalLinks/externalLink16.xml"/><Relationship Id="rId45" Type="http://schemas.openxmlformats.org/officeDocument/2006/relationships/externalLink" Target="externalLinks/externalLink21.xml"/><Relationship Id="rId53" Type="http://schemas.openxmlformats.org/officeDocument/2006/relationships/externalLink" Target="externalLinks/externalLink29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4.xml"/><Relationship Id="rId36" Type="http://schemas.openxmlformats.org/officeDocument/2006/relationships/externalLink" Target="externalLinks/externalLink12.xml"/><Relationship Id="rId49" Type="http://schemas.openxmlformats.org/officeDocument/2006/relationships/externalLink" Target="externalLinks/externalLink25.xml"/><Relationship Id="rId57" Type="http://schemas.openxmlformats.org/officeDocument/2006/relationships/externalLink" Target="externalLinks/externalLink33.xml"/><Relationship Id="rId61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7.xml"/><Relationship Id="rId44" Type="http://schemas.openxmlformats.org/officeDocument/2006/relationships/externalLink" Target="externalLinks/externalLink20.xml"/><Relationship Id="rId52" Type="http://schemas.openxmlformats.org/officeDocument/2006/relationships/externalLink" Target="externalLinks/externalLink28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3.xml"/><Relationship Id="rId30" Type="http://schemas.openxmlformats.org/officeDocument/2006/relationships/externalLink" Target="externalLinks/externalLink6.xml"/><Relationship Id="rId35" Type="http://schemas.openxmlformats.org/officeDocument/2006/relationships/externalLink" Target="externalLinks/externalLink11.xml"/><Relationship Id="rId43" Type="http://schemas.openxmlformats.org/officeDocument/2006/relationships/externalLink" Target="externalLinks/externalLink19.xml"/><Relationship Id="rId48" Type="http://schemas.openxmlformats.org/officeDocument/2006/relationships/externalLink" Target="externalLinks/externalLink24.xml"/><Relationship Id="rId56" Type="http://schemas.openxmlformats.org/officeDocument/2006/relationships/externalLink" Target="externalLinks/externalLink32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27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33" Type="http://schemas.openxmlformats.org/officeDocument/2006/relationships/externalLink" Target="externalLinks/externalLink9.xml"/><Relationship Id="rId38" Type="http://schemas.openxmlformats.org/officeDocument/2006/relationships/externalLink" Target="externalLinks/externalLink14.xml"/><Relationship Id="rId46" Type="http://schemas.openxmlformats.org/officeDocument/2006/relationships/externalLink" Target="externalLinks/externalLink22.xml"/><Relationship Id="rId5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un.Song\Documents\PR\Congress%20reports\FY2018\WPR201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CRC%20-%20FY%202019/Worksheets/H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CRC%20-%20FY%202019/Worksheets/I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CRC%20-%20FY%202019/Worksheets/IN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CRC%20-%20FY%202019/Worksheets/IA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CRC%20-%20FY%202019/Worksheets/K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CRC%20-%20FY%202019/Worksheets/KY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CRC%20-%20FY%202019/Worksheets/MD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CRC%20-%20FY%202019/Worksheets/MA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CRC%20-%20FY%202019/Worksheets/MN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CRC%20-%20FY%202019/Worksheets/M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RC%20-%20FY%202019/Worksheets/AL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CRC%20-%20FY%202019/Worksheets/NV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CRC%20-%20FY%202019/Worksheets/NJ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CRC%20-%20FY%202019/Worksheets/NM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CRC%20-%20FY%202019/Worksheets/NY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CRC%20-%20FY%202019/Worksheets/NC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CRC%20-%20FY%202019/Worksheets/OH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CRC%20-%20FY%202019/Worksheets/OK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CRC%20-%20FY%202019/Worksheets/PA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CRC%20-%20FY%202019/Worksheets/RI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CRC%20-%20FY%202019/Worksheets/T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RC%20-%20FY%202019/Worksheets/AK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CRC%20-%20FY%202019/Worksheets/VT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CRC%20-%20FY%202019/Worksheets/WA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CRC%20-%20FY%202019/Worksheets/WV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CRC%20-%20FY%202019/Worksheets/W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RC%20-%20FY%202019/Worksheets/AZ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CRC%20-%20FY%202019/Worksheets/AR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CRC%20-%20FY%202019/Worksheets/C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CRC%20-%20FY%202019/Worksheets/C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CRC%20-%20FY%202019/Worksheets/DC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CRC%20-%20FY%202019/Worksheets/F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"/>
      <sheetName val="List of Tables"/>
      <sheetName val="1A"/>
      <sheetName val="1B"/>
      <sheetName val="1C"/>
      <sheetName val="2"/>
      <sheetName val="3A"/>
      <sheetName val="3B"/>
      <sheetName val="4A"/>
      <sheetName val="4B"/>
      <sheetName val="5A"/>
      <sheetName val="5B"/>
      <sheetName val="6A"/>
      <sheetName val="6B"/>
      <sheetName val="6C"/>
      <sheetName val="7A"/>
      <sheetName val="7B"/>
      <sheetName val="8A"/>
      <sheetName val="8B"/>
      <sheetName val="9"/>
      <sheetName val="10A"/>
      <sheetName val="10B"/>
      <sheetName val="11A"/>
      <sheetName val="11B"/>
    </sheetNames>
    <sheetDataSet>
      <sheetData sheetId="0"/>
      <sheetData sheetId="1"/>
      <sheetData sheetId="2"/>
      <sheetData sheetId="3">
        <row r="8">
          <cell r="B8">
            <v>0.48100000000000004</v>
          </cell>
          <cell r="F8">
            <v>0.57899999999999996</v>
          </cell>
        </row>
        <row r="9">
          <cell r="B9"/>
          <cell r="F9"/>
        </row>
        <row r="10">
          <cell r="B10">
            <v>0.54899999999999993</v>
          </cell>
          <cell r="F10">
            <v>0.629</v>
          </cell>
        </row>
        <row r="11">
          <cell r="B11">
            <v>0.44799999999999995</v>
          </cell>
          <cell r="F11">
            <v>0.53100000000000003</v>
          </cell>
        </row>
        <row r="12">
          <cell r="B12">
            <v>0.20499999999999999</v>
          </cell>
          <cell r="F12">
            <v>0.54899999999999993</v>
          </cell>
        </row>
        <row r="13">
          <cell r="B13">
            <v>0.312</v>
          </cell>
          <cell r="F13">
            <v>0.315</v>
          </cell>
        </row>
        <row r="14">
          <cell r="B14">
            <v>0.56899999999999995</v>
          </cell>
          <cell r="F14">
            <v>0.375</v>
          </cell>
        </row>
        <row r="15">
          <cell r="B15">
            <v>0.33600000000000002</v>
          </cell>
          <cell r="F15">
            <v>0.79500000000000004</v>
          </cell>
        </row>
        <row r="16">
          <cell r="B16">
            <v>0.25800000000000001</v>
          </cell>
          <cell r="F16" t="str">
            <v>1/</v>
          </cell>
        </row>
        <row r="17">
          <cell r="B17">
            <v>0.27</v>
          </cell>
          <cell r="F17" t="str">
            <v>1/</v>
          </cell>
        </row>
        <row r="18">
          <cell r="B18">
            <v>0.5</v>
          </cell>
          <cell r="F18" t="str">
            <v>1/</v>
          </cell>
        </row>
        <row r="19">
          <cell r="B19">
            <v>0.38700000000000001</v>
          </cell>
          <cell r="F19">
            <v>0.43200000000000005</v>
          </cell>
        </row>
        <row r="20">
          <cell r="B20"/>
          <cell r="F20"/>
        </row>
        <row r="21">
          <cell r="B21">
            <v>4.8000000000000001E-2</v>
          </cell>
          <cell r="F21" t="str">
            <v>1/</v>
          </cell>
        </row>
        <row r="22">
          <cell r="B22">
            <v>0.315</v>
          </cell>
          <cell r="F22">
            <v>0.53200000000000003</v>
          </cell>
        </row>
        <row r="23">
          <cell r="B23">
            <v>0.34100000000000003</v>
          </cell>
          <cell r="F23">
            <v>0.51400000000000001</v>
          </cell>
        </row>
        <row r="24">
          <cell r="B24">
            <v>0.60899999999999999</v>
          </cell>
          <cell r="F24" t="str">
            <v>1/</v>
          </cell>
        </row>
        <row r="25">
          <cell r="B25">
            <v>0.65099999999999991</v>
          </cell>
          <cell r="F25" t="str">
            <v>1/</v>
          </cell>
        </row>
        <row r="26">
          <cell r="B26">
            <v>0.307</v>
          </cell>
          <cell r="F26">
            <v>0.26</v>
          </cell>
        </row>
        <row r="27">
          <cell r="B27">
            <v>0.33399999999999996</v>
          </cell>
          <cell r="F27">
            <v>0.33299999999999996</v>
          </cell>
        </row>
        <row r="28">
          <cell r="B28">
            <v>0.38</v>
          </cell>
          <cell r="F28">
            <v>0.371</v>
          </cell>
        </row>
        <row r="29">
          <cell r="B29">
            <v>0.52500000000000002</v>
          </cell>
          <cell r="F29">
            <v>0.58399999999999996</v>
          </cell>
        </row>
        <row r="30">
          <cell r="B30">
            <v>4.8000000000000001E-2</v>
          </cell>
          <cell r="F30" t="str">
            <v>1/</v>
          </cell>
        </row>
        <row r="31">
          <cell r="B31"/>
          <cell r="F31"/>
        </row>
        <row r="32">
          <cell r="B32">
            <v>0.90700000000000003</v>
          </cell>
          <cell r="F32">
            <v>0.97599999999999998</v>
          </cell>
        </row>
        <row r="33">
          <cell r="B33">
            <v>0.28000000000000003</v>
          </cell>
          <cell r="F33" t="str">
            <v>1/</v>
          </cell>
        </row>
        <row r="34">
          <cell r="B34">
            <v>0.66799999999999993</v>
          </cell>
          <cell r="F34">
            <v>0.94700000000000006</v>
          </cell>
        </row>
        <row r="35">
          <cell r="B35">
            <v>0.60199999999999998</v>
          </cell>
          <cell r="F35" t="str">
            <v>1/</v>
          </cell>
        </row>
        <row r="36">
          <cell r="B36">
            <v>0.37200000000000005</v>
          </cell>
          <cell r="F36" t="str">
            <v>1/</v>
          </cell>
        </row>
        <row r="37">
          <cell r="B37">
            <v>0.51700000000000002</v>
          </cell>
          <cell r="F37" t="str">
            <v>1/</v>
          </cell>
        </row>
        <row r="38">
          <cell r="B38">
            <v>0.248</v>
          </cell>
          <cell r="F38" t="str">
            <v>1/</v>
          </cell>
        </row>
        <row r="39">
          <cell r="B39">
            <v>0.35</v>
          </cell>
          <cell r="F39">
            <v>0.38799999999999996</v>
          </cell>
        </row>
        <row r="40">
          <cell r="B40">
            <v>0.44400000000000001</v>
          </cell>
          <cell r="F40" t="str">
            <v>1/</v>
          </cell>
        </row>
        <row r="41">
          <cell r="B41">
            <v>0.38200000000000001</v>
          </cell>
          <cell r="F41">
            <v>0.47399999999999998</v>
          </cell>
        </row>
        <row r="42">
          <cell r="B42"/>
          <cell r="F42"/>
        </row>
        <row r="43">
          <cell r="B43">
            <v>0.70299999999999996</v>
          </cell>
          <cell r="F43" t="str">
            <v>1/</v>
          </cell>
        </row>
        <row r="44">
          <cell r="B44">
            <v>0.27800000000000002</v>
          </cell>
          <cell r="F44">
            <v>0.94400000000000006</v>
          </cell>
        </row>
        <row r="45">
          <cell r="B45">
            <v>0.51100000000000001</v>
          </cell>
          <cell r="F45">
            <v>0.64200000000000002</v>
          </cell>
        </row>
        <row r="46">
          <cell r="B46">
            <v>0.24600000000000002</v>
          </cell>
          <cell r="F46" t="str">
            <v>1/</v>
          </cell>
        </row>
        <row r="47">
          <cell r="B47">
            <v>0.247</v>
          </cell>
          <cell r="F47">
            <v>0.29600000000000004</v>
          </cell>
        </row>
        <row r="48">
          <cell r="B48">
            <v>0.68700000000000006</v>
          </cell>
          <cell r="F48" t="str">
            <v>1/</v>
          </cell>
        </row>
        <row r="49">
          <cell r="B49">
            <v>0.44400000000000001</v>
          </cell>
          <cell r="F49">
            <v>0.505</v>
          </cell>
        </row>
        <row r="50">
          <cell r="B50">
            <v>0.34499999999999997</v>
          </cell>
          <cell r="F50" t="str">
            <v>1/</v>
          </cell>
        </row>
        <row r="51">
          <cell r="B51">
            <v>0.68599999999999994</v>
          </cell>
          <cell r="F51">
            <v>0.98699999999999999</v>
          </cell>
        </row>
        <row r="52">
          <cell r="B52">
            <v>0.23199999999999998</v>
          </cell>
          <cell r="F52">
            <v>0.38900000000000001</v>
          </cell>
        </row>
        <row r="53">
          <cell r="B53"/>
          <cell r="F53"/>
        </row>
        <row r="54">
          <cell r="B54">
            <v>0.11</v>
          </cell>
          <cell r="F54" t="str">
            <v>1/</v>
          </cell>
        </row>
        <row r="55">
          <cell r="B55">
            <v>8.199999999999999E-2</v>
          </cell>
          <cell r="F55">
            <v>7.0999999999999994E-2</v>
          </cell>
        </row>
        <row r="56">
          <cell r="B56">
            <v>0.435</v>
          </cell>
          <cell r="F56" t="str">
            <v>1/</v>
          </cell>
        </row>
        <row r="57">
          <cell r="B57">
            <v>0.58599999999999997</v>
          </cell>
          <cell r="F57" t="str">
            <v>1/</v>
          </cell>
        </row>
        <row r="58">
          <cell r="B58">
            <v>0.312</v>
          </cell>
          <cell r="F58">
            <v>0.27899999999999997</v>
          </cell>
        </row>
        <row r="59">
          <cell r="B59">
            <v>0.17899999999999999</v>
          </cell>
          <cell r="F59" t="str">
            <v>1/</v>
          </cell>
        </row>
        <row r="60">
          <cell r="B60">
            <v>0.1</v>
          </cell>
          <cell r="F60" t="str">
            <v>1/</v>
          </cell>
        </row>
        <row r="61">
          <cell r="B61">
            <v>0.47</v>
          </cell>
          <cell r="F61">
            <v>0.58499999999999996</v>
          </cell>
        </row>
        <row r="62">
          <cell r="B62">
            <v>4.2000000000000003E-2</v>
          </cell>
          <cell r="F62" t="str">
            <v>1/</v>
          </cell>
        </row>
        <row r="63">
          <cell r="B63">
            <v>0.36799999999999999</v>
          </cell>
          <cell r="F63" t="str">
            <v>1/</v>
          </cell>
        </row>
        <row r="64">
          <cell r="B64"/>
          <cell r="F64"/>
        </row>
        <row r="65">
          <cell r="B65">
            <v>0.504</v>
          </cell>
          <cell r="F65">
            <v>0.69</v>
          </cell>
        </row>
        <row r="66">
          <cell r="B66">
            <v>0.36899999999999999</v>
          </cell>
          <cell r="F66" t="str">
            <v>1/</v>
          </cell>
        </row>
        <row r="67">
          <cell r="B67">
            <v>0.441</v>
          </cell>
          <cell r="F67">
            <v>0.47499999999999998</v>
          </cell>
        </row>
        <row r="68">
          <cell r="B68">
            <v>0.73299999999999998</v>
          </cell>
          <cell r="F68">
            <v>0.73299999999999998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Excess MOE Worksheet"/>
    </sheetNames>
    <sheetDataSet>
      <sheetData sheetId="0">
        <row r="17">
          <cell r="F17">
            <v>0.7526729063947365</v>
          </cell>
        </row>
      </sheetData>
      <sheetData sheetId="1"/>
      <sheetData sheetId="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Excess MOE Worksheet"/>
    </sheetNames>
    <sheetDataSet>
      <sheetData sheetId="0">
        <row r="17">
          <cell r="F17">
            <v>0.42974160647059029</v>
          </cell>
        </row>
      </sheetData>
      <sheetData sheetId="1" refreshError="1"/>
      <sheetData sheetId="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Excess MOE Worksheet"/>
    </sheetNames>
    <sheetDataSet>
      <sheetData sheetId="0">
        <row r="17">
          <cell r="F17">
            <v>0.77189488722455513</v>
          </cell>
        </row>
      </sheetData>
      <sheetData sheetId="1" refreshError="1"/>
      <sheetData sheetId="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Excess MOE Worksheet"/>
    </sheetNames>
    <sheetDataSet>
      <sheetData sheetId="0">
        <row r="17">
          <cell r="F17">
            <v>0.59355697569469312</v>
          </cell>
        </row>
      </sheetData>
      <sheetData sheetId="1">
        <row r="17">
          <cell r="F17">
            <v>0.80202723559573386</v>
          </cell>
        </row>
      </sheetData>
      <sheetData sheetId="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Excess MOE Worksheet"/>
    </sheetNames>
    <sheetDataSet>
      <sheetData sheetId="0">
        <row r="17">
          <cell r="F17">
            <v>0.64161460142021631</v>
          </cell>
        </row>
      </sheetData>
      <sheetData sheetId="1">
        <row r="17">
          <cell r="F17">
            <v>0.75636799993630766</v>
          </cell>
        </row>
      </sheetData>
      <sheetData sheetId="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Excess MOE Worksheet"/>
    </sheetNames>
    <sheetDataSet>
      <sheetData sheetId="0">
        <row r="17">
          <cell r="F17">
            <v>0.45496912608751183</v>
          </cell>
        </row>
      </sheetData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Excess MOE Worksheet"/>
    </sheetNames>
    <sheetDataSet>
      <sheetData sheetId="0">
        <row r="17">
          <cell r="F17">
            <v>0.44287360980345547</v>
          </cell>
        </row>
      </sheetData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Excess MOE Worksheet"/>
    </sheetNames>
    <sheetDataSet>
      <sheetData sheetId="0">
        <row r="17">
          <cell r="F17">
            <v>0.20457157371223259</v>
          </cell>
        </row>
      </sheetData>
      <sheetData sheetId="1" refreshError="1"/>
      <sheetData sheetId="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Excess MOE Worksheet"/>
    </sheetNames>
    <sheetDataSet>
      <sheetData sheetId="0">
        <row r="17">
          <cell r="F17">
            <v>0.40444669100540137</v>
          </cell>
        </row>
      </sheetData>
      <sheetData sheetId="1" refreshError="1"/>
      <sheetData sheetId="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Excess MOE Worksheet"/>
    </sheetNames>
    <sheetDataSet>
      <sheetData sheetId="0">
        <row r="17">
          <cell r="F17">
            <v>0.10859429154228421</v>
          </cell>
        </row>
      </sheetData>
      <sheetData sheetId="1">
        <row r="17">
          <cell r="F17">
            <v>0.4101826634393444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Excess MOE Worksheet"/>
    </sheetNames>
    <sheetDataSet>
      <sheetData sheetId="0">
        <row r="17">
          <cell r="F17">
            <v>0.70876570572556596</v>
          </cell>
        </row>
      </sheetData>
      <sheetData sheetId="1">
        <row r="17">
          <cell r="F17">
            <v>0.89503325157792335</v>
          </cell>
        </row>
      </sheetData>
      <sheetData sheetId="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Excess MOE Worksheet"/>
    </sheetNames>
    <sheetDataSet>
      <sheetData sheetId="0">
        <row r="17">
          <cell r="F17">
            <v>0.22031991874393481</v>
          </cell>
        </row>
      </sheetData>
      <sheetData sheetId="1" refreshError="1"/>
      <sheetData sheetId="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Excess MOE Worksheet"/>
    </sheetNames>
    <sheetDataSet>
      <sheetData sheetId="0">
        <row r="17">
          <cell r="F17">
            <v>0.77277016795174669</v>
          </cell>
        </row>
      </sheetData>
      <sheetData sheetId="1" refreshError="1"/>
      <sheetData sheetId="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Excess MOE Worksheet"/>
    </sheetNames>
    <sheetDataSet>
      <sheetData sheetId="0">
        <row r="17">
          <cell r="F17">
            <v>0.62458278952654922</v>
          </cell>
        </row>
      </sheetData>
      <sheetData sheetId="1" refreshError="1"/>
      <sheetData sheetId="2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Excess MOE Worksheet"/>
    </sheetNames>
    <sheetDataSet>
      <sheetData sheetId="0">
        <row r="17">
          <cell r="F17">
            <v>0.44383241904578791</v>
          </cell>
        </row>
      </sheetData>
      <sheetData sheetId="1" refreshError="1"/>
      <sheetData sheetId="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Excess MOE Worksheet"/>
    </sheetNames>
    <sheetDataSet>
      <sheetData sheetId="0">
        <row r="17">
          <cell r="F17">
            <v>0.44572184787341901</v>
          </cell>
        </row>
      </sheetData>
      <sheetData sheetId="1" refreshError="1"/>
      <sheetData sheetId="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Excess MOE Worksheet"/>
    </sheetNames>
    <sheetDataSet>
      <sheetData sheetId="0">
        <row r="17">
          <cell r="F17">
            <v>0.42779205433354284</v>
          </cell>
        </row>
      </sheetData>
      <sheetData sheetId="1">
        <row r="17">
          <cell r="F17">
            <v>0.84118430061996063</v>
          </cell>
        </row>
      </sheetData>
      <sheetData sheetId="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Excess MOE Worksheet"/>
    </sheetNames>
    <sheetDataSet>
      <sheetData sheetId="0">
        <row r="17">
          <cell r="F17">
            <v>0.46906319887351944</v>
          </cell>
        </row>
      </sheetData>
      <sheetData sheetId="1" refreshError="1"/>
      <sheetData sheetId="2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Excess MOE Worksheet"/>
    </sheetNames>
    <sheetDataSet>
      <sheetData sheetId="0">
        <row r="17">
          <cell r="F17">
            <v>0.53767157606008209</v>
          </cell>
        </row>
      </sheetData>
      <sheetData sheetId="1">
        <row r="17">
          <cell r="F17">
            <v>0.89398074632683067</v>
          </cell>
        </row>
      </sheetData>
      <sheetData sheetId="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Excess MOE Worksheet"/>
    </sheetNames>
    <sheetDataSet>
      <sheetData sheetId="0">
        <row r="17">
          <cell r="F17">
            <v>0.58801792884722137</v>
          </cell>
        </row>
      </sheetData>
      <sheetData sheetId="1" refreshError="1"/>
      <sheetData sheetId="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Excess MOE Worksheet"/>
    </sheetNames>
    <sheetDataSet>
      <sheetData sheetId="0">
        <row r="17">
          <cell r="F17">
            <v>0.69387627311050393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Excess MOE Worksheet"/>
    </sheetNames>
    <sheetDataSet>
      <sheetData sheetId="0">
        <row r="17">
          <cell r="F17">
            <v>0.31028585389689717</v>
          </cell>
        </row>
      </sheetData>
      <sheetData sheetId="1">
        <row r="17">
          <cell r="F17">
            <v>0.39497307001795334</v>
          </cell>
        </row>
      </sheetData>
      <sheetData sheetId="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Excess MOE Worksheet"/>
    </sheetNames>
    <sheetDataSet>
      <sheetData sheetId="0">
        <row r="17">
          <cell r="F17">
            <v>0.42647113106495066</v>
          </cell>
        </row>
      </sheetData>
      <sheetData sheetId="1">
        <row r="17">
          <cell r="F17">
            <v>0.61241561105585773</v>
          </cell>
        </row>
      </sheetData>
      <sheetData sheetId="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Excess MOE Worksheet"/>
    </sheetNames>
    <sheetDataSet>
      <sheetData sheetId="0">
        <row r="17">
          <cell r="F17">
            <v>0.46821361802828476</v>
          </cell>
        </row>
      </sheetData>
      <sheetData sheetId="1" refreshError="1"/>
      <sheetData sheetId="2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Excess MOE Worksheet"/>
    </sheetNames>
    <sheetDataSet>
      <sheetData sheetId="0">
        <row r="17">
          <cell r="F17">
            <v>0.45591713171514958</v>
          </cell>
        </row>
      </sheetData>
      <sheetData sheetId="1" refreshError="1"/>
      <sheetData sheetId="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Excess MOE Worksheet"/>
    </sheetNames>
    <sheetDataSet>
      <sheetData sheetId="0">
        <row r="17">
          <cell r="F17">
            <v>0.41247034621052026</v>
          </cell>
        </row>
      </sheetData>
      <sheetData sheetId="1">
        <row r="17">
          <cell r="F17">
            <v>0.68283623365795032</v>
          </cell>
        </row>
      </sheetData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Excess MOE Worksheet"/>
    </sheetNames>
    <sheetDataSet>
      <sheetData sheetId="0">
        <row r="17">
          <cell r="F17">
            <v>0.73967906427924834</v>
          </cell>
        </row>
      </sheetData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Excess MOE Worksheet"/>
    </sheetNames>
    <sheetDataSet>
      <sheetData sheetId="0">
        <row r="17">
          <cell r="F17">
            <v>0.84246568095848184</v>
          </cell>
        </row>
      </sheetData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Excess MOE Worksheet"/>
    </sheetNames>
    <sheetDataSet>
      <sheetData sheetId="0">
        <row r="17">
          <cell r="F17">
            <v>0.16224554693775509</v>
          </cell>
        </row>
      </sheetData>
      <sheetData sheetId="1">
        <row r="17">
          <cell r="F17">
            <v>0.25568618671432408</v>
          </cell>
        </row>
      </sheetData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Excess MOE Worksheet"/>
    </sheetNames>
    <sheetDataSet>
      <sheetData sheetId="0">
        <row r="17">
          <cell r="F17">
            <v>0.38303200247915986</v>
          </cell>
        </row>
      </sheetData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Excess MOE Worksheet"/>
    </sheetNames>
    <sheetDataSet>
      <sheetData sheetId="0">
        <row r="17">
          <cell r="F17">
            <v>0.48049584902551667</v>
          </cell>
        </row>
      </sheetData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Excess MOE Worksheet"/>
    </sheetNames>
    <sheetDataSet>
      <sheetData sheetId="0">
        <row r="17">
          <cell r="F17">
            <v>0.31574240660406155</v>
          </cell>
        </row>
      </sheetData>
      <sheetData sheetId="1">
        <row r="17">
          <cell r="F17">
            <v>0.80804695056357179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file:///A:\THRS1VFY.W02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zoomScaleNormal="100" workbookViewId="0">
      <selection sqref="A1:H46"/>
    </sheetView>
  </sheetViews>
  <sheetFormatPr defaultRowHeight="12.45" x14ac:dyDescent="0.2"/>
  <cols>
    <col min="8" max="8" width="20" customWidth="1"/>
  </cols>
  <sheetData>
    <row r="1" spans="1:8" x14ac:dyDescent="0.2">
      <c r="A1" s="266" t="s">
        <v>274</v>
      </c>
      <c r="B1" s="267"/>
      <c r="C1" s="267"/>
      <c r="D1" s="267"/>
      <c r="E1" s="267"/>
      <c r="F1" s="267"/>
      <c r="G1" s="267"/>
      <c r="H1" s="267"/>
    </row>
    <row r="2" spans="1:8" x14ac:dyDescent="0.2">
      <c r="A2" s="267"/>
      <c r="B2" s="267"/>
      <c r="C2" s="267"/>
      <c r="D2" s="267"/>
      <c r="E2" s="267"/>
      <c r="F2" s="267"/>
      <c r="G2" s="267"/>
      <c r="H2" s="267"/>
    </row>
    <row r="3" spans="1:8" x14ac:dyDescent="0.2">
      <c r="A3" s="267"/>
      <c r="B3" s="267"/>
      <c r="C3" s="267"/>
      <c r="D3" s="267"/>
      <c r="E3" s="267"/>
      <c r="F3" s="267"/>
      <c r="G3" s="267"/>
      <c r="H3" s="267"/>
    </row>
    <row r="4" spans="1:8" x14ac:dyDescent="0.2">
      <c r="A4" s="267"/>
      <c r="B4" s="267"/>
      <c r="C4" s="267"/>
      <c r="D4" s="267"/>
      <c r="E4" s="267"/>
      <c r="F4" s="267"/>
      <c r="G4" s="267"/>
      <c r="H4" s="267"/>
    </row>
    <row r="5" spans="1:8" x14ac:dyDescent="0.2">
      <c r="A5" s="267"/>
      <c r="B5" s="267"/>
      <c r="C5" s="267"/>
      <c r="D5" s="267"/>
      <c r="E5" s="267"/>
      <c r="F5" s="267"/>
      <c r="G5" s="267"/>
      <c r="H5" s="267"/>
    </row>
    <row r="6" spans="1:8" x14ac:dyDescent="0.2">
      <c r="A6" s="267"/>
      <c r="B6" s="267"/>
      <c r="C6" s="267"/>
      <c r="D6" s="267"/>
      <c r="E6" s="267"/>
      <c r="F6" s="267"/>
      <c r="G6" s="267"/>
      <c r="H6" s="267"/>
    </row>
    <row r="7" spans="1:8" x14ac:dyDescent="0.2">
      <c r="A7" s="267"/>
      <c r="B7" s="267"/>
      <c r="C7" s="267"/>
      <c r="D7" s="267"/>
      <c r="E7" s="267"/>
      <c r="F7" s="267"/>
      <c r="G7" s="267"/>
      <c r="H7" s="267"/>
    </row>
    <row r="8" spans="1:8" x14ac:dyDescent="0.2">
      <c r="A8" s="267"/>
      <c r="B8" s="267"/>
      <c r="C8" s="267"/>
      <c r="D8" s="267"/>
      <c r="E8" s="267"/>
      <c r="F8" s="267"/>
      <c r="G8" s="267"/>
      <c r="H8" s="267"/>
    </row>
    <row r="9" spans="1:8" x14ac:dyDescent="0.2">
      <c r="A9" s="267"/>
      <c r="B9" s="267"/>
      <c r="C9" s="267"/>
      <c r="D9" s="267"/>
      <c r="E9" s="267"/>
      <c r="F9" s="267"/>
      <c r="G9" s="267"/>
      <c r="H9" s="267"/>
    </row>
    <row r="10" spans="1:8" x14ac:dyDescent="0.2">
      <c r="A10" s="267"/>
      <c r="B10" s="267"/>
      <c r="C10" s="267"/>
      <c r="D10" s="267"/>
      <c r="E10" s="267"/>
      <c r="F10" s="267"/>
      <c r="G10" s="267"/>
      <c r="H10" s="267"/>
    </row>
    <row r="11" spans="1:8" x14ac:dyDescent="0.2">
      <c r="A11" s="267"/>
      <c r="B11" s="267"/>
      <c r="C11" s="267"/>
      <c r="D11" s="267"/>
      <c r="E11" s="267"/>
      <c r="F11" s="267"/>
      <c r="G11" s="267"/>
      <c r="H11" s="267"/>
    </row>
    <row r="12" spans="1:8" x14ac:dyDescent="0.2">
      <c r="A12" s="267"/>
      <c r="B12" s="267"/>
      <c r="C12" s="267"/>
      <c r="D12" s="267"/>
      <c r="E12" s="267"/>
      <c r="F12" s="267"/>
      <c r="G12" s="267"/>
      <c r="H12" s="267"/>
    </row>
    <row r="13" spans="1:8" x14ac:dyDescent="0.2">
      <c r="A13" s="267"/>
      <c r="B13" s="267"/>
      <c r="C13" s="267"/>
      <c r="D13" s="267"/>
      <c r="E13" s="267"/>
      <c r="F13" s="267"/>
      <c r="G13" s="267"/>
      <c r="H13" s="267"/>
    </row>
    <row r="14" spans="1:8" x14ac:dyDescent="0.2">
      <c r="A14" s="267"/>
      <c r="B14" s="267"/>
      <c r="C14" s="267"/>
      <c r="D14" s="267"/>
      <c r="E14" s="267"/>
      <c r="F14" s="267"/>
      <c r="G14" s="267"/>
      <c r="H14" s="267"/>
    </row>
    <row r="15" spans="1:8" x14ac:dyDescent="0.2">
      <c r="A15" s="267"/>
      <c r="B15" s="267"/>
      <c r="C15" s="267"/>
      <c r="D15" s="267"/>
      <c r="E15" s="267"/>
      <c r="F15" s="267"/>
      <c r="G15" s="267"/>
      <c r="H15" s="267"/>
    </row>
    <row r="16" spans="1:8" x14ac:dyDescent="0.2">
      <c r="A16" s="267"/>
      <c r="B16" s="267"/>
      <c r="C16" s="267"/>
      <c r="D16" s="267"/>
      <c r="E16" s="267"/>
      <c r="F16" s="267"/>
      <c r="G16" s="267"/>
      <c r="H16" s="267"/>
    </row>
    <row r="17" spans="1:8" x14ac:dyDescent="0.2">
      <c r="A17" s="267"/>
      <c r="B17" s="267"/>
      <c r="C17" s="267"/>
      <c r="D17" s="267"/>
      <c r="E17" s="267"/>
      <c r="F17" s="267"/>
      <c r="G17" s="267"/>
      <c r="H17" s="267"/>
    </row>
    <row r="18" spans="1:8" x14ac:dyDescent="0.2">
      <c r="A18" s="267"/>
      <c r="B18" s="267"/>
      <c r="C18" s="267"/>
      <c r="D18" s="267"/>
      <c r="E18" s="267"/>
      <c r="F18" s="267"/>
      <c r="G18" s="267"/>
      <c r="H18" s="267"/>
    </row>
    <row r="19" spans="1:8" x14ac:dyDescent="0.2">
      <c r="A19" s="267"/>
      <c r="B19" s="267"/>
      <c r="C19" s="267"/>
      <c r="D19" s="267"/>
      <c r="E19" s="267"/>
      <c r="F19" s="267"/>
      <c r="G19" s="267"/>
      <c r="H19" s="267"/>
    </row>
    <row r="20" spans="1:8" x14ac:dyDescent="0.2">
      <c r="A20" s="267"/>
      <c r="B20" s="267"/>
      <c r="C20" s="267"/>
      <c r="D20" s="267"/>
      <c r="E20" s="267"/>
      <c r="F20" s="267"/>
      <c r="G20" s="267"/>
      <c r="H20" s="267"/>
    </row>
    <row r="21" spans="1:8" x14ac:dyDescent="0.2">
      <c r="A21" s="267"/>
      <c r="B21" s="267"/>
      <c r="C21" s="267"/>
      <c r="D21" s="267"/>
      <c r="E21" s="267"/>
      <c r="F21" s="267"/>
      <c r="G21" s="267"/>
      <c r="H21" s="267"/>
    </row>
    <row r="22" spans="1:8" x14ac:dyDescent="0.2">
      <c r="A22" s="267"/>
      <c r="B22" s="267"/>
      <c r="C22" s="267"/>
      <c r="D22" s="267"/>
      <c r="E22" s="267"/>
      <c r="F22" s="267"/>
      <c r="G22" s="267"/>
      <c r="H22" s="267"/>
    </row>
    <row r="23" spans="1:8" x14ac:dyDescent="0.2">
      <c r="A23" s="267"/>
      <c r="B23" s="267"/>
      <c r="C23" s="267"/>
      <c r="D23" s="267"/>
      <c r="E23" s="267"/>
      <c r="F23" s="267"/>
      <c r="G23" s="267"/>
      <c r="H23" s="267"/>
    </row>
    <row r="24" spans="1:8" x14ac:dyDescent="0.2">
      <c r="A24" s="267"/>
      <c r="B24" s="267"/>
      <c r="C24" s="267"/>
      <c r="D24" s="267"/>
      <c r="E24" s="267"/>
      <c r="F24" s="267"/>
      <c r="G24" s="267"/>
      <c r="H24" s="267"/>
    </row>
    <row r="25" spans="1:8" x14ac:dyDescent="0.2">
      <c r="A25" s="267"/>
      <c r="B25" s="267"/>
      <c r="C25" s="267"/>
      <c r="D25" s="267"/>
      <c r="E25" s="267"/>
      <c r="F25" s="267"/>
      <c r="G25" s="267"/>
      <c r="H25" s="267"/>
    </row>
    <row r="26" spans="1:8" x14ac:dyDescent="0.2">
      <c r="A26" s="267"/>
      <c r="B26" s="267"/>
      <c r="C26" s="267"/>
      <c r="D26" s="267"/>
      <c r="E26" s="267"/>
      <c r="F26" s="267"/>
      <c r="G26" s="267"/>
      <c r="H26" s="267"/>
    </row>
    <row r="27" spans="1:8" x14ac:dyDescent="0.2">
      <c r="A27" s="267"/>
      <c r="B27" s="267"/>
      <c r="C27" s="267"/>
      <c r="D27" s="267"/>
      <c r="E27" s="267"/>
      <c r="F27" s="267"/>
      <c r="G27" s="267"/>
      <c r="H27" s="267"/>
    </row>
    <row r="28" spans="1:8" x14ac:dyDescent="0.2">
      <c r="A28" s="267"/>
      <c r="B28" s="267"/>
      <c r="C28" s="267"/>
      <c r="D28" s="267"/>
      <c r="E28" s="267"/>
      <c r="F28" s="267"/>
      <c r="G28" s="267"/>
      <c r="H28" s="267"/>
    </row>
    <row r="29" spans="1:8" x14ac:dyDescent="0.2">
      <c r="A29" s="267"/>
      <c r="B29" s="267"/>
      <c r="C29" s="267"/>
      <c r="D29" s="267"/>
      <c r="E29" s="267"/>
      <c r="F29" s="267"/>
      <c r="G29" s="267"/>
      <c r="H29" s="267"/>
    </row>
    <row r="30" spans="1:8" x14ac:dyDescent="0.2">
      <c r="A30" s="267"/>
      <c r="B30" s="267"/>
      <c r="C30" s="267"/>
      <c r="D30" s="267"/>
      <c r="E30" s="267"/>
      <c r="F30" s="267"/>
      <c r="G30" s="267"/>
      <c r="H30" s="267"/>
    </row>
    <row r="31" spans="1:8" x14ac:dyDescent="0.2">
      <c r="A31" s="267"/>
      <c r="B31" s="267"/>
      <c r="C31" s="267"/>
      <c r="D31" s="267"/>
      <c r="E31" s="267"/>
      <c r="F31" s="267"/>
      <c r="G31" s="267"/>
      <c r="H31" s="267"/>
    </row>
    <row r="32" spans="1:8" x14ac:dyDescent="0.2">
      <c r="A32" s="267"/>
      <c r="B32" s="267"/>
      <c r="C32" s="267"/>
      <c r="D32" s="267"/>
      <c r="E32" s="267"/>
      <c r="F32" s="267"/>
      <c r="G32" s="267"/>
      <c r="H32" s="267"/>
    </row>
    <row r="33" spans="1:8" x14ac:dyDescent="0.2">
      <c r="A33" s="267"/>
      <c r="B33" s="267"/>
      <c r="C33" s="267"/>
      <c r="D33" s="267"/>
      <c r="E33" s="267"/>
      <c r="F33" s="267"/>
      <c r="G33" s="267"/>
      <c r="H33" s="267"/>
    </row>
    <row r="34" spans="1:8" x14ac:dyDescent="0.2">
      <c r="A34" s="267"/>
      <c r="B34" s="267"/>
      <c r="C34" s="267"/>
      <c r="D34" s="267"/>
      <c r="E34" s="267"/>
      <c r="F34" s="267"/>
      <c r="G34" s="267"/>
      <c r="H34" s="267"/>
    </row>
    <row r="35" spans="1:8" x14ac:dyDescent="0.2">
      <c r="A35" s="267"/>
      <c r="B35" s="267"/>
      <c r="C35" s="267"/>
      <c r="D35" s="267"/>
      <c r="E35" s="267"/>
      <c r="F35" s="267"/>
      <c r="G35" s="267"/>
      <c r="H35" s="267"/>
    </row>
    <row r="36" spans="1:8" x14ac:dyDescent="0.2">
      <c r="A36" s="267"/>
      <c r="B36" s="267"/>
      <c r="C36" s="267"/>
      <c r="D36" s="267"/>
      <c r="E36" s="267"/>
      <c r="F36" s="267"/>
      <c r="G36" s="267"/>
      <c r="H36" s="267"/>
    </row>
    <row r="37" spans="1:8" x14ac:dyDescent="0.2">
      <c r="A37" s="267"/>
      <c r="B37" s="267"/>
      <c r="C37" s="267"/>
      <c r="D37" s="267"/>
      <c r="E37" s="267"/>
      <c r="F37" s="267"/>
      <c r="G37" s="267"/>
      <c r="H37" s="267"/>
    </row>
    <row r="38" spans="1:8" x14ac:dyDescent="0.2">
      <c r="A38" s="267"/>
      <c r="B38" s="267"/>
      <c r="C38" s="267"/>
      <c r="D38" s="267"/>
      <c r="E38" s="267"/>
      <c r="F38" s="267"/>
      <c r="G38" s="267"/>
      <c r="H38" s="267"/>
    </row>
    <row r="39" spans="1:8" x14ac:dyDescent="0.2">
      <c r="A39" s="267"/>
      <c r="B39" s="267"/>
      <c r="C39" s="267"/>
      <c r="D39" s="267"/>
      <c r="E39" s="267"/>
      <c r="F39" s="267"/>
      <c r="G39" s="267"/>
      <c r="H39" s="267"/>
    </row>
    <row r="40" spans="1:8" x14ac:dyDescent="0.2">
      <c r="A40" s="267"/>
      <c r="B40" s="267"/>
      <c r="C40" s="267"/>
      <c r="D40" s="267"/>
      <c r="E40" s="267"/>
      <c r="F40" s="267"/>
      <c r="G40" s="267"/>
      <c r="H40" s="267"/>
    </row>
    <row r="41" spans="1:8" x14ac:dyDescent="0.2">
      <c r="A41" s="267"/>
      <c r="B41" s="267"/>
      <c r="C41" s="267"/>
      <c r="D41" s="267"/>
      <c r="E41" s="267"/>
      <c r="F41" s="267"/>
      <c r="G41" s="267"/>
      <c r="H41" s="267"/>
    </row>
    <row r="42" spans="1:8" x14ac:dyDescent="0.2">
      <c r="A42" s="267"/>
      <c r="B42" s="267"/>
      <c r="C42" s="267"/>
      <c r="D42" s="267"/>
      <c r="E42" s="267"/>
      <c r="F42" s="267"/>
      <c r="G42" s="267"/>
      <c r="H42" s="267"/>
    </row>
    <row r="43" spans="1:8" x14ac:dyDescent="0.2">
      <c r="A43" s="267"/>
      <c r="B43" s="267"/>
      <c r="C43" s="267"/>
      <c r="D43" s="267"/>
      <c r="E43" s="267"/>
      <c r="F43" s="267"/>
      <c r="G43" s="267"/>
      <c r="H43" s="267"/>
    </row>
    <row r="44" spans="1:8" x14ac:dyDescent="0.2">
      <c r="A44" s="267"/>
      <c r="B44" s="267"/>
      <c r="C44" s="267"/>
      <c r="D44" s="267"/>
      <c r="E44" s="267"/>
      <c r="F44" s="267"/>
      <c r="G44" s="267"/>
      <c r="H44" s="267"/>
    </row>
    <row r="45" spans="1:8" x14ac:dyDescent="0.2">
      <c r="A45" s="267"/>
      <c r="B45" s="267"/>
      <c r="C45" s="267"/>
      <c r="D45" s="267"/>
      <c r="E45" s="267"/>
      <c r="F45" s="267"/>
      <c r="G45" s="267"/>
      <c r="H45" s="267"/>
    </row>
    <row r="46" spans="1:8" x14ac:dyDescent="0.2">
      <c r="A46" s="267"/>
      <c r="B46" s="267"/>
      <c r="C46" s="267"/>
      <c r="D46" s="267"/>
      <c r="E46" s="267"/>
      <c r="F46" s="267"/>
      <c r="G46" s="267"/>
      <c r="H46" s="267"/>
    </row>
  </sheetData>
  <mergeCells count="1">
    <mergeCell ref="A1:H46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Q71"/>
  <sheetViews>
    <sheetView zoomScaleNormal="100" zoomScaleSheetLayoutView="100" workbookViewId="0">
      <selection activeCell="I40" sqref="I40"/>
    </sheetView>
  </sheetViews>
  <sheetFormatPr defaultColWidth="9.125" defaultRowHeight="12.45" x14ac:dyDescent="0.2"/>
  <cols>
    <col min="1" max="1" width="15.75" style="2" customWidth="1"/>
    <col min="2" max="2" width="10.25" style="2" bestFit="1" customWidth="1"/>
    <col min="3" max="3" width="14.75" style="2" bestFit="1" customWidth="1"/>
    <col min="4" max="4" width="12.5" style="2" bestFit="1" customWidth="1"/>
    <col min="5" max="5" width="13.125" style="2" bestFit="1" customWidth="1"/>
    <col min="6" max="7" width="12.25" style="2" bestFit="1" customWidth="1"/>
    <col min="8" max="8" width="11" style="2" customWidth="1"/>
    <col min="9" max="9" width="10.875" style="2" bestFit="1" customWidth="1"/>
    <col min="10" max="10" width="7.5" style="2" bestFit="1" customWidth="1"/>
    <col min="11" max="11" width="11.25" style="2" bestFit="1" customWidth="1"/>
    <col min="12" max="12" width="10.75" style="2" bestFit="1" customWidth="1"/>
    <col min="13" max="13" width="9.75" style="2" bestFit="1" customWidth="1"/>
    <col min="14" max="14" width="12.25" style="2" bestFit="1" customWidth="1"/>
    <col min="15" max="15" width="11.5" style="2" bestFit="1" customWidth="1"/>
    <col min="16" max="16" width="10.5" style="2" bestFit="1" customWidth="1"/>
    <col min="17" max="16384" width="9.125" style="2"/>
  </cols>
  <sheetData>
    <row r="1" spans="1:17" s="195" customFormat="1" ht="13.1" x14ac:dyDescent="0.2">
      <c r="A1" s="309" t="s">
        <v>208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</row>
    <row r="2" spans="1:17" s="195" customFormat="1" ht="13.1" x14ac:dyDescent="0.2">
      <c r="A2" s="309" t="s">
        <v>236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</row>
    <row r="3" spans="1:17" ht="13.1" x14ac:dyDescent="0.2">
      <c r="A3" s="309" t="str">
        <f>'3A'!$A$3</f>
        <v>Monthly Average, Fiscal Year 2019</v>
      </c>
      <c r="B3" s="309"/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</row>
    <row r="4" spans="1:17" ht="14.25" customHeight="1" x14ac:dyDescent="0.2">
      <c r="A4" s="295" t="str">
        <f>'1B'!$A$4</f>
        <v>ACF/OFA: 07/30/2020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  <c r="O4" s="295"/>
      <c r="P4" s="295"/>
      <c r="Q4" s="295"/>
    </row>
    <row r="5" spans="1:17" s="3" customFormat="1" ht="12.8" customHeight="1" x14ac:dyDescent="0.25">
      <c r="A5" s="286" t="s">
        <v>0</v>
      </c>
      <c r="B5" s="289" t="s">
        <v>112</v>
      </c>
      <c r="C5" s="290"/>
      <c r="D5" s="316"/>
      <c r="E5" s="290" t="s">
        <v>114</v>
      </c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1"/>
    </row>
    <row r="6" spans="1:17" s="3" customFormat="1" ht="12.8" customHeight="1" x14ac:dyDescent="0.2">
      <c r="A6" s="306"/>
      <c r="B6" s="299" t="s">
        <v>157</v>
      </c>
      <c r="C6" s="299" t="s">
        <v>158</v>
      </c>
      <c r="D6" s="317" t="s">
        <v>146</v>
      </c>
      <c r="E6" s="320" t="s">
        <v>147</v>
      </c>
      <c r="F6" s="299" t="s">
        <v>159</v>
      </c>
      <c r="G6" s="299" t="s">
        <v>145</v>
      </c>
      <c r="H6" s="299" t="s">
        <v>148</v>
      </c>
      <c r="I6" s="299" t="s">
        <v>149</v>
      </c>
      <c r="J6" s="299" t="s">
        <v>150</v>
      </c>
      <c r="K6" s="299" t="s">
        <v>151</v>
      </c>
      <c r="L6" s="299" t="s">
        <v>152</v>
      </c>
      <c r="M6" s="299" t="s">
        <v>153</v>
      </c>
      <c r="N6" s="323" t="s">
        <v>154</v>
      </c>
      <c r="O6" s="299" t="s">
        <v>160</v>
      </c>
      <c r="P6" s="299" t="s">
        <v>156</v>
      </c>
      <c r="Q6" s="286" t="s">
        <v>94</v>
      </c>
    </row>
    <row r="7" spans="1:17" s="3" customFormat="1" ht="12.8" customHeight="1" x14ac:dyDescent="0.2">
      <c r="A7" s="306"/>
      <c r="B7" s="307"/>
      <c r="C7" s="307"/>
      <c r="D7" s="318"/>
      <c r="E7" s="321"/>
      <c r="F7" s="307"/>
      <c r="G7" s="307"/>
      <c r="H7" s="307"/>
      <c r="I7" s="307"/>
      <c r="J7" s="307"/>
      <c r="K7" s="307"/>
      <c r="L7" s="307"/>
      <c r="M7" s="307"/>
      <c r="N7" s="324"/>
      <c r="O7" s="307"/>
      <c r="P7" s="307"/>
      <c r="Q7" s="306"/>
    </row>
    <row r="8" spans="1:17" s="3" customFormat="1" ht="12.8" customHeight="1" x14ac:dyDescent="0.2">
      <c r="A8" s="287"/>
      <c r="B8" s="315"/>
      <c r="C8" s="315"/>
      <c r="D8" s="319"/>
      <c r="E8" s="322"/>
      <c r="F8" s="315"/>
      <c r="G8" s="315"/>
      <c r="H8" s="315"/>
      <c r="I8" s="315"/>
      <c r="J8" s="315"/>
      <c r="K8" s="315"/>
      <c r="L8" s="315"/>
      <c r="M8" s="315"/>
      <c r="N8" s="325"/>
      <c r="O8" s="315"/>
      <c r="P8" s="315"/>
      <c r="Q8" s="287"/>
    </row>
    <row r="9" spans="1:17" ht="12.8" customHeight="1" x14ac:dyDescent="0.25">
      <c r="A9" s="39" t="s">
        <v>3</v>
      </c>
      <c r="B9" s="72">
        <f>SUM(B11:B69)</f>
        <v>1120531</v>
      </c>
      <c r="C9" s="48">
        <f>SUM(C11:C69)</f>
        <v>566536</v>
      </c>
      <c r="D9" s="84">
        <f>SUM(D11:D69)</f>
        <v>267235</v>
      </c>
      <c r="E9" s="44">
        <f>'4A'!E9/$D9</f>
        <v>0.85235841113626587</v>
      </c>
      <c r="F9" s="29">
        <f>'4A'!F9/$D9</f>
        <v>1.0750837278051154E-2</v>
      </c>
      <c r="G9" s="29">
        <f>'4A'!G9/$D9</f>
        <v>1.0309278350515464E-2</v>
      </c>
      <c r="H9" s="29">
        <f>'4A'!H9/$D9</f>
        <v>2.1325799390049957E-2</v>
      </c>
      <c r="I9" s="29">
        <f>'4A'!I9/$D9</f>
        <v>8.0453533406926487E-4</v>
      </c>
      <c r="J9" s="29">
        <f>'4A'!J9/$D9</f>
        <v>0.11604393137126499</v>
      </c>
      <c r="K9" s="29">
        <f>'4A'!K9/$D9</f>
        <v>1.5405916141224016E-2</v>
      </c>
      <c r="L9" s="29">
        <f>'4A'!L9/$D9</f>
        <v>5.0262877242876119E-2</v>
      </c>
      <c r="M9" s="29">
        <f>'4A'!M9/$D9</f>
        <v>2.169625984620278E-2</v>
      </c>
      <c r="N9" s="29">
        <f>'4A'!N9/$D9</f>
        <v>5.5082605197672458E-3</v>
      </c>
      <c r="O9" s="29">
        <f>'4A'!O9/$D9</f>
        <v>5.2538028327127808E-3</v>
      </c>
      <c r="P9" s="29">
        <v>1.2463498588883995E-3</v>
      </c>
      <c r="Q9" s="29">
        <v>2.6780208486272206E-2</v>
      </c>
    </row>
    <row r="10" spans="1:17" ht="7.55" customHeight="1" x14ac:dyDescent="0.25">
      <c r="A10" s="53"/>
      <c r="B10" s="73"/>
      <c r="C10" s="67"/>
      <c r="D10" s="85"/>
      <c r="E10" s="83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</row>
    <row r="11" spans="1:17" ht="12.8" customHeight="1" x14ac:dyDescent="0.25">
      <c r="A11" s="51" t="s">
        <v>8</v>
      </c>
      <c r="B11" s="72">
        <f>'4A'!B11</f>
        <v>7626</v>
      </c>
      <c r="C11" s="48">
        <f>'4A'!C11</f>
        <v>2514</v>
      </c>
      <c r="D11" s="84">
        <f>'4A'!D11</f>
        <v>1378</v>
      </c>
      <c r="E11" s="44">
        <f>'4A'!E11/$D11</f>
        <v>0.78229317851959357</v>
      </c>
      <c r="F11" s="29">
        <f>'4A'!F11/$D11</f>
        <v>6.5312046444121917E-3</v>
      </c>
      <c r="G11" s="29">
        <f>'4A'!G11/$D11</f>
        <v>0.11611030478955008</v>
      </c>
      <c r="H11" s="29">
        <f>'4A'!H11/$D11</f>
        <v>7.1117561683599423E-2</v>
      </c>
      <c r="I11" s="29">
        <f>'4A'!I11/$D11</f>
        <v>0</v>
      </c>
      <c r="J11" s="29">
        <f>'4A'!J11/$D11</f>
        <v>1.8867924528301886E-2</v>
      </c>
      <c r="K11" s="29">
        <f>'4A'!K11/$D11</f>
        <v>0</v>
      </c>
      <c r="L11" s="29">
        <f>'4A'!L11/$D11</f>
        <v>3.2656023222060959E-2</v>
      </c>
      <c r="M11" s="29">
        <f>'4A'!M11/$D11</f>
        <v>5.5152394775036286E-2</v>
      </c>
      <c r="N11" s="29">
        <f>'4A'!N11/$D11</f>
        <v>0</v>
      </c>
      <c r="O11" s="29">
        <f>'4A'!O11/$D11</f>
        <v>1.0885341074020319E-2</v>
      </c>
      <c r="P11" s="29">
        <v>0</v>
      </c>
      <c r="Q11" s="29">
        <v>9.00360144057623E-3</v>
      </c>
    </row>
    <row r="12" spans="1:17" ht="12.8" customHeight="1" x14ac:dyDescent="0.25">
      <c r="A12" s="51" t="s">
        <v>9</v>
      </c>
      <c r="B12" s="72">
        <f>'4A'!B12</f>
        <v>2446</v>
      </c>
      <c r="C12" s="48">
        <f>'4A'!C12</f>
        <v>1445</v>
      </c>
      <c r="D12" s="84">
        <f>'4A'!D12</f>
        <v>700</v>
      </c>
      <c r="E12" s="44">
        <f>'4A'!E12/$D12</f>
        <v>0.76571428571428568</v>
      </c>
      <c r="F12" s="29">
        <f>'4A'!F12/$D12</f>
        <v>0</v>
      </c>
      <c r="G12" s="29">
        <f>'4A'!G12/$D12</f>
        <v>7.1428571428571426E-3</v>
      </c>
      <c r="H12" s="29">
        <f>'4A'!H12/$D12</f>
        <v>8.5714285714285719E-3</v>
      </c>
      <c r="I12" s="29">
        <f>'4A'!I12/$D12</f>
        <v>1.2857142857142857E-2</v>
      </c>
      <c r="J12" s="29">
        <f>'4A'!J12/$D12</f>
        <v>0.28714285714285714</v>
      </c>
      <c r="K12" s="29">
        <f>'4A'!K12/$D12</f>
        <v>0.15857142857142856</v>
      </c>
      <c r="L12" s="29">
        <f>'4A'!L12/$D12</f>
        <v>4.7142857142857146E-2</v>
      </c>
      <c r="M12" s="29">
        <f>'4A'!M12/$D12</f>
        <v>4.2857142857142859E-3</v>
      </c>
      <c r="N12" s="29">
        <f>'4A'!N12/$D12</f>
        <v>1.2857142857142857E-2</v>
      </c>
      <c r="O12" s="29">
        <f>'4A'!O12/$D12</f>
        <v>4.2857142857142859E-3</v>
      </c>
      <c r="P12" s="29">
        <v>0</v>
      </c>
      <c r="Q12" s="29">
        <v>0.10879629629629629</v>
      </c>
    </row>
    <row r="13" spans="1:17" ht="12.8" customHeight="1" x14ac:dyDescent="0.25">
      <c r="A13" s="51" t="s">
        <v>10</v>
      </c>
      <c r="B13" s="72">
        <f>'4A'!B13</f>
        <v>7013</v>
      </c>
      <c r="C13" s="48">
        <f>'4A'!C13</f>
        <v>1973</v>
      </c>
      <c r="D13" s="84">
        <f>'4A'!D13</f>
        <v>427</v>
      </c>
      <c r="E13" s="44">
        <f>'4A'!E13/$D13</f>
        <v>0.80562060889929743</v>
      </c>
      <c r="F13" s="29">
        <f>'4A'!F13/$D13</f>
        <v>0</v>
      </c>
      <c r="G13" s="29">
        <f>'4A'!G13/$D13</f>
        <v>0</v>
      </c>
      <c r="H13" s="29">
        <f>'4A'!H13/$D13</f>
        <v>7.7283372365339581E-2</v>
      </c>
      <c r="I13" s="29">
        <f>'4A'!I13/$D13</f>
        <v>2.34192037470726E-3</v>
      </c>
      <c r="J13" s="29">
        <f>'4A'!J13/$D13</f>
        <v>0.14754098360655737</v>
      </c>
      <c r="K13" s="29">
        <f>'4A'!K13/$D13</f>
        <v>4.6838407494145202E-2</v>
      </c>
      <c r="L13" s="29">
        <f>'4A'!L13/$D13</f>
        <v>6.0889929742388757E-2</v>
      </c>
      <c r="M13" s="29">
        <f>'4A'!M13/$D13</f>
        <v>4.6838407494145199E-3</v>
      </c>
      <c r="N13" s="29">
        <f>'4A'!N13/$D13</f>
        <v>1.6393442622950821E-2</v>
      </c>
      <c r="O13" s="29">
        <f>'4A'!O13/$D13</f>
        <v>1.6393442622950821E-2</v>
      </c>
      <c r="P13" s="29">
        <v>0</v>
      </c>
      <c r="Q13" s="29">
        <v>0</v>
      </c>
    </row>
    <row r="14" spans="1:17" ht="12.8" customHeight="1" x14ac:dyDescent="0.25">
      <c r="A14" s="51" t="s">
        <v>11</v>
      </c>
      <c r="B14" s="72">
        <f>'4A'!B14</f>
        <v>2527</v>
      </c>
      <c r="C14" s="48">
        <f>'4A'!C14</f>
        <v>1077</v>
      </c>
      <c r="D14" s="84">
        <f>'4A'!D14</f>
        <v>285</v>
      </c>
      <c r="E14" s="44">
        <f>'4A'!E14/$D14</f>
        <v>0.88070175438596487</v>
      </c>
      <c r="F14" s="29">
        <f>'4A'!F14/$D14</f>
        <v>0</v>
      </c>
      <c r="G14" s="29">
        <f>'4A'!G14/$D14</f>
        <v>3.5087719298245615E-3</v>
      </c>
      <c r="H14" s="29">
        <f>'4A'!H14/$D14</f>
        <v>3.5087719298245612E-2</v>
      </c>
      <c r="I14" s="29">
        <f>'4A'!I14/$D14</f>
        <v>1.0526315789473684E-2</v>
      </c>
      <c r="J14" s="29">
        <f>'4A'!J14/$D14</f>
        <v>2.8070175438596492E-2</v>
      </c>
      <c r="K14" s="29">
        <f>'4A'!K14/$D14</f>
        <v>4.2105263157894736E-2</v>
      </c>
      <c r="L14" s="29">
        <f>'4A'!L14/$D14</f>
        <v>4.912280701754386E-2</v>
      </c>
      <c r="M14" s="29">
        <f>'4A'!M14/$D14</f>
        <v>0</v>
      </c>
      <c r="N14" s="29">
        <f>'4A'!N14/$D14</f>
        <v>0</v>
      </c>
      <c r="O14" s="29">
        <f>'4A'!O14/$D14</f>
        <v>3.5087719298245615E-3</v>
      </c>
      <c r="P14" s="29">
        <v>0</v>
      </c>
      <c r="Q14" s="29">
        <v>2.851033499643621E-3</v>
      </c>
    </row>
    <row r="15" spans="1:17" ht="12.8" customHeight="1" x14ac:dyDescent="0.25">
      <c r="A15" s="51" t="s">
        <v>12</v>
      </c>
      <c r="B15" s="72">
        <f>'4A'!B15</f>
        <v>382677</v>
      </c>
      <c r="C15" s="48">
        <f>'4A'!C15</f>
        <v>241404</v>
      </c>
      <c r="D15" s="84">
        <f>'4A'!D15</f>
        <v>133357</v>
      </c>
      <c r="E15" s="44">
        <f>'4A'!E15/$D15</f>
        <v>0.83728638166725411</v>
      </c>
      <c r="F15" s="29">
        <f>'4A'!F15/$D15</f>
        <v>5.6614950846224799E-3</v>
      </c>
      <c r="G15" s="29">
        <f>'4A'!G15/$D15</f>
        <v>1.6572058459623416E-2</v>
      </c>
      <c r="H15" s="29">
        <f>'4A'!H15/$D15</f>
        <v>5.9389458371139122E-3</v>
      </c>
      <c r="I15" s="29">
        <f>'4A'!I15/$D15</f>
        <v>1.1322990169244959E-3</v>
      </c>
      <c r="J15" s="29">
        <f>'4A'!J15/$D15</f>
        <v>0.16854008413506602</v>
      </c>
      <c r="K15" s="29">
        <f>'4A'!K15/$D15</f>
        <v>1.3250148098712479E-2</v>
      </c>
      <c r="L15" s="29">
        <f>'4A'!L15/$D15</f>
        <v>4.9281252577667467E-2</v>
      </c>
      <c r="M15" s="29">
        <f>'4A'!M15/$D15</f>
        <v>1.921908861177141E-2</v>
      </c>
      <c r="N15" s="29">
        <f>'4A'!N15/$D15</f>
        <v>8.323522574742984E-3</v>
      </c>
      <c r="O15" s="29">
        <f>'4A'!O15/$D15</f>
        <v>3.4193930577322523E-3</v>
      </c>
      <c r="P15" s="29">
        <v>2.5850127787424159E-3</v>
      </c>
      <c r="Q15" s="29">
        <v>1.0301032054158457E-2</v>
      </c>
    </row>
    <row r="16" spans="1:17" ht="12.8" customHeight="1" x14ac:dyDescent="0.25">
      <c r="A16" s="51" t="s">
        <v>13</v>
      </c>
      <c r="B16" s="72">
        <f>'4A'!B16</f>
        <v>14152</v>
      </c>
      <c r="C16" s="48">
        <f>'4A'!C16</f>
        <v>7692</v>
      </c>
      <c r="D16" s="84">
        <f>'4A'!D16</f>
        <v>2693</v>
      </c>
      <c r="E16" s="44">
        <f>'4A'!E16/$D16</f>
        <v>0.52877831414779053</v>
      </c>
      <c r="F16" s="29">
        <f>'4A'!F16/$D16</f>
        <v>3.0820646119569254E-2</v>
      </c>
      <c r="G16" s="29">
        <f>'4A'!G16/$D16</f>
        <v>0</v>
      </c>
      <c r="H16" s="29">
        <f>'4A'!H16/$D16</f>
        <v>1.0768659487560341E-2</v>
      </c>
      <c r="I16" s="29">
        <f>'4A'!I16/$D16</f>
        <v>0</v>
      </c>
      <c r="J16" s="29">
        <f>'4A'!J16/$D16</f>
        <v>0.46750835499443</v>
      </c>
      <c r="K16" s="29">
        <f>'4A'!K16/$D16</f>
        <v>1.8566654288897141E-2</v>
      </c>
      <c r="L16" s="29">
        <f>'4A'!L16/$D16</f>
        <v>0.21685852209431861</v>
      </c>
      <c r="M16" s="29">
        <f>'4A'!M16/$D16</f>
        <v>1.4853323431117712E-3</v>
      </c>
      <c r="N16" s="29">
        <f>'4A'!N16/$D16</f>
        <v>1.4853323431117712E-3</v>
      </c>
      <c r="O16" s="29">
        <f>'4A'!O16/$D16</f>
        <v>1.4853323431117713E-2</v>
      </c>
      <c r="P16" s="29">
        <v>0</v>
      </c>
      <c r="Q16" s="29">
        <v>3.2007315957933241E-2</v>
      </c>
    </row>
    <row r="17" spans="1:17" ht="12.8" customHeight="1" x14ac:dyDescent="0.25">
      <c r="A17" s="51" t="s">
        <v>14</v>
      </c>
      <c r="B17" s="72">
        <f>'4A'!B17</f>
        <v>8169</v>
      </c>
      <c r="C17" s="48">
        <f>'4A'!C17</f>
        <v>3473</v>
      </c>
      <c r="D17" s="84">
        <f>'4A'!D17</f>
        <v>958</v>
      </c>
      <c r="E17" s="44">
        <f>'4A'!E17/$D17</f>
        <v>0.66492693110647183</v>
      </c>
      <c r="F17" s="29">
        <f>'4A'!F17/$D17</f>
        <v>2.6096033402922755E-2</v>
      </c>
      <c r="G17" s="29">
        <f>'4A'!G17/$D17</f>
        <v>3.1315240083507308E-3</v>
      </c>
      <c r="H17" s="29">
        <f>'4A'!H17/$D17</f>
        <v>0</v>
      </c>
      <c r="I17" s="29">
        <f>'4A'!I17/$D17</f>
        <v>0</v>
      </c>
      <c r="J17" s="29">
        <f>'4A'!J17/$D17</f>
        <v>0.57306889352818369</v>
      </c>
      <c r="K17" s="29">
        <f>'4A'!K17/$D17</f>
        <v>0</v>
      </c>
      <c r="L17" s="29">
        <f>'4A'!L17/$D17</f>
        <v>6.3674321503131528E-2</v>
      </c>
      <c r="M17" s="29">
        <f>'4A'!M17/$D17</f>
        <v>0</v>
      </c>
      <c r="N17" s="29">
        <f>'4A'!N17/$D17</f>
        <v>2.1920668058455117E-2</v>
      </c>
      <c r="O17" s="29">
        <f>'4A'!O17/$D17</f>
        <v>0</v>
      </c>
      <c r="P17" s="29">
        <v>0</v>
      </c>
      <c r="Q17" s="29">
        <v>0</v>
      </c>
    </row>
    <row r="18" spans="1:17" ht="12.8" customHeight="1" x14ac:dyDescent="0.25">
      <c r="A18" s="51" t="s">
        <v>15</v>
      </c>
      <c r="B18" s="72">
        <f>'4A'!B18</f>
        <v>3479</v>
      </c>
      <c r="C18" s="48">
        <f>'4A'!C18</f>
        <v>647</v>
      </c>
      <c r="D18" s="84">
        <f>'4A'!D18</f>
        <v>150</v>
      </c>
      <c r="E18" s="44">
        <f>'4A'!E18/$D18</f>
        <v>0.93333333333333335</v>
      </c>
      <c r="F18" s="29">
        <f>'4A'!F18/$D18</f>
        <v>6.6666666666666671E-3</v>
      </c>
      <c r="G18" s="29">
        <f>'4A'!G18/$D18</f>
        <v>0</v>
      </c>
      <c r="H18" s="29">
        <f>'4A'!H18/$D18</f>
        <v>1.3333333333333334E-2</v>
      </c>
      <c r="I18" s="29">
        <f>'4A'!I18/$D18</f>
        <v>0</v>
      </c>
      <c r="J18" s="29">
        <f>'4A'!J18/$D18</f>
        <v>4.6666666666666669E-2</v>
      </c>
      <c r="K18" s="29">
        <f>'4A'!K18/$D18</f>
        <v>0</v>
      </c>
      <c r="L18" s="29">
        <f>'4A'!L18/$D18</f>
        <v>3.3333333333333333E-2</v>
      </c>
      <c r="M18" s="29">
        <f>'4A'!M18/$D18</f>
        <v>0</v>
      </c>
      <c r="N18" s="29">
        <f>'4A'!N18/$D18</f>
        <v>0</v>
      </c>
      <c r="O18" s="29">
        <f>'4A'!O18/$D18</f>
        <v>0</v>
      </c>
      <c r="P18" s="29">
        <v>0</v>
      </c>
      <c r="Q18" s="29">
        <v>0</v>
      </c>
    </row>
    <row r="19" spans="1:17" ht="12.8" customHeight="1" x14ac:dyDescent="0.25">
      <c r="A19" s="51" t="s">
        <v>80</v>
      </c>
      <c r="B19" s="72">
        <f>'4A'!B19</f>
        <v>6872</v>
      </c>
      <c r="C19" s="48">
        <f>'4A'!C19</f>
        <v>3501</v>
      </c>
      <c r="D19" s="84">
        <f>'4A'!D19</f>
        <v>1751</v>
      </c>
      <c r="E19" s="44">
        <f>'4A'!E19/$D19</f>
        <v>0.89434608794974302</v>
      </c>
      <c r="F19" s="29">
        <f>'4A'!F19/$D19</f>
        <v>5.7110222729868647E-4</v>
      </c>
      <c r="G19" s="29">
        <f>'4A'!G19/$D19</f>
        <v>2.2844089091947459E-3</v>
      </c>
      <c r="H19" s="29">
        <f>'4A'!H19/$D19</f>
        <v>1.5419760137064534E-2</v>
      </c>
      <c r="I19" s="29">
        <f>'4A'!I19/$D19</f>
        <v>1.7133066818960593E-3</v>
      </c>
      <c r="J19" s="29">
        <f>'4A'!J19/$D19</f>
        <v>0.10793832095945174</v>
      </c>
      <c r="K19" s="29">
        <f>'4A'!K19/$D19</f>
        <v>0</v>
      </c>
      <c r="L19" s="29">
        <f>'4A'!L19/$D19</f>
        <v>2.9126213592233011E-2</v>
      </c>
      <c r="M19" s="29">
        <f>'4A'!M19/$D19</f>
        <v>3.4266133637921186E-3</v>
      </c>
      <c r="N19" s="29">
        <f>'4A'!N19/$D19</f>
        <v>1.1422044545973729E-3</v>
      </c>
      <c r="O19" s="29">
        <f>'4A'!O19/$D19</f>
        <v>1.2564249000571102E-2</v>
      </c>
      <c r="P19" s="29">
        <v>0</v>
      </c>
      <c r="Q19" s="29">
        <v>0</v>
      </c>
    </row>
    <row r="20" spans="1:17" ht="12.8" customHeight="1" x14ac:dyDescent="0.25">
      <c r="A20" s="51" t="s">
        <v>16</v>
      </c>
      <c r="B20" s="72">
        <f>'4A'!B20</f>
        <v>39709</v>
      </c>
      <c r="C20" s="48">
        <f>'4A'!C20</f>
        <v>3501</v>
      </c>
      <c r="D20" s="84">
        <f>'4A'!D20</f>
        <v>1466</v>
      </c>
      <c r="E20" s="44">
        <f>'4A'!E20/$D20</f>
        <v>0.46930422919508868</v>
      </c>
      <c r="F20" s="29">
        <f>'4A'!F20/$D20</f>
        <v>2.3874488403819918E-2</v>
      </c>
      <c r="G20" s="29">
        <f>'4A'!G20/$D20</f>
        <v>3.6834924965893585E-2</v>
      </c>
      <c r="H20" s="29">
        <f>'4A'!H20/$D20</f>
        <v>6.0709413369713507E-2</v>
      </c>
      <c r="I20" s="29">
        <f>'4A'!I20/$D20</f>
        <v>0</v>
      </c>
      <c r="J20" s="29">
        <f>'4A'!J20/$D20</f>
        <v>0.26603001364256479</v>
      </c>
      <c r="K20" s="29">
        <f>'4A'!K20/$D20</f>
        <v>0.15143246930422918</v>
      </c>
      <c r="L20" s="29">
        <f>'4A'!L20/$D20</f>
        <v>0.17939972714870395</v>
      </c>
      <c r="M20" s="29">
        <f>'4A'!M20/$D20</f>
        <v>0.15143246930422918</v>
      </c>
      <c r="N20" s="29">
        <f>'4A'!N20/$D20</f>
        <v>4.0927694406548429E-3</v>
      </c>
      <c r="O20" s="29">
        <f>'4A'!O20/$D20</f>
        <v>4.7748976807639835E-3</v>
      </c>
      <c r="P20" s="74">
        <v>0</v>
      </c>
      <c r="Q20" s="74">
        <v>6.3494589433481866E-2</v>
      </c>
    </row>
    <row r="21" spans="1:17" ht="7.55" customHeight="1" x14ac:dyDescent="0.25">
      <c r="A21" s="53"/>
      <c r="B21" s="73"/>
      <c r="C21" s="67"/>
      <c r="D21" s="85"/>
      <c r="E21" s="83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</row>
    <row r="22" spans="1:17" ht="12.8" customHeight="1" x14ac:dyDescent="0.25">
      <c r="A22" s="51" t="s">
        <v>17</v>
      </c>
      <c r="B22" s="72">
        <f>'4A'!B22</f>
        <v>9599</v>
      </c>
      <c r="C22" s="48">
        <f>'4A'!C22</f>
        <v>1208</v>
      </c>
      <c r="D22" s="84">
        <f>'4A'!D22</f>
        <v>307</v>
      </c>
      <c r="E22" s="44">
        <f>'4A'!E22/$D22</f>
        <v>0.43322475570032576</v>
      </c>
      <c r="F22" s="29">
        <f>'4A'!F22/$D22</f>
        <v>3.2573289902280132E-3</v>
      </c>
      <c r="G22" s="29">
        <f>'4A'!G22/$D22</f>
        <v>6.5146579804560263E-3</v>
      </c>
      <c r="H22" s="29">
        <f>'4A'!H22/$D22</f>
        <v>0.43648208469055377</v>
      </c>
      <c r="I22" s="29">
        <f>'4A'!I22/$D22</f>
        <v>0</v>
      </c>
      <c r="J22" s="29">
        <f>'4A'!J22/$D22</f>
        <v>0.16286644951140064</v>
      </c>
      <c r="K22" s="29">
        <f>'4A'!K22/$D22</f>
        <v>6.1889250814332247E-2</v>
      </c>
      <c r="L22" s="29">
        <f>'4A'!L22/$D22</f>
        <v>6.8403908794788276E-2</v>
      </c>
      <c r="M22" s="29">
        <f>'4A'!M22/$D22</f>
        <v>0.20521172638436483</v>
      </c>
      <c r="N22" s="29">
        <f>'4A'!N22/$D22</f>
        <v>0</v>
      </c>
      <c r="O22" s="29">
        <f>'4A'!O22/$D22</f>
        <v>0</v>
      </c>
      <c r="P22" s="29">
        <v>4.3904717421765528E-2</v>
      </c>
      <c r="Q22" s="29">
        <v>1.35450723960766E-2</v>
      </c>
    </row>
    <row r="23" spans="1:17" ht="12.8" customHeight="1" x14ac:dyDescent="0.25">
      <c r="A23" s="51" t="s">
        <v>18</v>
      </c>
      <c r="B23" s="72">
        <f>'4A'!B23</f>
        <v>466</v>
      </c>
      <c r="C23" s="48">
        <f>'4A'!C23</f>
        <v>102</v>
      </c>
      <c r="D23" s="84">
        <f>'4A'!D23</f>
        <v>25</v>
      </c>
      <c r="E23" s="44">
        <f>'4A'!E23/$D23</f>
        <v>0.16</v>
      </c>
      <c r="F23" s="29">
        <f>'4A'!F23/$D23</f>
        <v>0</v>
      </c>
      <c r="G23" s="29">
        <f>'4A'!G23/$D23</f>
        <v>0.04</v>
      </c>
      <c r="H23" s="29">
        <f>'4A'!H23/$D23</f>
        <v>0.84</v>
      </c>
      <c r="I23" s="29">
        <f>'4A'!I23/$D23</f>
        <v>0</v>
      </c>
      <c r="J23" s="29">
        <f>'4A'!J23/$D23</f>
        <v>0</v>
      </c>
      <c r="K23" s="29">
        <f>'4A'!K23/$D23</f>
        <v>0</v>
      </c>
      <c r="L23" s="29">
        <f>'4A'!L23/$D23</f>
        <v>0</v>
      </c>
      <c r="M23" s="29">
        <f>'4A'!M23/$D23</f>
        <v>0</v>
      </c>
      <c r="N23" s="29">
        <f>'4A'!N23/$D23</f>
        <v>0</v>
      </c>
      <c r="O23" s="74">
        <v>0</v>
      </c>
      <c r="P23" s="74">
        <v>0</v>
      </c>
      <c r="Q23" s="74">
        <v>0</v>
      </c>
    </row>
    <row r="24" spans="1:17" ht="12.8" customHeight="1" x14ac:dyDescent="0.25">
      <c r="A24" s="51" t="s">
        <v>19</v>
      </c>
      <c r="B24" s="72">
        <f>'4A'!B24</f>
        <v>4191</v>
      </c>
      <c r="C24" s="48">
        <f>'4A'!C24</f>
        <v>2405</v>
      </c>
      <c r="D24" s="84">
        <f>'4A'!D24</f>
        <v>706</v>
      </c>
      <c r="E24" s="44">
        <f>'4A'!E24/$D24</f>
        <v>0.89518413597733715</v>
      </c>
      <c r="F24" s="29">
        <f>'4A'!F24/$D24</f>
        <v>8.4985835694051E-3</v>
      </c>
      <c r="G24" s="29">
        <f>'4A'!G24/$D24</f>
        <v>2.4079320113314446E-2</v>
      </c>
      <c r="H24" s="29">
        <f>'4A'!H24/$D24</f>
        <v>9.3484419263456089E-2</v>
      </c>
      <c r="I24" s="29">
        <f>'4A'!I24/$D24</f>
        <v>2.8328611898016999E-3</v>
      </c>
      <c r="J24" s="29">
        <f>'4A'!J24/$D24</f>
        <v>5.3824362606232294E-2</v>
      </c>
      <c r="K24" s="29">
        <f>'4A'!K24/$D24</f>
        <v>0</v>
      </c>
      <c r="L24" s="29">
        <f>'4A'!L24/$D24</f>
        <v>3.5410764872521247E-2</v>
      </c>
      <c r="M24" s="29">
        <f>'4A'!M24/$D24</f>
        <v>1.69971671388102E-2</v>
      </c>
      <c r="N24" s="29">
        <f>'4A'!N24/$D24</f>
        <v>0</v>
      </c>
      <c r="O24" s="29">
        <f>'4A'!O24/$D24</f>
        <v>1.4164305949008499E-3</v>
      </c>
      <c r="P24" s="29">
        <v>0</v>
      </c>
      <c r="Q24" s="29">
        <v>6.4138315672058006E-3</v>
      </c>
    </row>
    <row r="25" spans="1:17" ht="12.8" customHeight="1" x14ac:dyDescent="0.25">
      <c r="A25" s="51" t="s">
        <v>20</v>
      </c>
      <c r="B25" s="72">
        <f>'4A'!B25</f>
        <v>2041</v>
      </c>
      <c r="C25" s="48">
        <f>'4A'!C25</f>
        <v>72</v>
      </c>
      <c r="D25" s="84">
        <f>'4A'!D25</f>
        <v>43</v>
      </c>
      <c r="E25" s="44">
        <f>'4A'!E25/$D25</f>
        <v>0.41860465116279072</v>
      </c>
      <c r="F25" s="29">
        <f>'4A'!F25/$D25</f>
        <v>0</v>
      </c>
      <c r="G25" s="29">
        <f>'4A'!G25/$D25</f>
        <v>0</v>
      </c>
      <c r="H25" s="29">
        <f>'4A'!H25/$D25</f>
        <v>0.13953488372093023</v>
      </c>
      <c r="I25" s="29">
        <f>'4A'!I25/$D25</f>
        <v>0</v>
      </c>
      <c r="J25" s="29">
        <f>'4A'!J25/$D25</f>
        <v>0.58139534883720934</v>
      </c>
      <c r="K25" s="29">
        <f>'4A'!K25/$D25</f>
        <v>0</v>
      </c>
      <c r="L25" s="29">
        <f>'4A'!L25/$D25</f>
        <v>0.16279069767441862</v>
      </c>
      <c r="M25" s="29">
        <f>'4A'!M25/$D25</f>
        <v>9.3023255813953487E-2</v>
      </c>
      <c r="N25" s="29">
        <f>'4A'!N25/$D25</f>
        <v>0</v>
      </c>
      <c r="O25" s="29">
        <f>'4A'!O25/$D25</f>
        <v>2.3255813953488372E-2</v>
      </c>
      <c r="P25" s="29">
        <v>0</v>
      </c>
      <c r="Q25" s="29">
        <v>0.80434782608695654</v>
      </c>
    </row>
    <row r="26" spans="1:17" ht="12.8" customHeight="1" x14ac:dyDescent="0.25">
      <c r="A26" s="51" t="s">
        <v>21</v>
      </c>
      <c r="B26" s="72">
        <f>'4A'!B26</f>
        <v>10800</v>
      </c>
      <c r="C26" s="48">
        <f>'4A'!C26</f>
        <v>2360</v>
      </c>
      <c r="D26" s="84">
        <f>'4A'!D26</f>
        <v>1379</v>
      </c>
      <c r="E26" s="44">
        <f>'4A'!E26/$D26</f>
        <v>0.99419869470630895</v>
      </c>
      <c r="F26" s="29">
        <f>'4A'!F26/$D26</f>
        <v>0</v>
      </c>
      <c r="G26" s="29">
        <f>'4A'!G26/$D26</f>
        <v>0</v>
      </c>
      <c r="H26" s="29">
        <f>'4A'!H26/$D26</f>
        <v>0</v>
      </c>
      <c r="I26" s="29">
        <f>'4A'!I26/$D26</f>
        <v>0</v>
      </c>
      <c r="J26" s="29">
        <f>'4A'!J26/$D26</f>
        <v>1.2327773749093546E-2</v>
      </c>
      <c r="K26" s="29">
        <f>'4A'!K26/$D26</f>
        <v>5.8013052936910807E-3</v>
      </c>
      <c r="L26" s="29">
        <f>'4A'!L26/$D26</f>
        <v>2.9006526468455403E-3</v>
      </c>
      <c r="M26" s="29">
        <f>'4A'!M26/$D26</f>
        <v>0</v>
      </c>
      <c r="N26" s="29">
        <f>'4A'!N26/$D26</f>
        <v>0</v>
      </c>
      <c r="O26" s="29">
        <f>'4A'!O26/$D26</f>
        <v>2.9006526468455403E-3</v>
      </c>
      <c r="P26" s="29">
        <v>0</v>
      </c>
      <c r="Q26" s="29">
        <v>3.3545197740112993E-3</v>
      </c>
    </row>
    <row r="27" spans="1:17" ht="12.8" customHeight="1" x14ac:dyDescent="0.25">
      <c r="A27" s="51" t="s">
        <v>22</v>
      </c>
      <c r="B27" s="72">
        <f>'4A'!B27</f>
        <v>5536</v>
      </c>
      <c r="C27" s="48">
        <f>'4A'!C27</f>
        <v>951</v>
      </c>
      <c r="D27" s="84">
        <f>'4A'!D27</f>
        <v>290</v>
      </c>
      <c r="E27" s="44">
        <f>'4A'!E27/$D27</f>
        <v>0.94827586206896552</v>
      </c>
      <c r="F27" s="29">
        <f>'4A'!F27/$D27</f>
        <v>0</v>
      </c>
      <c r="G27" s="29">
        <f>'4A'!G27/$D27</f>
        <v>0</v>
      </c>
      <c r="H27" s="29">
        <f>'4A'!H27/$D27</f>
        <v>6.8965517241379309E-3</v>
      </c>
      <c r="I27" s="29">
        <f>'4A'!I27/$D27</f>
        <v>0</v>
      </c>
      <c r="J27" s="29">
        <f>'4A'!J27/$D27</f>
        <v>2.7586206896551724E-2</v>
      </c>
      <c r="K27" s="29">
        <f>'4A'!K27/$D27</f>
        <v>0</v>
      </c>
      <c r="L27" s="29">
        <f>'4A'!L27/$D27</f>
        <v>1.0344827586206896E-2</v>
      </c>
      <c r="M27" s="29">
        <f>'4A'!M27/$D27</f>
        <v>0</v>
      </c>
      <c r="N27" s="29">
        <f>'4A'!N27/$D27</f>
        <v>3.4482758620689655E-3</v>
      </c>
      <c r="O27" s="29">
        <f>'4A'!O27/$D27</f>
        <v>5.5172413793103448E-2</v>
      </c>
      <c r="P27" s="29">
        <v>0</v>
      </c>
      <c r="Q27" s="29">
        <v>0</v>
      </c>
    </row>
    <row r="28" spans="1:17" ht="12.8" customHeight="1" x14ac:dyDescent="0.25">
      <c r="A28" s="51" t="s">
        <v>23</v>
      </c>
      <c r="B28" s="72">
        <f>'4A'!B28</f>
        <v>9112</v>
      </c>
      <c r="C28" s="48">
        <f>'4A'!C28</f>
        <v>3124</v>
      </c>
      <c r="D28" s="84">
        <f>'4A'!D28</f>
        <v>852</v>
      </c>
      <c r="E28" s="44">
        <f>'4A'!E28/$D28</f>
        <v>0.89906103286384975</v>
      </c>
      <c r="F28" s="29">
        <f>'4A'!F28/$D28</f>
        <v>1.1737089201877935E-3</v>
      </c>
      <c r="G28" s="29">
        <f>'4A'!G28/$D28</f>
        <v>7.0422535211267607E-3</v>
      </c>
      <c r="H28" s="29">
        <f>'4A'!H28/$D28</f>
        <v>1.1737089201877935E-3</v>
      </c>
      <c r="I28" s="29">
        <f>'4A'!I28/$D28</f>
        <v>0</v>
      </c>
      <c r="J28" s="29">
        <f>'4A'!J28/$D28</f>
        <v>3.7558685446009391E-2</v>
      </c>
      <c r="K28" s="29">
        <f>'4A'!K28/$D28</f>
        <v>9.3896713615023476E-3</v>
      </c>
      <c r="L28" s="29">
        <f>'4A'!L28/$D28</f>
        <v>7.6291079812206578E-2</v>
      </c>
      <c r="M28" s="29">
        <f>'4A'!M28/$D28</f>
        <v>4.6948356807511738E-3</v>
      </c>
      <c r="N28" s="29">
        <f>'4A'!N28/$D28</f>
        <v>4.6948356807511738E-3</v>
      </c>
      <c r="O28" s="29">
        <f>'4A'!O28/$D28</f>
        <v>7.0422535211267607E-3</v>
      </c>
      <c r="P28" s="29">
        <v>0</v>
      </c>
      <c r="Q28" s="29">
        <v>0.12300843486410497</v>
      </c>
    </row>
    <row r="29" spans="1:17" ht="12.8" customHeight="1" x14ac:dyDescent="0.25">
      <c r="A29" s="51" t="s">
        <v>24</v>
      </c>
      <c r="B29" s="72">
        <f>'4A'!B29</f>
        <v>3835</v>
      </c>
      <c r="C29" s="48">
        <f>'4A'!C29</f>
        <v>1668</v>
      </c>
      <c r="D29" s="84">
        <f>'4A'!D29</f>
        <v>529</v>
      </c>
      <c r="E29" s="44">
        <f>'4A'!E29/$D29</f>
        <v>0.88090737240075612</v>
      </c>
      <c r="F29" s="29">
        <f>'4A'!F29/$D29</f>
        <v>7.7504725897920609E-2</v>
      </c>
      <c r="G29" s="29">
        <f>'4A'!G29/$D29</f>
        <v>9.4517958412098299E-3</v>
      </c>
      <c r="H29" s="29">
        <f>'4A'!H29/$D29</f>
        <v>1.890359168241966E-3</v>
      </c>
      <c r="I29" s="29">
        <f>'4A'!I29/$D29</f>
        <v>0</v>
      </c>
      <c r="J29" s="29">
        <f>'4A'!J29/$D29</f>
        <v>2.4574669187145556E-2</v>
      </c>
      <c r="K29" s="29">
        <f>'4A'!K29/$D29</f>
        <v>0</v>
      </c>
      <c r="L29" s="29">
        <f>'4A'!L29/$D29</f>
        <v>8.1285444234404536E-2</v>
      </c>
      <c r="M29" s="29">
        <f>'4A'!M29/$D29</f>
        <v>0</v>
      </c>
      <c r="N29" s="29">
        <f>'4A'!N29/$D29</f>
        <v>0</v>
      </c>
      <c r="O29" s="29">
        <f>'4A'!O29/$D29</f>
        <v>7.5614366729678641E-3</v>
      </c>
      <c r="P29" s="29">
        <v>0</v>
      </c>
      <c r="Q29" s="29">
        <v>1.8597442851607904E-2</v>
      </c>
    </row>
    <row r="30" spans="1:17" ht="12.8" customHeight="1" x14ac:dyDescent="0.25">
      <c r="A30" s="51" t="s">
        <v>25</v>
      </c>
      <c r="B30" s="72">
        <f>'4A'!B30</f>
        <v>17425</v>
      </c>
      <c r="C30" s="48">
        <f>'4A'!C30</f>
        <v>3400</v>
      </c>
      <c r="D30" s="84">
        <f>'4A'!D30</f>
        <v>1890</v>
      </c>
      <c r="E30" s="44">
        <f>'4A'!E30/$D30</f>
        <v>0.64338624338624339</v>
      </c>
      <c r="F30" s="29">
        <f>'4A'!F30/$D30</f>
        <v>8.6772486772486779E-2</v>
      </c>
      <c r="G30" s="29">
        <f>'4A'!G30/$D30</f>
        <v>0</v>
      </c>
      <c r="H30" s="29">
        <f>'4A'!H30/$D30</f>
        <v>6.0317460317460318E-2</v>
      </c>
      <c r="I30" s="29">
        <f>'4A'!I30/$D30</f>
        <v>0</v>
      </c>
      <c r="J30" s="29">
        <f>'4A'!J30/$D30</f>
        <v>8.4656084656084662E-3</v>
      </c>
      <c r="K30" s="29">
        <f>'4A'!K30/$D30</f>
        <v>0.20634920634920634</v>
      </c>
      <c r="L30" s="29">
        <f>'4A'!L30/$D30</f>
        <v>6.7724867724867729E-2</v>
      </c>
      <c r="M30" s="29">
        <f>'4A'!M30/$D30</f>
        <v>0.30052910052910053</v>
      </c>
      <c r="N30" s="29">
        <f>'4A'!N30/$D30</f>
        <v>3.7566137566137567E-2</v>
      </c>
      <c r="O30" s="29">
        <f>'4A'!O30/$D30</f>
        <v>4.7619047619047616E-2</v>
      </c>
      <c r="P30" s="74">
        <v>0</v>
      </c>
      <c r="Q30" s="74">
        <v>5.6081995745503772E-3</v>
      </c>
    </row>
    <row r="31" spans="1:17" ht="12.8" customHeight="1" x14ac:dyDescent="0.25">
      <c r="A31" s="51" t="s">
        <v>26</v>
      </c>
      <c r="B31" s="72">
        <f>'4A'!B31</f>
        <v>4912</v>
      </c>
      <c r="C31" s="48">
        <f>'4A'!C31</f>
        <v>1771</v>
      </c>
      <c r="D31" s="84">
        <f>'4A'!D31</f>
        <v>101</v>
      </c>
      <c r="E31" s="44">
        <f>'4A'!E31/$D31</f>
        <v>0.63366336633663367</v>
      </c>
      <c r="F31" s="29">
        <f>'4A'!F31/$D31</f>
        <v>9.9009900990099011E-3</v>
      </c>
      <c r="G31" s="29">
        <f>'4A'!G31/$D31</f>
        <v>9.9009900990099011E-3</v>
      </c>
      <c r="H31" s="29">
        <f>'4A'!H31/$D31</f>
        <v>0</v>
      </c>
      <c r="I31" s="29">
        <f>'4A'!I31/$D31</f>
        <v>0</v>
      </c>
      <c r="J31" s="29">
        <f>'4A'!J31/$D31</f>
        <v>0.14851485148514851</v>
      </c>
      <c r="K31" s="29">
        <f>'4A'!K31/$D31</f>
        <v>9.9009900990099011E-3</v>
      </c>
      <c r="L31" s="29">
        <f>'4A'!L31/$D31</f>
        <v>0.30693069306930693</v>
      </c>
      <c r="M31" s="29">
        <f>'4A'!M31/$D31</f>
        <v>0</v>
      </c>
      <c r="N31" s="29">
        <f>'4A'!N31/$D31</f>
        <v>0</v>
      </c>
      <c r="O31" s="29">
        <f>'4A'!O31/$D31</f>
        <v>1.9801980198019802E-2</v>
      </c>
      <c r="P31" s="29">
        <v>0</v>
      </c>
      <c r="Q31" s="29">
        <v>0</v>
      </c>
    </row>
    <row r="32" spans="1:17" ht="7.55" customHeight="1" x14ac:dyDescent="0.25">
      <c r="A32" s="53"/>
      <c r="B32" s="73"/>
      <c r="C32" s="67"/>
      <c r="D32" s="85"/>
      <c r="E32" s="83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</row>
    <row r="33" spans="1:17" ht="12.8" customHeight="1" x14ac:dyDescent="0.25">
      <c r="A33" s="51" t="s">
        <v>27</v>
      </c>
      <c r="B33" s="72">
        <f>'4A'!B33</f>
        <v>16415</v>
      </c>
      <c r="C33" s="48">
        <f>'4A'!C33</f>
        <v>14894</v>
      </c>
      <c r="D33" s="84">
        <f>'4A'!D33</f>
        <v>13050</v>
      </c>
      <c r="E33" s="44">
        <f>'4A'!E33/$D33</f>
        <v>0.9738697318007663</v>
      </c>
      <c r="F33" s="29">
        <f>'4A'!F33/$D33</f>
        <v>0</v>
      </c>
      <c r="G33" s="29">
        <f>'4A'!G33/$D33</f>
        <v>0</v>
      </c>
      <c r="H33" s="29">
        <f>'4A'!H33/$D33</f>
        <v>1.318007662835249E-2</v>
      </c>
      <c r="I33" s="29">
        <f>'4A'!I33/$D33</f>
        <v>7.6628352490421453E-5</v>
      </c>
      <c r="J33" s="29">
        <f>'4A'!J33/$D33</f>
        <v>4.3678160919540229E-2</v>
      </c>
      <c r="K33" s="29">
        <f>'4A'!K33/$D33</f>
        <v>1.0727969348659004E-3</v>
      </c>
      <c r="L33" s="29">
        <f>'4A'!L33/$D33</f>
        <v>1.7241379310344827E-2</v>
      </c>
      <c r="M33" s="29">
        <f>'4A'!M33/$D33</f>
        <v>9.731800766283525E-3</v>
      </c>
      <c r="N33" s="29">
        <f>'4A'!N33/$D33</f>
        <v>5.5172413793103444E-3</v>
      </c>
      <c r="O33" s="29">
        <f>'4A'!O33/$D33</f>
        <v>3.8314176245210729E-4</v>
      </c>
      <c r="P33" s="29">
        <v>0</v>
      </c>
      <c r="Q33" s="29">
        <v>5.8455114822546974E-3</v>
      </c>
    </row>
    <row r="34" spans="1:17" ht="12.8" customHeight="1" x14ac:dyDescent="0.25">
      <c r="A34" s="51" t="s">
        <v>28</v>
      </c>
      <c r="B34" s="72">
        <f>'4A'!B34</f>
        <v>16494</v>
      </c>
      <c r="C34" s="48">
        <f>'4A'!C34</f>
        <v>7795</v>
      </c>
      <c r="D34" s="84">
        <f>'4A'!D34</f>
        <v>2071</v>
      </c>
      <c r="E34" s="44">
        <f>'4A'!E34/$D34</f>
        <v>0.39546112988894255</v>
      </c>
      <c r="F34" s="29">
        <f>'4A'!F34/$D34</f>
        <v>2.4142926122646064E-3</v>
      </c>
      <c r="G34" s="29">
        <f>'4A'!G34/$D34</f>
        <v>1.4485755673587638E-3</v>
      </c>
      <c r="H34" s="29">
        <f>'4A'!H34/$D34</f>
        <v>0.4398841139546113</v>
      </c>
      <c r="I34" s="29">
        <f>'4A'!I34/$D34</f>
        <v>0</v>
      </c>
      <c r="J34" s="29">
        <f>'4A'!J34/$D34</f>
        <v>0.21728633510381459</v>
      </c>
      <c r="K34" s="29">
        <f>'4A'!K34/$D34</f>
        <v>1.9797199420569771E-2</v>
      </c>
      <c r="L34" s="29">
        <f>'4A'!L34/$D34</f>
        <v>0.13423466924191213</v>
      </c>
      <c r="M34" s="29">
        <f>'4A'!M34/$D34</f>
        <v>0.32110091743119268</v>
      </c>
      <c r="N34" s="29">
        <f>'4A'!N34/$D34</f>
        <v>7.2428778367938191E-3</v>
      </c>
      <c r="O34" s="29">
        <f>'4A'!O34/$D34</f>
        <v>2.7040077257363591E-2</v>
      </c>
      <c r="P34" s="29">
        <v>0</v>
      </c>
      <c r="Q34" s="29">
        <v>0</v>
      </c>
    </row>
    <row r="35" spans="1:17" ht="12.8" customHeight="1" x14ac:dyDescent="0.25">
      <c r="A35" s="51" t="s">
        <v>29</v>
      </c>
      <c r="B35" s="72">
        <f>'4A'!B35</f>
        <v>49567</v>
      </c>
      <c r="C35" s="48">
        <f>'4A'!C35</f>
        <v>35175</v>
      </c>
      <c r="D35" s="84">
        <f>'4A'!D35</f>
        <v>23326</v>
      </c>
      <c r="E35" s="44">
        <f>'4A'!E35/$D35</f>
        <v>0.96501757695275658</v>
      </c>
      <c r="F35" s="29">
        <f>'4A'!F35/$D35</f>
        <v>0</v>
      </c>
      <c r="G35" s="29">
        <f>'4A'!G35/$D35</f>
        <v>0</v>
      </c>
      <c r="H35" s="29">
        <f>'4A'!H35/$D35</f>
        <v>0</v>
      </c>
      <c r="I35" s="29">
        <f>'4A'!I35/$D35</f>
        <v>0</v>
      </c>
      <c r="J35" s="29">
        <f>'4A'!J35/$D35</f>
        <v>1.0417559804509988E-2</v>
      </c>
      <c r="K35" s="29">
        <f>'4A'!K35/$D35</f>
        <v>1.5433421932607391E-3</v>
      </c>
      <c r="L35" s="29">
        <f>'4A'!L35/$D35</f>
        <v>2.2292720569321786E-2</v>
      </c>
      <c r="M35" s="29">
        <f>'4A'!M35/$D35</f>
        <v>0</v>
      </c>
      <c r="N35" s="29">
        <f>'4A'!N35/$D35</f>
        <v>0</v>
      </c>
      <c r="O35" s="29">
        <f>'4A'!O35/$D35</f>
        <v>3.043813770042013E-3</v>
      </c>
      <c r="P35" s="29">
        <v>0</v>
      </c>
      <c r="Q35" s="29">
        <v>0</v>
      </c>
    </row>
    <row r="36" spans="1:17" ht="12.8" customHeight="1" x14ac:dyDescent="0.25">
      <c r="A36" s="51" t="s">
        <v>30</v>
      </c>
      <c r="B36" s="72">
        <f>'4A'!B36</f>
        <v>11356</v>
      </c>
      <c r="C36" s="48">
        <f>'4A'!C36</f>
        <v>2822</v>
      </c>
      <c r="D36" s="84">
        <f>'4A'!D36</f>
        <v>1699</v>
      </c>
      <c r="E36" s="44">
        <f>'4A'!E36/$D36</f>
        <v>0.73160682754561501</v>
      </c>
      <c r="F36" s="29">
        <f>'4A'!F36/$D36</f>
        <v>6.4743967039434958E-3</v>
      </c>
      <c r="G36" s="29">
        <f>'4A'!G36/$D36</f>
        <v>2.5309005297233667E-2</v>
      </c>
      <c r="H36" s="29">
        <f>'4A'!H36/$D36</f>
        <v>9.4173042966450848E-3</v>
      </c>
      <c r="I36" s="29">
        <f>'4A'!I36/$D36</f>
        <v>0</v>
      </c>
      <c r="J36" s="29">
        <f>'4A'!J36/$D36</f>
        <v>0.25838728663919952</v>
      </c>
      <c r="K36" s="29">
        <f>'4A'!K36/$D36</f>
        <v>8.8875809299587993E-2</v>
      </c>
      <c r="L36" s="29">
        <f>'4A'!L36/$D36</f>
        <v>0.13243084167157151</v>
      </c>
      <c r="M36" s="29">
        <f>'4A'!M36/$D36</f>
        <v>1.4714537963507945E-2</v>
      </c>
      <c r="N36" s="29">
        <f>'4A'!N36/$D36</f>
        <v>1.1771630370806356E-3</v>
      </c>
      <c r="O36" s="29">
        <f>'4A'!O36/$D36</f>
        <v>1.7068864037669218E-2</v>
      </c>
      <c r="P36" s="29">
        <v>0</v>
      </c>
      <c r="Q36" s="29">
        <v>0.11121286121286121</v>
      </c>
    </row>
    <row r="37" spans="1:17" ht="12.8" customHeight="1" x14ac:dyDescent="0.25">
      <c r="A37" s="51" t="s">
        <v>31</v>
      </c>
      <c r="B37" s="72">
        <f>'4A'!B37</f>
        <v>15974</v>
      </c>
      <c r="C37" s="48">
        <f>'4A'!C37</f>
        <v>6606</v>
      </c>
      <c r="D37" s="84">
        <f>'4A'!D37</f>
        <v>2359</v>
      </c>
      <c r="E37" s="44">
        <f>'4A'!E37/$D37</f>
        <v>0.85883849088596864</v>
      </c>
      <c r="F37" s="29">
        <f>'4A'!F37/$D37</f>
        <v>8.4781687155574396E-4</v>
      </c>
      <c r="G37" s="29">
        <f>'4A'!G37/$D37</f>
        <v>1.271725307333616E-3</v>
      </c>
      <c r="H37" s="29">
        <f>'4A'!H37/$D37</f>
        <v>1.2293344637558287E-2</v>
      </c>
      <c r="I37" s="29">
        <f>'4A'!I37/$D37</f>
        <v>0</v>
      </c>
      <c r="J37" s="29">
        <f>'4A'!J37/$D37</f>
        <v>9.2835947435353963E-2</v>
      </c>
      <c r="K37" s="29">
        <f>'4A'!K37/$D37</f>
        <v>2.1195421788893598E-3</v>
      </c>
      <c r="L37" s="29">
        <f>'4A'!L37/$D37</f>
        <v>8.4357778719796522E-2</v>
      </c>
      <c r="M37" s="29">
        <f>'4A'!M37/$D37</f>
        <v>2.3738872403560832E-2</v>
      </c>
      <c r="N37" s="29">
        <f>'4A'!N37/$D37</f>
        <v>0</v>
      </c>
      <c r="O37" s="29">
        <f>'4A'!O37/$D37</f>
        <v>5.4684188215345486E-2</v>
      </c>
      <c r="P37" s="29">
        <v>4.3677658877484165E-4</v>
      </c>
      <c r="Q37" s="29">
        <v>0.19480235859357939</v>
      </c>
    </row>
    <row r="38" spans="1:17" ht="12.8" customHeight="1" x14ac:dyDescent="0.25">
      <c r="A38" s="51" t="s">
        <v>32</v>
      </c>
      <c r="B38" s="72">
        <f>'4A'!B38</f>
        <v>3428</v>
      </c>
      <c r="C38" s="48">
        <f>'4A'!C38</f>
        <v>870</v>
      </c>
      <c r="D38" s="84">
        <f>'4A'!D38</f>
        <v>427</v>
      </c>
      <c r="E38" s="44">
        <f>'4A'!E38/$D38</f>
        <v>0.51053864168618268</v>
      </c>
      <c r="F38" s="29">
        <f>'4A'!F38/$D38</f>
        <v>0</v>
      </c>
      <c r="G38" s="29">
        <f>'4A'!G38/$D38</f>
        <v>0</v>
      </c>
      <c r="H38" s="29">
        <f>'4A'!H38/$D38</f>
        <v>0.14051522248243559</v>
      </c>
      <c r="I38" s="29">
        <f>'4A'!I38/$D38</f>
        <v>0</v>
      </c>
      <c r="J38" s="29">
        <f>'4A'!J38/$D38</f>
        <v>2.1077283372365339E-2</v>
      </c>
      <c r="K38" s="29">
        <f>'4A'!K38/$D38</f>
        <v>0.32084309133489464</v>
      </c>
      <c r="L38" s="29">
        <f>'4A'!L38/$D38</f>
        <v>0.12412177985948478</v>
      </c>
      <c r="M38" s="29">
        <f>'4A'!M38/$D38</f>
        <v>0</v>
      </c>
      <c r="N38" s="29">
        <f>'4A'!N38/$D38</f>
        <v>0</v>
      </c>
      <c r="O38" s="29">
        <f>'4A'!O38/$D38</f>
        <v>1.6393442622950821E-2</v>
      </c>
      <c r="P38" s="29">
        <v>0</v>
      </c>
      <c r="Q38" s="29">
        <v>0</v>
      </c>
    </row>
    <row r="39" spans="1:17" ht="12.8" customHeight="1" x14ac:dyDescent="0.25">
      <c r="A39" s="51" t="s">
        <v>33</v>
      </c>
      <c r="B39" s="72">
        <f>'4A'!B39</f>
        <v>9993</v>
      </c>
      <c r="C39" s="48">
        <f>'4A'!C39</f>
        <v>5138</v>
      </c>
      <c r="D39" s="84">
        <f>'4A'!D39</f>
        <v>1248</v>
      </c>
      <c r="E39" s="44">
        <f>'4A'!E39/$D39</f>
        <v>0.86538461538461542</v>
      </c>
      <c r="F39" s="29">
        <f>'4A'!F39/$D39</f>
        <v>4.0064102564102561E-3</v>
      </c>
      <c r="G39" s="29">
        <f>'4A'!G39/$D39</f>
        <v>1.201923076923077E-2</v>
      </c>
      <c r="H39" s="29">
        <f>'4A'!H39/$D39</f>
        <v>2.4839743589743588E-2</v>
      </c>
      <c r="I39" s="29">
        <f>'4A'!I39/$D39</f>
        <v>8.0128205128205125E-4</v>
      </c>
      <c r="J39" s="29">
        <f>'4A'!J39/$D39</f>
        <v>8.5737179487179488E-2</v>
      </c>
      <c r="K39" s="29">
        <f>'4A'!K39/$D39</f>
        <v>4.807692307692308E-3</v>
      </c>
      <c r="L39" s="29">
        <f>'4A'!L39/$D39</f>
        <v>5.9294871794871792E-2</v>
      </c>
      <c r="M39" s="29">
        <f>'4A'!M39/$D39</f>
        <v>5.608974358974359E-3</v>
      </c>
      <c r="N39" s="29">
        <f>'4A'!N39/$D39</f>
        <v>0</v>
      </c>
      <c r="O39" s="29">
        <f>'4A'!O39/$D39</f>
        <v>1.282051282051282E-2</v>
      </c>
      <c r="P39" s="74">
        <v>0</v>
      </c>
      <c r="Q39" s="74">
        <v>6.5251989389920426E-2</v>
      </c>
    </row>
    <row r="40" spans="1:17" ht="12.8" customHeight="1" x14ac:dyDescent="0.25">
      <c r="A40" s="51" t="s">
        <v>34</v>
      </c>
      <c r="B40" s="72">
        <f>'4A'!B40</f>
        <v>3410</v>
      </c>
      <c r="C40" s="48">
        <f>'4A'!C40</f>
        <v>1306</v>
      </c>
      <c r="D40" s="84">
        <f>'4A'!D40</f>
        <v>486</v>
      </c>
      <c r="E40" s="44">
        <f>'4A'!E40/$D40</f>
        <v>0.69958847736625518</v>
      </c>
      <c r="F40" s="29">
        <f>'4A'!F40/$D40</f>
        <v>6.1728395061728392E-3</v>
      </c>
      <c r="G40" s="29">
        <f>'4A'!G40/$D40</f>
        <v>1.4403292181069959E-2</v>
      </c>
      <c r="H40" s="29">
        <f>'4A'!H40/$D40</f>
        <v>0.2551440329218107</v>
      </c>
      <c r="I40" s="29">
        <f>'4A'!I40/$D40</f>
        <v>0</v>
      </c>
      <c r="J40" s="29">
        <f>'4A'!J40/$D40</f>
        <v>9.0534979423868317E-2</v>
      </c>
      <c r="K40" s="29">
        <f>'4A'!K40/$D40</f>
        <v>8.23045267489712E-3</v>
      </c>
      <c r="L40" s="29">
        <f>'4A'!L40/$D40</f>
        <v>0.12757201646090535</v>
      </c>
      <c r="M40" s="29">
        <f>'4A'!M40/$D40</f>
        <v>0</v>
      </c>
      <c r="N40" s="29">
        <f>'4A'!N40/$D40</f>
        <v>6.1728395061728392E-3</v>
      </c>
      <c r="O40" s="29">
        <f>'4A'!O40/$D40</f>
        <v>6.1728395061728392E-3</v>
      </c>
      <c r="P40" s="31">
        <v>0</v>
      </c>
      <c r="Q40" s="31">
        <v>5.9863945578231291E-2</v>
      </c>
    </row>
    <row r="41" spans="1:17" ht="12.8" customHeight="1" x14ac:dyDescent="0.25">
      <c r="A41" s="51" t="s">
        <v>35</v>
      </c>
      <c r="B41" s="72">
        <f>'4A'!B41</f>
        <v>4524</v>
      </c>
      <c r="C41" s="48">
        <f>'4A'!C41</f>
        <v>1468</v>
      </c>
      <c r="D41" s="84">
        <f>'4A'!D41</f>
        <v>644</v>
      </c>
      <c r="E41" s="44">
        <f>'4A'!E41/$D41</f>
        <v>0.92701863354037262</v>
      </c>
      <c r="F41" s="29">
        <f>'4A'!F41/$D41</f>
        <v>0</v>
      </c>
      <c r="G41" s="29">
        <f>'4A'!G41/$D41</f>
        <v>0</v>
      </c>
      <c r="H41" s="29">
        <f>'4A'!H41/$D41</f>
        <v>4.813664596273292E-2</v>
      </c>
      <c r="I41" s="29">
        <f>'4A'!I41/$D41</f>
        <v>1.5527950310559005E-3</v>
      </c>
      <c r="J41" s="29">
        <f>'4A'!J41/$D41</f>
        <v>2.3291925465838508E-2</v>
      </c>
      <c r="K41" s="29">
        <f>'4A'!K41/$D41</f>
        <v>6.2111801242236021E-3</v>
      </c>
      <c r="L41" s="29">
        <f>'4A'!L41/$D41</f>
        <v>6.2111801242236024E-2</v>
      </c>
      <c r="M41" s="29">
        <f>'4A'!M41/$D41</f>
        <v>7.763975155279503E-3</v>
      </c>
      <c r="N41" s="29">
        <f>'4A'!N41/$D41</f>
        <v>4.658385093167702E-3</v>
      </c>
      <c r="O41" s="29">
        <f>'4A'!O41/$D41</f>
        <v>3.105590062111801E-3</v>
      </c>
      <c r="P41" s="29">
        <v>0</v>
      </c>
      <c r="Q41" s="29">
        <v>5.6008146639511197E-3</v>
      </c>
    </row>
    <row r="42" spans="1:17" ht="12.8" customHeight="1" x14ac:dyDescent="0.25">
      <c r="A42" s="51" t="s">
        <v>36</v>
      </c>
      <c r="B42" s="72">
        <f>'4A'!B42</f>
        <v>8327</v>
      </c>
      <c r="C42" s="48">
        <f>'4A'!C42</f>
        <v>4140</v>
      </c>
      <c r="D42" s="84">
        <f>'4A'!D42</f>
        <v>1581</v>
      </c>
      <c r="E42" s="44">
        <f>'4A'!E42/$D42</f>
        <v>0.96521189120809614</v>
      </c>
      <c r="F42" s="29">
        <f>'4A'!F42/$D42</f>
        <v>0</v>
      </c>
      <c r="G42" s="29">
        <f>'4A'!G42/$D42</f>
        <v>2.5300442757748261E-3</v>
      </c>
      <c r="H42" s="29">
        <f>'4A'!H42/$D42</f>
        <v>6.957621758380772E-3</v>
      </c>
      <c r="I42" s="29">
        <f>'4A'!I42/$D42</f>
        <v>6.3251106894370653E-4</v>
      </c>
      <c r="J42" s="29">
        <f>'4A'!J42/$D42</f>
        <v>5.0600885515496522E-3</v>
      </c>
      <c r="K42" s="29">
        <f>'4A'!K42/$D42</f>
        <v>6.957621758380772E-3</v>
      </c>
      <c r="L42" s="29">
        <f>'4A'!L42/$D42</f>
        <v>2.7830487033523088E-2</v>
      </c>
      <c r="M42" s="29">
        <f>'4A'!M42/$D42</f>
        <v>0</v>
      </c>
      <c r="N42" s="29">
        <f>'4A'!N42/$D42</f>
        <v>1.2650221378874131E-3</v>
      </c>
      <c r="O42" s="29">
        <f>'4A'!O42/$D42</f>
        <v>7.5901328273244783E-3</v>
      </c>
      <c r="P42" s="29">
        <v>0</v>
      </c>
      <c r="Q42" s="29">
        <v>0</v>
      </c>
    </row>
    <row r="43" spans="1:17" ht="7.55" customHeight="1" x14ac:dyDescent="0.25">
      <c r="A43" s="53"/>
      <c r="B43" s="73"/>
      <c r="C43" s="67"/>
      <c r="D43" s="85"/>
      <c r="E43" s="83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</row>
    <row r="44" spans="1:17" ht="12.8" customHeight="1" x14ac:dyDescent="0.25">
      <c r="A44" s="51" t="s">
        <v>37</v>
      </c>
      <c r="B44" s="72">
        <f>'4A'!B44</f>
        <v>5243</v>
      </c>
      <c r="C44" s="48">
        <f>'4A'!C44</f>
        <v>2908</v>
      </c>
      <c r="D44" s="84">
        <f>'4A'!D44</f>
        <v>1833</v>
      </c>
      <c r="E44" s="44">
        <f>'4A'!E44/$D44</f>
        <v>0.93944353518821599</v>
      </c>
      <c r="F44" s="29">
        <f>'4A'!F44/$D44</f>
        <v>0</v>
      </c>
      <c r="G44" s="29">
        <f>'4A'!G44/$D44</f>
        <v>0</v>
      </c>
      <c r="H44" s="29">
        <f>'4A'!H44/$D44</f>
        <v>9.2744135297326783E-3</v>
      </c>
      <c r="I44" s="29">
        <f>'4A'!I44/$D44</f>
        <v>3.8188761593016913E-3</v>
      </c>
      <c r="J44" s="29">
        <f>'4A'!J44/$D44</f>
        <v>6.3284233496999451E-2</v>
      </c>
      <c r="K44" s="29">
        <f>'4A'!K44/$D44</f>
        <v>3.8188761593016915E-2</v>
      </c>
      <c r="L44" s="29">
        <f>'4A'!L44/$D44</f>
        <v>2.5095471903982543E-2</v>
      </c>
      <c r="M44" s="29">
        <f>'4A'!M44/$D44</f>
        <v>1.2002182214948172E-2</v>
      </c>
      <c r="N44" s="29">
        <f>'4A'!N44/$D44</f>
        <v>0</v>
      </c>
      <c r="O44" s="29">
        <f>'4A'!O44/$D44</f>
        <v>5.4555373704309879E-3</v>
      </c>
      <c r="P44" s="29">
        <v>0</v>
      </c>
      <c r="Q44" s="29">
        <v>0</v>
      </c>
    </row>
    <row r="45" spans="1:17" ht="12.8" customHeight="1" x14ac:dyDescent="0.25">
      <c r="A45" s="51" t="s">
        <v>38</v>
      </c>
      <c r="B45" s="72">
        <f>'4A'!B45</f>
        <v>9274</v>
      </c>
      <c r="C45" s="48">
        <f>'4A'!C45</f>
        <v>3966</v>
      </c>
      <c r="D45" s="84">
        <f>'4A'!D45</f>
        <v>1181</v>
      </c>
      <c r="E45" s="44">
        <f>'4A'!E45/$D45</f>
        <v>0.50973751058425065</v>
      </c>
      <c r="F45" s="29">
        <f>'4A'!F45/$D45</f>
        <v>0</v>
      </c>
      <c r="G45" s="29">
        <f>'4A'!G45/$D45</f>
        <v>0</v>
      </c>
      <c r="H45" s="29">
        <f>'4A'!H45/$D45</f>
        <v>0.27434377646062658</v>
      </c>
      <c r="I45" s="29">
        <f>'4A'!I45/$D45</f>
        <v>1.693480101608806E-3</v>
      </c>
      <c r="J45" s="29">
        <f>'4A'!J45/$D45</f>
        <v>5.3344623200677392E-2</v>
      </c>
      <c r="K45" s="29">
        <f>'4A'!K45/$D45</f>
        <v>3.3869602032176121E-3</v>
      </c>
      <c r="L45" s="29">
        <f>'4A'!L45/$D45</f>
        <v>0.26672311600338694</v>
      </c>
      <c r="M45" s="29">
        <f>'4A'!M45/$D45</f>
        <v>9.5681625740897544E-2</v>
      </c>
      <c r="N45" s="29">
        <f>'4A'!N45/$D45</f>
        <v>2.4555461473327687E-2</v>
      </c>
      <c r="O45" s="29">
        <f>'4A'!O45/$D45</f>
        <v>5.0804403048264179E-3</v>
      </c>
      <c r="P45" s="29">
        <v>0</v>
      </c>
      <c r="Q45" s="29">
        <v>5.3151100987091872E-3</v>
      </c>
    </row>
    <row r="46" spans="1:17" ht="12.8" customHeight="1" x14ac:dyDescent="0.25">
      <c r="A46" s="51" t="s">
        <v>39</v>
      </c>
      <c r="B46" s="72">
        <f>'4A'!B46</f>
        <v>9989</v>
      </c>
      <c r="C46" s="48">
        <f>'4A'!C46</f>
        <v>4166</v>
      </c>
      <c r="D46" s="84">
        <f>'4A'!D46</f>
        <v>1768</v>
      </c>
      <c r="E46" s="44">
        <f>'4A'!E46/$D46</f>
        <v>0.68552036199095023</v>
      </c>
      <c r="F46" s="29">
        <f>'4A'!F46/$D46</f>
        <v>5.3733031674208148E-2</v>
      </c>
      <c r="G46" s="29">
        <f>'4A'!G46/$D46</f>
        <v>0</v>
      </c>
      <c r="H46" s="29">
        <f>'4A'!H46/$D46</f>
        <v>9.8981900452488683E-2</v>
      </c>
      <c r="I46" s="29">
        <f>'4A'!I46/$D46</f>
        <v>0</v>
      </c>
      <c r="J46" s="29">
        <f>'4A'!J46/$D46</f>
        <v>0.2494343891402715</v>
      </c>
      <c r="K46" s="29">
        <f>'4A'!K46/$D46</f>
        <v>4.9773755656108594E-2</v>
      </c>
      <c r="L46" s="29">
        <f>'4A'!L46/$D46</f>
        <v>8.7104072398190041E-2</v>
      </c>
      <c r="M46" s="29">
        <f>'4A'!M46/$D46</f>
        <v>4.5248868778280542E-2</v>
      </c>
      <c r="N46" s="29">
        <f>'4A'!N46/$D46</f>
        <v>0</v>
      </c>
      <c r="O46" s="29">
        <f>'4A'!O46/$D46</f>
        <v>1.1312217194570137E-3</v>
      </c>
      <c r="P46" s="29">
        <v>2.0876826722338206E-4</v>
      </c>
      <c r="Q46" s="29">
        <v>3.2985386221294363E-2</v>
      </c>
    </row>
    <row r="47" spans="1:17" ht="12.8" customHeight="1" x14ac:dyDescent="0.25">
      <c r="A47" s="51" t="s">
        <v>40</v>
      </c>
      <c r="B47" s="72">
        <f>'4A'!B47</f>
        <v>117827</v>
      </c>
      <c r="C47" s="48">
        <f>'4A'!C47</f>
        <v>71938</v>
      </c>
      <c r="D47" s="84">
        <f>'4A'!D47</f>
        <v>15608</v>
      </c>
      <c r="E47" s="44">
        <f>'4A'!E47/$D47</f>
        <v>0.90024346488980012</v>
      </c>
      <c r="F47" s="29">
        <f>'4A'!F47/$D47</f>
        <v>3.1714505381855461E-2</v>
      </c>
      <c r="G47" s="29">
        <f>'4A'!G47/$D47</f>
        <v>0</v>
      </c>
      <c r="H47" s="29">
        <f>'4A'!H47/$D47</f>
        <v>4.0620194771911838E-2</v>
      </c>
      <c r="I47" s="29">
        <f>'4A'!I47/$D47</f>
        <v>0</v>
      </c>
      <c r="J47" s="29">
        <f>'4A'!J47/$D47</f>
        <v>5.7662737057919012E-3</v>
      </c>
      <c r="K47" s="29">
        <f>'4A'!K47/$D47</f>
        <v>5.1255766273705791E-4</v>
      </c>
      <c r="L47" s="29">
        <f>'4A'!L47/$D47</f>
        <v>6.0738083034341361E-2</v>
      </c>
      <c r="M47" s="29">
        <f>'4A'!M47/$D47</f>
        <v>1.9284982060481803E-2</v>
      </c>
      <c r="N47" s="29">
        <f>'4A'!N47/$D47</f>
        <v>8.3290620194771908E-4</v>
      </c>
      <c r="O47" s="29">
        <f>'4A'!O47/$D47</f>
        <v>8.3290620194771908E-4</v>
      </c>
      <c r="P47" s="29">
        <v>0</v>
      </c>
      <c r="Q47" s="29">
        <v>0</v>
      </c>
    </row>
    <row r="48" spans="1:17" ht="12.8" customHeight="1" x14ac:dyDescent="0.25">
      <c r="A48" s="51" t="s">
        <v>41</v>
      </c>
      <c r="B48" s="72">
        <f>'4A'!B48</f>
        <v>13609</v>
      </c>
      <c r="C48" s="48">
        <f>'4A'!C48</f>
        <v>1482</v>
      </c>
      <c r="D48" s="84">
        <f>'4A'!D48</f>
        <v>424</v>
      </c>
      <c r="E48" s="44">
        <f>'4A'!E48/$D48</f>
        <v>0.44811320754716982</v>
      </c>
      <c r="F48" s="29">
        <f>'4A'!F48/$D48</f>
        <v>0</v>
      </c>
      <c r="G48" s="29">
        <f>'4A'!G48/$D48</f>
        <v>1.179245283018868E-2</v>
      </c>
      <c r="H48" s="29">
        <f>'4A'!H48/$D48</f>
        <v>7.0754716981132074E-2</v>
      </c>
      <c r="I48" s="29">
        <f>'4A'!I48/$D48</f>
        <v>2.3584905660377358E-3</v>
      </c>
      <c r="J48" s="29">
        <f>'4A'!J48/$D48</f>
        <v>0.43867924528301888</v>
      </c>
      <c r="K48" s="29">
        <f>'4A'!K48/$D48</f>
        <v>9.433962264150943E-3</v>
      </c>
      <c r="L48" s="29">
        <f>'4A'!L48/$D48</f>
        <v>0.20518867924528303</v>
      </c>
      <c r="M48" s="29">
        <f>'4A'!M48/$D48</f>
        <v>2.3584905660377358E-3</v>
      </c>
      <c r="N48" s="29">
        <f>'4A'!N48/$D48</f>
        <v>2.3584905660377358E-3</v>
      </c>
      <c r="O48" s="29">
        <f>'4A'!O48/$D48</f>
        <v>1.179245283018868E-2</v>
      </c>
      <c r="P48" s="29">
        <v>0</v>
      </c>
      <c r="Q48" s="29">
        <v>0.28603006189213087</v>
      </c>
    </row>
    <row r="49" spans="1:17" ht="12.8" customHeight="1" x14ac:dyDescent="0.25">
      <c r="A49" s="51" t="s">
        <v>42</v>
      </c>
      <c r="B49" s="72">
        <f>'4A'!B49</f>
        <v>950</v>
      </c>
      <c r="C49" s="48">
        <f>'4A'!C49</f>
        <v>250</v>
      </c>
      <c r="D49" s="84">
        <f>'4A'!D49</f>
        <v>132</v>
      </c>
      <c r="E49" s="44">
        <f>'4A'!E49/$D49</f>
        <v>0.75</v>
      </c>
      <c r="F49" s="29">
        <f>'4A'!F49/$D49</f>
        <v>7.575757575757576E-3</v>
      </c>
      <c r="G49" s="29">
        <f>'4A'!G49/$D49</f>
        <v>7.575757575757576E-3</v>
      </c>
      <c r="H49" s="29">
        <f>'4A'!H49/$D49</f>
        <v>0.23484848484848486</v>
      </c>
      <c r="I49" s="29">
        <f>'4A'!I49/$D49</f>
        <v>7.575757575757576E-3</v>
      </c>
      <c r="J49" s="29">
        <f>'4A'!J49/$D49</f>
        <v>5.3030303030303032E-2</v>
      </c>
      <c r="K49" s="29">
        <f>'4A'!K49/$D49</f>
        <v>0</v>
      </c>
      <c r="L49" s="29">
        <f>'4A'!L49/$D49</f>
        <v>0.13636363636363635</v>
      </c>
      <c r="M49" s="29">
        <f>'4A'!M49/$D49</f>
        <v>0</v>
      </c>
      <c r="N49" s="29">
        <f>'4A'!N49/$D49</f>
        <v>2.2727272727272728E-2</v>
      </c>
      <c r="O49" s="29">
        <f>'4A'!O49/$D49</f>
        <v>1.5151515151515152E-2</v>
      </c>
      <c r="P49" s="29">
        <v>0</v>
      </c>
      <c r="Q49" s="29">
        <v>6.2893081761006293E-3</v>
      </c>
    </row>
    <row r="50" spans="1:17" ht="12.8" customHeight="1" x14ac:dyDescent="0.25">
      <c r="A50" s="51" t="s">
        <v>43</v>
      </c>
      <c r="B50" s="72">
        <f>'4A'!B50</f>
        <v>51241</v>
      </c>
      <c r="C50" s="48">
        <f>'4A'!C50</f>
        <v>6156</v>
      </c>
      <c r="D50" s="84">
        <f>'4A'!D50</f>
        <v>2151</v>
      </c>
      <c r="E50" s="44">
        <f>'4A'!E50/$D50</f>
        <v>0.5643886564388656</v>
      </c>
      <c r="F50" s="29">
        <f>'4A'!F50/$D50</f>
        <v>3.2543003254300326E-3</v>
      </c>
      <c r="G50" s="29">
        <f>'4A'!G50/$D50</f>
        <v>2.9753602975360297E-2</v>
      </c>
      <c r="H50" s="29">
        <f>'4A'!H50/$D50</f>
        <v>0.31706183170618318</v>
      </c>
      <c r="I50" s="29">
        <f>'4A'!I50/$D50</f>
        <v>2.7894002789400278E-3</v>
      </c>
      <c r="J50" s="29">
        <f>'4A'!J50/$D50</f>
        <v>5.0674105067410505E-2</v>
      </c>
      <c r="K50" s="29">
        <f>'4A'!K50/$D50</f>
        <v>3.2543003254300326E-3</v>
      </c>
      <c r="L50" s="29">
        <f>'4A'!L50/$D50</f>
        <v>0.14969781496978149</v>
      </c>
      <c r="M50" s="29">
        <f>'4A'!M50/$D50</f>
        <v>5.8577405857740586E-2</v>
      </c>
      <c r="N50" s="29">
        <f>'4A'!N50/$D50</f>
        <v>4.6490004649000468E-3</v>
      </c>
      <c r="O50" s="29">
        <f>'4A'!O50/$D50</f>
        <v>4.1841004184100415E-3</v>
      </c>
      <c r="P50" s="74">
        <v>0</v>
      </c>
      <c r="Q50" s="74">
        <v>4.6642995480955456E-2</v>
      </c>
    </row>
    <row r="51" spans="1:17" ht="12.8" customHeight="1" x14ac:dyDescent="0.25">
      <c r="A51" s="51" t="s">
        <v>44</v>
      </c>
      <c r="B51" s="72">
        <f>'4A'!B51</f>
        <v>6042</v>
      </c>
      <c r="C51" s="48">
        <f>'4A'!C51</f>
        <v>1346</v>
      </c>
      <c r="D51" s="84">
        <f>'4A'!D51</f>
        <v>491</v>
      </c>
      <c r="E51" s="44">
        <f>'4A'!E51/$D51</f>
        <v>0.3910386965376782</v>
      </c>
      <c r="F51" s="29">
        <f>'4A'!F51/$D51</f>
        <v>0</v>
      </c>
      <c r="G51" s="29">
        <f>'4A'!G51/$D51</f>
        <v>2.0366598778004071E-3</v>
      </c>
      <c r="H51" s="29">
        <f>'4A'!H51/$D51</f>
        <v>0.11201629327902241</v>
      </c>
      <c r="I51" s="29">
        <f>'4A'!I51/$D51</f>
        <v>0</v>
      </c>
      <c r="J51" s="29">
        <f>'4A'!J51/$D51</f>
        <v>0.1690427698574338</v>
      </c>
      <c r="K51" s="29">
        <f>'4A'!K51/$D51</f>
        <v>7.9429735234215884E-2</v>
      </c>
      <c r="L51" s="29">
        <f>'4A'!L51/$D51</f>
        <v>0.37474541751527496</v>
      </c>
      <c r="M51" s="29">
        <f>'4A'!M51/$D51</f>
        <v>0</v>
      </c>
      <c r="N51" s="29">
        <f>'4A'!N51/$D51</f>
        <v>2.0366598778004071E-3</v>
      </c>
      <c r="O51" s="29">
        <f>'4A'!O51/$D51</f>
        <v>2.0366598778004074E-2</v>
      </c>
      <c r="P51" s="29">
        <v>0</v>
      </c>
      <c r="Q51" s="29">
        <v>0</v>
      </c>
    </row>
    <row r="52" spans="1:17" ht="12.8" customHeight="1" x14ac:dyDescent="0.25">
      <c r="A52" s="51" t="s">
        <v>45</v>
      </c>
      <c r="B52" s="72">
        <f>'4A'!B52</f>
        <v>38110</v>
      </c>
      <c r="C52" s="48">
        <f>'4A'!C52</f>
        <v>31050</v>
      </c>
      <c r="D52" s="84">
        <f>'4A'!D52</f>
        <v>20480</v>
      </c>
      <c r="E52" s="44">
        <f>'4A'!E52/$D52</f>
        <v>0.98647460937499998</v>
      </c>
      <c r="F52" s="29">
        <f>'4A'!F52/$D52</f>
        <v>9.2773437499999996E-4</v>
      </c>
      <c r="G52" s="29">
        <f>'4A'!G52/$D52</f>
        <v>2.0996093749999999E-3</v>
      </c>
      <c r="H52" s="29">
        <f>'4A'!H52/$D52</f>
        <v>2.8808593750000002E-3</v>
      </c>
      <c r="I52" s="29">
        <f>'4A'!I52/$D52</f>
        <v>4.8828125000000003E-5</v>
      </c>
      <c r="J52" s="29">
        <f>'4A'!J52/$D52</f>
        <v>5.859375E-3</v>
      </c>
      <c r="K52" s="29">
        <f>'4A'!K52/$D52</f>
        <v>1.9531250000000001E-4</v>
      </c>
      <c r="L52" s="29">
        <f>'4A'!L52/$D52</f>
        <v>3.7109374999999998E-3</v>
      </c>
      <c r="M52" s="29">
        <f>'4A'!M52/$D52</f>
        <v>1.4648437499999999E-4</v>
      </c>
      <c r="N52" s="29">
        <f>'4A'!N52/$D52</f>
        <v>4.8828125000000003E-5</v>
      </c>
      <c r="O52" s="29">
        <f>'4A'!O52/$D52</f>
        <v>1.3671874999999999E-3</v>
      </c>
      <c r="P52" s="29">
        <v>0</v>
      </c>
      <c r="Q52" s="29">
        <v>5.9747459193101322E-2</v>
      </c>
    </row>
    <row r="53" spans="1:17" ht="12.8" customHeight="1" x14ac:dyDescent="0.25">
      <c r="A53" s="51" t="s">
        <v>46</v>
      </c>
      <c r="B53" s="72">
        <f>'4A'!B53</f>
        <v>41486</v>
      </c>
      <c r="C53" s="48">
        <f>'4A'!C53</f>
        <v>20766</v>
      </c>
      <c r="D53" s="84">
        <f>'4A'!D53</f>
        <v>4679</v>
      </c>
      <c r="E53" s="44">
        <f>'4A'!E53/$D53</f>
        <v>0.82197050651848691</v>
      </c>
      <c r="F53" s="29">
        <f>'4A'!F53/$D53</f>
        <v>4.7018593716606112E-3</v>
      </c>
      <c r="G53" s="29">
        <f>'4A'!G53/$D53</f>
        <v>4.2744176106005553E-3</v>
      </c>
      <c r="H53" s="29">
        <f>'4A'!H53/$D53</f>
        <v>0</v>
      </c>
      <c r="I53" s="29">
        <f>'4A'!I53/$D53</f>
        <v>0</v>
      </c>
      <c r="J53" s="29">
        <f>'4A'!J53/$D53</f>
        <v>0.10130369737123317</v>
      </c>
      <c r="K53" s="29">
        <f>'4A'!K53/$D53</f>
        <v>8.2923701645650785E-2</v>
      </c>
      <c r="L53" s="29">
        <f>'4A'!L53/$D53</f>
        <v>9.2754862150032064E-2</v>
      </c>
      <c r="M53" s="29">
        <f>'4A'!M53/$D53</f>
        <v>1.5601624278692027E-2</v>
      </c>
      <c r="N53" s="29">
        <f>'4A'!N53/$D53</f>
        <v>0</v>
      </c>
      <c r="O53" s="29">
        <f>'4A'!O53/$D53</f>
        <v>9.8311605043812783E-3</v>
      </c>
      <c r="P53" s="29">
        <v>0</v>
      </c>
      <c r="Q53" s="29">
        <v>7.3649053695298448E-3</v>
      </c>
    </row>
    <row r="54" spans="1:17" ht="7.55" customHeight="1" x14ac:dyDescent="0.25">
      <c r="A54" s="53"/>
      <c r="B54" s="73"/>
      <c r="C54" s="67"/>
      <c r="D54" s="85"/>
      <c r="E54" s="83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</row>
    <row r="55" spans="1:17" ht="12.8" customHeight="1" x14ac:dyDescent="0.25">
      <c r="A55" s="51" t="s">
        <v>47</v>
      </c>
      <c r="B55" s="72">
        <f>'4A'!B55</f>
        <v>4804</v>
      </c>
      <c r="C55" s="48">
        <f>'4A'!C55</f>
        <v>3980</v>
      </c>
      <c r="D55" s="84">
        <f>'4A'!D55</f>
        <v>776</v>
      </c>
      <c r="E55" s="44">
        <f>'4A'!E55/$D55</f>
        <v>6.5721649484536085E-2</v>
      </c>
      <c r="F55" s="29">
        <f>'4A'!F55/$D55</f>
        <v>0.20618556701030927</v>
      </c>
      <c r="G55" s="29">
        <f>'4A'!G55/$D55</f>
        <v>7.7319587628865982E-3</v>
      </c>
      <c r="H55" s="29">
        <f>'4A'!H55/$D55</f>
        <v>0.26417525773195877</v>
      </c>
      <c r="I55" s="29">
        <f>'4A'!I55/$D55</f>
        <v>2.5773195876288659E-3</v>
      </c>
      <c r="J55" s="29">
        <f>'4A'!J55/$D55</f>
        <v>0.10051546391752578</v>
      </c>
      <c r="K55" s="29">
        <f>'4A'!K55/$D55</f>
        <v>0.125</v>
      </c>
      <c r="L55" s="29">
        <f>'4A'!L55/$D55</f>
        <v>0.2345360824742268</v>
      </c>
      <c r="M55" s="29">
        <f>'4A'!M55/$D55</f>
        <v>2.9639175257731958E-2</v>
      </c>
      <c r="N55" s="29">
        <f>'4A'!N55/$D55</f>
        <v>0</v>
      </c>
      <c r="O55" s="29">
        <f>'4A'!O55/$D55</f>
        <v>0</v>
      </c>
      <c r="P55" s="29">
        <v>1.060695344725987E-2</v>
      </c>
      <c r="Q55" s="29">
        <v>0</v>
      </c>
    </row>
    <row r="56" spans="1:17" ht="12.8" customHeight="1" x14ac:dyDescent="0.25">
      <c r="A56" s="51" t="s">
        <v>48</v>
      </c>
      <c r="B56" s="72">
        <f>'4A'!B56</f>
        <v>4000</v>
      </c>
      <c r="C56" s="48">
        <f>'4A'!C56</f>
        <v>2764</v>
      </c>
      <c r="D56" s="84">
        <f>'4A'!D56</f>
        <v>246</v>
      </c>
      <c r="E56" s="44">
        <f>'4A'!E56/$D56</f>
        <v>0.88211382113821135</v>
      </c>
      <c r="F56" s="29">
        <f>'4A'!F56/$D56</f>
        <v>0</v>
      </c>
      <c r="G56" s="29">
        <f>'4A'!G56/$D56</f>
        <v>0</v>
      </c>
      <c r="H56" s="29">
        <f>'4A'!H56/$D56</f>
        <v>0</v>
      </c>
      <c r="I56" s="29">
        <f>'4A'!I56/$D56</f>
        <v>0</v>
      </c>
      <c r="J56" s="29">
        <f>'4A'!J56/$D56</f>
        <v>0.24390243902439024</v>
      </c>
      <c r="K56" s="29">
        <f>'4A'!K56/$D56</f>
        <v>4.0650406504065045E-3</v>
      </c>
      <c r="L56" s="29">
        <f>'4A'!L56/$D56</f>
        <v>2.8455284552845527E-2</v>
      </c>
      <c r="M56" s="29">
        <f>'4A'!M56/$D56</f>
        <v>0</v>
      </c>
      <c r="N56" s="29">
        <f>'4A'!N56/$D56</f>
        <v>2.032520325203252E-2</v>
      </c>
      <c r="O56" s="29">
        <f>'4A'!O56/$D56</f>
        <v>2.8455284552845527E-2</v>
      </c>
      <c r="P56" s="29">
        <v>0</v>
      </c>
      <c r="Q56" s="29">
        <v>6.5573770491803282E-2</v>
      </c>
    </row>
    <row r="57" spans="1:17" ht="12.8" customHeight="1" x14ac:dyDescent="0.25">
      <c r="A57" s="51" t="s">
        <v>49</v>
      </c>
      <c r="B57" s="72">
        <f>'4A'!B57</f>
        <v>8058</v>
      </c>
      <c r="C57" s="48">
        <f>'4A'!C57</f>
        <v>2046</v>
      </c>
      <c r="D57" s="84">
        <f>'4A'!D57</f>
        <v>614</v>
      </c>
      <c r="E57" s="44">
        <f>'4A'!E57/$D57</f>
        <v>0.90716612377850159</v>
      </c>
      <c r="F57" s="29">
        <f>'4A'!F57/$D57</f>
        <v>0</v>
      </c>
      <c r="G57" s="29">
        <f>'4A'!G57/$D57</f>
        <v>0</v>
      </c>
      <c r="H57" s="29">
        <f>'4A'!H57/$D57</f>
        <v>4.8859934853420191E-3</v>
      </c>
      <c r="I57" s="29">
        <f>'4A'!I57/$D57</f>
        <v>4.8859934853420191E-3</v>
      </c>
      <c r="J57" s="29">
        <f>'4A'!J57/$D57</f>
        <v>7.9804560260586313E-2</v>
      </c>
      <c r="K57" s="29">
        <f>'4A'!K57/$D57</f>
        <v>4.8859934853420191E-3</v>
      </c>
      <c r="L57" s="29">
        <f>'4A'!L57/$D57</f>
        <v>8.143322475570032E-2</v>
      </c>
      <c r="M57" s="29">
        <f>'4A'!M57/$D57</f>
        <v>0</v>
      </c>
      <c r="N57" s="29">
        <f>'4A'!N57/$D57</f>
        <v>0</v>
      </c>
      <c r="O57" s="29">
        <f>'4A'!O57/$D57</f>
        <v>2.2801302931596091E-2</v>
      </c>
      <c r="P57" s="29">
        <v>0</v>
      </c>
      <c r="Q57" s="29">
        <v>4.4903457566232603E-3</v>
      </c>
    </row>
    <row r="58" spans="1:17" ht="12.8" customHeight="1" x14ac:dyDescent="0.25">
      <c r="A58" s="51" t="s">
        <v>50</v>
      </c>
      <c r="B58" s="72">
        <f>'4A'!B58</f>
        <v>2925</v>
      </c>
      <c r="C58" s="48">
        <f>'4A'!C58</f>
        <v>318</v>
      </c>
      <c r="D58" s="84">
        <f>'4A'!D58</f>
        <v>184</v>
      </c>
      <c r="E58" s="44">
        <f>'4A'!E58/$D58</f>
        <v>0.375</v>
      </c>
      <c r="F58" s="29">
        <f>'4A'!F58/$D58</f>
        <v>0</v>
      </c>
      <c r="G58" s="29">
        <f>'4A'!G58/$D58</f>
        <v>5.434782608695652E-2</v>
      </c>
      <c r="H58" s="29">
        <f>'4A'!H58/$D58</f>
        <v>0</v>
      </c>
      <c r="I58" s="29">
        <f>'4A'!I58/$D58</f>
        <v>1.6304347826086956E-2</v>
      </c>
      <c r="J58" s="29">
        <f>'4A'!J58/$D58</f>
        <v>0.14130434782608695</v>
      </c>
      <c r="K58" s="29">
        <f>'4A'!K58/$D58</f>
        <v>0.59239130434782605</v>
      </c>
      <c r="L58" s="29">
        <f>'4A'!L58/$D58</f>
        <v>6.5217391304347824E-2</v>
      </c>
      <c r="M58" s="29">
        <f>'4A'!M58/$D58</f>
        <v>0</v>
      </c>
      <c r="N58" s="29">
        <f>'4A'!N58/$D58</f>
        <v>3.8043478260869568E-2</v>
      </c>
      <c r="O58" s="29">
        <f>'4A'!O58/$D58</f>
        <v>2.1739130434782608E-2</v>
      </c>
      <c r="P58" s="74">
        <v>4.464285714285714E-3</v>
      </c>
      <c r="Q58" s="74">
        <v>0</v>
      </c>
    </row>
    <row r="59" spans="1:17" ht="12.8" customHeight="1" x14ac:dyDescent="0.25">
      <c r="A59" s="51" t="s">
        <v>51</v>
      </c>
      <c r="B59" s="72">
        <f>'4A'!B59</f>
        <v>19601</v>
      </c>
      <c r="C59" s="48">
        <f>'4A'!C59</f>
        <v>6053</v>
      </c>
      <c r="D59" s="84">
        <f>'4A'!D59</f>
        <v>2027</v>
      </c>
      <c r="E59" s="44">
        <f>'4A'!E59/$D59</f>
        <v>0.79625061667488894</v>
      </c>
      <c r="F59" s="29">
        <f>'4A'!F59/$D59</f>
        <v>0</v>
      </c>
      <c r="G59" s="29">
        <f>'4A'!G59/$D59</f>
        <v>0</v>
      </c>
      <c r="H59" s="29">
        <f>'4A'!H59/$D59</f>
        <v>5.4267390231869758E-2</v>
      </c>
      <c r="I59" s="29">
        <f>'4A'!I59/$D59</f>
        <v>0</v>
      </c>
      <c r="J59" s="29">
        <f>'4A'!J59/$D59</f>
        <v>7.4987666502220024E-2</v>
      </c>
      <c r="K59" s="29">
        <f>'4A'!K59/$D59</f>
        <v>3.8973852984706465E-2</v>
      </c>
      <c r="L59" s="29">
        <f>'4A'!L59/$D59</f>
        <v>9.0281203749383324E-2</v>
      </c>
      <c r="M59" s="29">
        <f>'4A'!M59/$D59</f>
        <v>0.10754810064134189</v>
      </c>
      <c r="N59" s="29">
        <f>'4A'!N59/$D59</f>
        <v>2.0226936359151456E-2</v>
      </c>
      <c r="O59" s="29">
        <f>'4A'!O59/$D59</f>
        <v>4.1933892451899359E-2</v>
      </c>
      <c r="P59" s="29">
        <v>0</v>
      </c>
      <c r="Q59" s="29">
        <v>1.8925739005046863E-3</v>
      </c>
    </row>
    <row r="60" spans="1:17" ht="12.8" customHeight="1" x14ac:dyDescent="0.25">
      <c r="A60" s="51" t="s">
        <v>52</v>
      </c>
      <c r="B60" s="72">
        <f>'4A'!B60</f>
        <v>23544</v>
      </c>
      <c r="C60" s="48">
        <f>'4A'!C60</f>
        <v>6335</v>
      </c>
      <c r="D60" s="84">
        <f>'4A'!D60</f>
        <v>1391</v>
      </c>
      <c r="E60" s="44">
        <f>'4A'!E60/$D60</f>
        <v>0.88353702372393961</v>
      </c>
      <c r="F60" s="29">
        <f>'4A'!F60/$D60</f>
        <v>8.6268871315600293E-2</v>
      </c>
      <c r="G60" s="29">
        <f>'4A'!G60/$D60</f>
        <v>3.8820992092020126E-2</v>
      </c>
      <c r="H60" s="29">
        <f>'4A'!H60/$D60</f>
        <v>0</v>
      </c>
      <c r="I60" s="29">
        <f>'4A'!I60/$D60</f>
        <v>6.4701653486700216E-3</v>
      </c>
      <c r="J60" s="29">
        <f>'4A'!J60/$D60</f>
        <v>0</v>
      </c>
      <c r="K60" s="29">
        <f>'4A'!K60/$D60</f>
        <v>0</v>
      </c>
      <c r="L60" s="29">
        <f>'4A'!L60/$D60</f>
        <v>0</v>
      </c>
      <c r="M60" s="29">
        <f>'4A'!M60/$D60</f>
        <v>0</v>
      </c>
      <c r="N60" s="29">
        <f>'4A'!N60/$D60</f>
        <v>0</v>
      </c>
      <c r="O60" s="29">
        <f>'4A'!O60/$D60</f>
        <v>7.1890726096333572E-3</v>
      </c>
      <c r="P60" s="74">
        <v>0</v>
      </c>
      <c r="Q60" s="74">
        <v>0</v>
      </c>
    </row>
    <row r="61" spans="1:17" ht="12.8" customHeight="1" x14ac:dyDescent="0.25">
      <c r="A61" s="51" t="s">
        <v>53</v>
      </c>
      <c r="B61" s="72">
        <f>'4A'!B61</f>
        <v>3316</v>
      </c>
      <c r="C61" s="48">
        <f>'4A'!C61</f>
        <v>1231</v>
      </c>
      <c r="D61" s="84">
        <f>'4A'!D61</f>
        <v>145</v>
      </c>
      <c r="E61" s="44">
        <f>'4A'!E61/$D61</f>
        <v>0.85517241379310349</v>
      </c>
      <c r="F61" s="29">
        <f>'4A'!F61/$D61</f>
        <v>0</v>
      </c>
      <c r="G61" s="29">
        <f>'4A'!G61/$D61</f>
        <v>6.8965517241379309E-3</v>
      </c>
      <c r="H61" s="29">
        <f>'4A'!H61/$D61</f>
        <v>2.0689655172413793E-2</v>
      </c>
      <c r="I61" s="29">
        <f>'4A'!I61/$D61</f>
        <v>6.8965517241379309E-3</v>
      </c>
      <c r="J61" s="29">
        <f>'4A'!J61/$D61</f>
        <v>8.9655172413793102E-2</v>
      </c>
      <c r="K61" s="29">
        <f>'4A'!K61/$D61</f>
        <v>0</v>
      </c>
      <c r="L61" s="29">
        <f>'4A'!L61/$D61</f>
        <v>0.11724137931034483</v>
      </c>
      <c r="M61" s="29">
        <f>'4A'!M61/$D61</f>
        <v>6.8965517241379309E-3</v>
      </c>
      <c r="N61" s="29">
        <f>'4A'!N61/$D61</f>
        <v>0</v>
      </c>
      <c r="O61" s="75">
        <f>'4A'!O61/$D61</f>
        <v>0</v>
      </c>
      <c r="P61" s="75">
        <v>0</v>
      </c>
      <c r="Q61" s="29">
        <v>0</v>
      </c>
    </row>
    <row r="62" spans="1:17" ht="12.8" customHeight="1" x14ac:dyDescent="0.25">
      <c r="A62" s="51" t="s">
        <v>54</v>
      </c>
      <c r="B62" s="72">
        <f>'4A'!B62</f>
        <v>2773</v>
      </c>
      <c r="C62" s="48">
        <f>'4A'!C62</f>
        <v>1262</v>
      </c>
      <c r="D62" s="84">
        <f>'4A'!D62</f>
        <v>583</v>
      </c>
      <c r="E62" s="44">
        <f>'4A'!E62/$D62</f>
        <v>0.92967409948542024</v>
      </c>
      <c r="F62" s="29">
        <f>'4A'!F62/$D62</f>
        <v>0</v>
      </c>
      <c r="G62" s="29">
        <f>'4A'!G62/$D62</f>
        <v>0</v>
      </c>
      <c r="H62" s="29">
        <f>'4A'!H62/$D62</f>
        <v>1.3722126929674099E-2</v>
      </c>
      <c r="I62" s="29">
        <f>'4A'!I62/$D62</f>
        <v>0</v>
      </c>
      <c r="J62" s="29">
        <f>'4A'!J62/$D62</f>
        <v>2.4013722126929673E-2</v>
      </c>
      <c r="K62" s="29">
        <f>'4A'!K62/$D62</f>
        <v>2.5728987993138937E-2</v>
      </c>
      <c r="L62" s="29">
        <f>'4A'!L62/$D62</f>
        <v>1.5437392795883362E-2</v>
      </c>
      <c r="M62" s="29">
        <f>'4A'!M62/$D62</f>
        <v>1.7152658662092624E-3</v>
      </c>
      <c r="N62" s="29">
        <f>'4A'!N62/$D62</f>
        <v>1.7152658662092624E-3</v>
      </c>
      <c r="O62" s="75">
        <f>'4A'!O62/$D62</f>
        <v>2.0583190394511151E-2</v>
      </c>
      <c r="P62" s="75">
        <v>0</v>
      </c>
      <c r="Q62" s="29">
        <v>0</v>
      </c>
    </row>
    <row r="63" spans="1:17" ht="12.8" customHeight="1" x14ac:dyDescent="0.25">
      <c r="A63" s="51" t="s">
        <v>55</v>
      </c>
      <c r="B63" s="72">
        <f>'4A'!B63</f>
        <v>119</v>
      </c>
      <c r="C63" s="48">
        <f>'4A'!C63</f>
        <v>99</v>
      </c>
      <c r="D63" s="84">
        <f>'4A'!D63</f>
        <v>6</v>
      </c>
      <c r="E63" s="44">
        <f>'4A'!E63/$D63</f>
        <v>0</v>
      </c>
      <c r="F63" s="29">
        <f>'4A'!F63/$D63</f>
        <v>0.16666666666666666</v>
      </c>
      <c r="G63" s="29">
        <f>'4A'!G63/$D63</f>
        <v>0</v>
      </c>
      <c r="H63" s="29">
        <f>'4A'!H63/$D63</f>
        <v>1</v>
      </c>
      <c r="I63" s="29">
        <f>'4A'!I63/$D63</f>
        <v>0</v>
      </c>
      <c r="J63" s="29">
        <f>'4A'!J63/$D63</f>
        <v>0</v>
      </c>
      <c r="K63" s="29">
        <f>'4A'!K63/$D63</f>
        <v>0</v>
      </c>
      <c r="L63" s="29">
        <f>'4A'!L63/$D63</f>
        <v>0.16666666666666666</v>
      </c>
      <c r="M63" s="29">
        <f>'4A'!M63/$D63</f>
        <v>0.5</v>
      </c>
      <c r="N63" s="29">
        <f>'4A'!N63/$D63</f>
        <v>0</v>
      </c>
      <c r="O63" s="75">
        <f>'4A'!O63/$D63</f>
        <v>0</v>
      </c>
      <c r="P63" s="75">
        <v>0</v>
      </c>
      <c r="Q63" s="29">
        <v>5.128205128205128E-2</v>
      </c>
    </row>
    <row r="64" spans="1:17" ht="12.8" customHeight="1" x14ac:dyDescent="0.25">
      <c r="A64" s="51" t="s">
        <v>56</v>
      </c>
      <c r="B64" s="72">
        <f>'4A'!B64</f>
        <v>16613</v>
      </c>
      <c r="C64" s="48">
        <f>'4A'!C64</f>
        <v>6976</v>
      </c>
      <c r="D64" s="84">
        <f>'4A'!D64</f>
        <v>2828</v>
      </c>
      <c r="E64" s="44">
        <f>'4A'!E64/$D64</f>
        <v>0.82956152758132962</v>
      </c>
      <c r="F64" s="29">
        <f>'4A'!F64/$D64</f>
        <v>0</v>
      </c>
      <c r="G64" s="29">
        <f>'4A'!G64/$D64</f>
        <v>0</v>
      </c>
      <c r="H64" s="29">
        <f>'4A'!H64/$D64</f>
        <v>7.0721357850070724E-4</v>
      </c>
      <c r="I64" s="29">
        <f>'4A'!I64/$D64</f>
        <v>1.4144271570014145E-3</v>
      </c>
      <c r="J64" s="29">
        <f>'4A'!J64/$D64</f>
        <v>0.15947666195190949</v>
      </c>
      <c r="K64" s="29">
        <f>'4A'!K64/$D64</f>
        <v>4.0311173974540308E-2</v>
      </c>
      <c r="L64" s="29">
        <f>'4A'!L64/$D64</f>
        <v>6.1173974540311177E-2</v>
      </c>
      <c r="M64" s="29">
        <f>'4A'!M64/$D64</f>
        <v>1.4144271570014145E-3</v>
      </c>
      <c r="N64" s="29">
        <f>'4A'!N64/$D64</f>
        <v>1.7680339462517679E-3</v>
      </c>
      <c r="O64" s="75">
        <f>'4A'!O64/$D64</f>
        <v>3.5360678925035359E-3</v>
      </c>
      <c r="P64" s="75">
        <v>0</v>
      </c>
      <c r="Q64" s="29">
        <v>0</v>
      </c>
    </row>
    <row r="65" spans="1:17" ht="7.55" customHeight="1" x14ac:dyDescent="0.25">
      <c r="A65" s="53"/>
      <c r="B65" s="73"/>
      <c r="C65" s="67"/>
      <c r="D65" s="85"/>
      <c r="E65" s="83"/>
      <c r="F65" s="56"/>
      <c r="G65" s="56"/>
      <c r="H65" s="56"/>
      <c r="I65" s="56"/>
      <c r="J65" s="56"/>
      <c r="K65" s="56"/>
      <c r="L65" s="56"/>
      <c r="M65" s="56"/>
      <c r="N65" s="56"/>
      <c r="O65" s="76"/>
      <c r="P65" s="76"/>
      <c r="Q65" s="56"/>
    </row>
    <row r="66" spans="1:17" ht="12.8" customHeight="1" x14ac:dyDescent="0.25">
      <c r="A66" s="51" t="s">
        <v>57</v>
      </c>
      <c r="B66" s="72">
        <f>'4A'!B66</f>
        <v>36704</v>
      </c>
      <c r="C66" s="48">
        <f>'4A'!C66</f>
        <v>22176</v>
      </c>
      <c r="D66" s="84">
        <f>'4A'!D66</f>
        <v>11197</v>
      </c>
      <c r="E66" s="44">
        <f>'4A'!E66/$D66</f>
        <v>0.88434402071983564</v>
      </c>
      <c r="F66" s="29">
        <f>'4A'!F66/$D66</f>
        <v>7.0911851388764852E-2</v>
      </c>
      <c r="G66" s="29">
        <f>'4A'!G66/$D66</f>
        <v>0</v>
      </c>
      <c r="H66" s="29">
        <f>'4A'!H66/$D66</f>
        <v>3.9296240064302934E-3</v>
      </c>
      <c r="I66" s="29">
        <f>'4A'!I66/$D66</f>
        <v>1.7861927301955882E-4</v>
      </c>
      <c r="J66" s="29">
        <f>'4A'!J66/$D66</f>
        <v>5.1442350629632941E-2</v>
      </c>
      <c r="K66" s="29">
        <f>'4A'!K66/$D66</f>
        <v>2.8579083683129411E-3</v>
      </c>
      <c r="L66" s="29">
        <f>'4A'!L66/$D66</f>
        <v>2.4828078949718675E-2</v>
      </c>
      <c r="M66" s="29">
        <f>'4A'!M66/$D66</f>
        <v>3.6974189515048675E-2</v>
      </c>
      <c r="N66" s="29">
        <f>'4A'!N66/$D66</f>
        <v>1.4289541841564705E-3</v>
      </c>
      <c r="O66" s="75">
        <f>'4A'!O66/$D66</f>
        <v>7.412699830311691E-3</v>
      </c>
      <c r="P66" s="75">
        <v>0</v>
      </c>
      <c r="Q66" s="29">
        <v>0.27711829717560377</v>
      </c>
    </row>
    <row r="67" spans="1:17" ht="12.8" customHeight="1" x14ac:dyDescent="0.25">
      <c r="A67" s="51" t="s">
        <v>58</v>
      </c>
      <c r="B67" s="72">
        <f>'4A'!B67</f>
        <v>6411</v>
      </c>
      <c r="C67" s="48">
        <f>'4A'!C67</f>
        <v>1227</v>
      </c>
      <c r="D67" s="84">
        <f>'4A'!D67</f>
        <v>432</v>
      </c>
      <c r="E67" s="44">
        <f>'4A'!E67/$D67</f>
        <v>0.5717592592592593</v>
      </c>
      <c r="F67" s="29">
        <f>'4A'!F67/$D67</f>
        <v>1.3888888888888888E-2</v>
      </c>
      <c r="G67" s="29">
        <f>'4A'!G67/$D67</f>
        <v>9.2592592592592587E-3</v>
      </c>
      <c r="H67" s="29">
        <f>'4A'!H67/$D67</f>
        <v>2.7777777777777776E-2</v>
      </c>
      <c r="I67" s="29">
        <f>'4A'!I67/$D67</f>
        <v>0</v>
      </c>
      <c r="J67" s="29">
        <f>'4A'!J67/$D67</f>
        <v>9.2592592592592587E-2</v>
      </c>
      <c r="K67" s="29">
        <f>'4A'!K67/$D67</f>
        <v>8.7962962962962965E-2</v>
      </c>
      <c r="L67" s="29">
        <f>'4A'!L67/$D67</f>
        <v>0.27314814814814814</v>
      </c>
      <c r="M67" s="29">
        <f>'4A'!M67/$D67</f>
        <v>0</v>
      </c>
      <c r="N67" s="29">
        <f>'4A'!N67/$D67</f>
        <v>2.3148148148148147E-3</v>
      </c>
      <c r="O67" s="75">
        <f>'4A'!O67/$D67</f>
        <v>9.2592592592592587E-3</v>
      </c>
      <c r="P67" s="75">
        <v>0</v>
      </c>
      <c r="Q67" s="29">
        <v>2.4615384615384616E-3</v>
      </c>
    </row>
    <row r="68" spans="1:17" ht="12.8" customHeight="1" x14ac:dyDescent="0.25">
      <c r="A68" s="51" t="s">
        <v>59</v>
      </c>
      <c r="B68" s="72">
        <f>'4A'!B68</f>
        <v>15302</v>
      </c>
      <c r="C68" s="48">
        <f>'4A'!C68</f>
        <v>3311</v>
      </c>
      <c r="D68" s="84">
        <f>'4A'!D68</f>
        <v>1716</v>
      </c>
      <c r="E68" s="44">
        <f>'4A'!E68/$D68</f>
        <v>0.6858974358974359</v>
      </c>
      <c r="F68" s="29">
        <f>'4A'!F68/$D68</f>
        <v>2.331002331002331E-3</v>
      </c>
      <c r="G68" s="29">
        <f>'4A'!G68/$D68</f>
        <v>1.1655011655011655E-3</v>
      </c>
      <c r="H68" s="29">
        <f>'4A'!H68/$D68</f>
        <v>0.2062937062937063</v>
      </c>
      <c r="I68" s="29">
        <f>'4A'!I68/$D68</f>
        <v>0</v>
      </c>
      <c r="J68" s="29">
        <f>'4A'!J68/$D68</f>
        <v>0.21445221445221446</v>
      </c>
      <c r="K68" s="29">
        <f>'4A'!K68/$D68</f>
        <v>0</v>
      </c>
      <c r="L68" s="29">
        <f>'4A'!L68/$D68</f>
        <v>6.1188811188811192E-2</v>
      </c>
      <c r="M68" s="29">
        <f>'4A'!M68/$D68</f>
        <v>1.7482517482517483E-3</v>
      </c>
      <c r="N68" s="29">
        <f>'4A'!N68/$D68</f>
        <v>3.4965034965034965E-3</v>
      </c>
      <c r="O68" s="75">
        <f>'4A'!O68/$D68</f>
        <v>2.2144522144522144E-2</v>
      </c>
      <c r="P68" s="75">
        <v>0</v>
      </c>
      <c r="Q68" s="29">
        <v>9.8356378815549178E-2</v>
      </c>
    </row>
    <row r="69" spans="1:17" ht="12.8" customHeight="1" x14ac:dyDescent="0.25">
      <c r="A69" s="52" t="s">
        <v>60</v>
      </c>
      <c r="B69" s="77">
        <f>'4A'!B69</f>
        <v>515</v>
      </c>
      <c r="C69" s="70">
        <f>'4A'!C69</f>
        <v>228</v>
      </c>
      <c r="D69" s="88">
        <f>'4A'!D69</f>
        <v>165</v>
      </c>
      <c r="E69" s="45">
        <f>'4A'!E69/$D69</f>
        <v>0.23636363636363636</v>
      </c>
      <c r="F69" s="30">
        <f>'4A'!F69/$D69</f>
        <v>0</v>
      </c>
      <c r="G69" s="30">
        <f>'4A'!G69/$D69</f>
        <v>0</v>
      </c>
      <c r="H69" s="30">
        <f>'4A'!H69/$D69</f>
        <v>0.78181818181818186</v>
      </c>
      <c r="I69" s="30">
        <f>'4A'!I69/$D69</f>
        <v>0</v>
      </c>
      <c r="J69" s="30">
        <f>'4A'!J69/$D69</f>
        <v>5.4545454545454543E-2</v>
      </c>
      <c r="K69" s="30">
        <f>'4A'!K69/$D69</f>
        <v>0</v>
      </c>
      <c r="L69" s="30">
        <f>'4A'!L69/$D69</f>
        <v>7.2727272727272724E-2</v>
      </c>
      <c r="M69" s="30">
        <f>'4A'!M69/$D69</f>
        <v>0</v>
      </c>
      <c r="N69" s="30">
        <f>'4A'!N69/$D69</f>
        <v>0</v>
      </c>
      <c r="O69" s="78">
        <f>'4A'!O69/$D69</f>
        <v>0</v>
      </c>
      <c r="P69" s="78">
        <v>0</v>
      </c>
      <c r="Q69" s="30">
        <v>0</v>
      </c>
    </row>
    <row r="70" spans="1:17" x14ac:dyDescent="0.2">
      <c r="A70" s="5" t="s">
        <v>2</v>
      </c>
    </row>
    <row r="71" spans="1:17" x14ac:dyDescent="0.2">
      <c r="A71" s="2" t="s">
        <v>2</v>
      </c>
    </row>
  </sheetData>
  <mergeCells count="23">
    <mergeCell ref="A1:Q1"/>
    <mergeCell ref="A2:Q2"/>
    <mergeCell ref="A3:Q3"/>
    <mergeCell ref="A5:A8"/>
    <mergeCell ref="B6:B8"/>
    <mergeCell ref="C6:C8"/>
    <mergeCell ref="D6:D8"/>
    <mergeCell ref="L6:L8"/>
    <mergeCell ref="F6:F8"/>
    <mergeCell ref="N6:N8"/>
    <mergeCell ref="A4:Q4"/>
    <mergeCell ref="B5:D5"/>
    <mergeCell ref="E5:Q5"/>
    <mergeCell ref="O6:O8"/>
    <mergeCell ref="P6:P8"/>
    <mergeCell ref="Q6:Q8"/>
    <mergeCell ref="E6:E8"/>
    <mergeCell ref="K6:K8"/>
    <mergeCell ref="G6:G8"/>
    <mergeCell ref="M6:M8"/>
    <mergeCell ref="H6:H8"/>
    <mergeCell ref="I6:I8"/>
    <mergeCell ref="J6:J8"/>
  </mergeCells>
  <phoneticPr fontId="0" type="noConversion"/>
  <printOptions horizontalCentered="1" verticalCentered="1"/>
  <pageMargins left="0.25" right="0.25" top="0.25" bottom="0.25" header="0.5" footer="0.5"/>
  <pageSetup scale="66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1"/>
  <sheetViews>
    <sheetView zoomScaleNormal="100" zoomScaleSheetLayoutView="100" workbookViewId="0">
      <selection activeCell="I40" sqref="I40"/>
    </sheetView>
  </sheetViews>
  <sheetFormatPr defaultColWidth="9.125" defaultRowHeight="12.45" x14ac:dyDescent="0.2"/>
  <cols>
    <col min="1" max="1" width="15.75" style="2" customWidth="1"/>
    <col min="2" max="2" width="8.75" style="2" bestFit="1" customWidth="1"/>
    <col min="3" max="3" width="11.5" style="2" bestFit="1" customWidth="1"/>
    <col min="4" max="4" width="12.5" style="2" bestFit="1" customWidth="1"/>
    <col min="5" max="5" width="13.125" style="2" bestFit="1" customWidth="1"/>
    <col min="6" max="7" width="12.25" style="2" bestFit="1" customWidth="1"/>
    <col min="8" max="8" width="11.25" style="2" bestFit="1" customWidth="1"/>
    <col min="9" max="9" width="10.875" style="2" bestFit="1" customWidth="1"/>
    <col min="10" max="10" width="7.75" style="2" bestFit="1" customWidth="1"/>
    <col min="11" max="11" width="11.25" style="2" bestFit="1" customWidth="1"/>
    <col min="12" max="12" width="10.75" style="2" bestFit="1" customWidth="1"/>
    <col min="13" max="13" width="9.75" style="2" bestFit="1" customWidth="1"/>
    <col min="14" max="14" width="12.25" style="2" bestFit="1" customWidth="1"/>
    <col min="15" max="15" width="11.5" style="2" bestFit="1" customWidth="1"/>
    <col min="16" max="16" width="10.5" style="2" bestFit="1" customWidth="1"/>
    <col min="17" max="17" width="9.75" style="2" bestFit="1" customWidth="1"/>
    <col min="18" max="16384" width="9.125" style="2"/>
  </cols>
  <sheetData>
    <row r="1" spans="1:17" s="195" customFormat="1" ht="13.1" x14ac:dyDescent="0.2">
      <c r="A1" s="309" t="s">
        <v>209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</row>
    <row r="2" spans="1:17" s="195" customFormat="1" ht="13.1" x14ac:dyDescent="0.2">
      <c r="A2" s="309" t="s">
        <v>210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</row>
    <row r="3" spans="1:17" ht="13.1" x14ac:dyDescent="0.2">
      <c r="A3" s="309" t="str">
        <f>'3A'!$A$3</f>
        <v>Monthly Average, Fiscal Year 2019</v>
      </c>
      <c r="B3" s="309"/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</row>
    <row r="4" spans="1:17" ht="15.05" customHeight="1" x14ac:dyDescent="0.2">
      <c r="A4" s="310" t="str">
        <f>'1B'!$A$4</f>
        <v>ACF/OFA: 07/30/2020</v>
      </c>
      <c r="B4" s="310"/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</row>
    <row r="5" spans="1:17" s="3" customFormat="1" ht="12.8" customHeight="1" x14ac:dyDescent="0.25">
      <c r="A5" s="299" t="s">
        <v>161</v>
      </c>
      <c r="B5" s="289" t="s">
        <v>88</v>
      </c>
      <c r="C5" s="327"/>
      <c r="D5" s="328"/>
      <c r="E5" s="290" t="s">
        <v>113</v>
      </c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1"/>
    </row>
    <row r="6" spans="1:17" s="4" customFormat="1" ht="12.8" customHeight="1" x14ac:dyDescent="0.2">
      <c r="A6" s="307"/>
      <c r="B6" s="299" t="s">
        <v>157</v>
      </c>
      <c r="C6" s="299" t="s">
        <v>162</v>
      </c>
      <c r="D6" s="317" t="s">
        <v>146</v>
      </c>
      <c r="E6" s="320" t="s">
        <v>147</v>
      </c>
      <c r="F6" s="299" t="s">
        <v>159</v>
      </c>
      <c r="G6" s="299" t="s">
        <v>145</v>
      </c>
      <c r="H6" s="299" t="s">
        <v>148</v>
      </c>
      <c r="I6" s="299" t="s">
        <v>149</v>
      </c>
      <c r="J6" s="299" t="s">
        <v>150</v>
      </c>
      <c r="K6" s="299" t="s">
        <v>151</v>
      </c>
      <c r="L6" s="299" t="s">
        <v>152</v>
      </c>
      <c r="M6" s="299" t="s">
        <v>153</v>
      </c>
      <c r="N6" s="299" t="s">
        <v>154</v>
      </c>
      <c r="O6" s="299" t="s">
        <v>160</v>
      </c>
      <c r="P6" s="299" t="s">
        <v>156</v>
      </c>
      <c r="Q6" s="286" t="s">
        <v>94</v>
      </c>
    </row>
    <row r="7" spans="1:17" s="4" customFormat="1" ht="12.8" customHeight="1" x14ac:dyDescent="0.2">
      <c r="A7" s="307"/>
      <c r="B7" s="307"/>
      <c r="C7" s="307"/>
      <c r="D7" s="318"/>
      <c r="E7" s="321"/>
      <c r="F7" s="307"/>
      <c r="G7" s="307"/>
      <c r="H7" s="307"/>
      <c r="I7" s="307"/>
      <c r="J7" s="307"/>
      <c r="K7" s="307"/>
      <c r="L7" s="307"/>
      <c r="M7" s="307"/>
      <c r="N7" s="307"/>
      <c r="O7" s="307"/>
      <c r="P7" s="307"/>
      <c r="Q7" s="306"/>
    </row>
    <row r="8" spans="1:17" s="4" customFormat="1" ht="12.8" customHeight="1" x14ac:dyDescent="0.2">
      <c r="A8" s="315"/>
      <c r="B8" s="315"/>
      <c r="C8" s="315"/>
      <c r="D8" s="319"/>
      <c r="E8" s="322"/>
      <c r="F8" s="315"/>
      <c r="G8" s="315"/>
      <c r="H8" s="315"/>
      <c r="I8" s="315"/>
      <c r="J8" s="315"/>
      <c r="K8" s="315"/>
      <c r="L8" s="315"/>
      <c r="M8" s="315"/>
      <c r="N8" s="315"/>
      <c r="O8" s="315"/>
      <c r="P8" s="315"/>
      <c r="Q8" s="287"/>
    </row>
    <row r="9" spans="1:17" ht="12.8" customHeight="1" x14ac:dyDescent="0.25">
      <c r="A9" s="39" t="s">
        <v>3</v>
      </c>
      <c r="B9" s="48">
        <f>SUM(B11:B69)</f>
        <v>54817</v>
      </c>
      <c r="C9" s="48">
        <f t="shared" ref="C9:Q9" si="0">SUM(C11:C69)</f>
        <v>49878</v>
      </c>
      <c r="D9" s="173">
        <f t="shared" si="0"/>
        <v>27251</v>
      </c>
      <c r="E9" s="72">
        <f t="shared" si="0"/>
        <v>29952</v>
      </c>
      <c r="F9" s="48">
        <f t="shared" si="0"/>
        <v>514</v>
      </c>
      <c r="G9" s="48">
        <f t="shared" si="0"/>
        <v>555</v>
      </c>
      <c r="H9" s="48">
        <f t="shared" si="0"/>
        <v>613</v>
      </c>
      <c r="I9" s="48">
        <f t="shared" si="0"/>
        <v>41</v>
      </c>
      <c r="J9" s="48">
        <f t="shared" si="0"/>
        <v>4194</v>
      </c>
      <c r="K9" s="48">
        <f t="shared" si="0"/>
        <v>560</v>
      </c>
      <c r="L9" s="48">
        <f t="shared" si="0"/>
        <v>2324</v>
      </c>
      <c r="M9" s="48">
        <f t="shared" si="0"/>
        <v>1132</v>
      </c>
      <c r="N9" s="48">
        <f t="shared" si="0"/>
        <v>785</v>
      </c>
      <c r="O9" s="48">
        <f t="shared" si="0"/>
        <v>93</v>
      </c>
      <c r="P9" s="68">
        <v>0</v>
      </c>
      <c r="Q9" s="48">
        <f t="shared" si="0"/>
        <v>1250</v>
      </c>
    </row>
    <row r="10" spans="1:17" ht="7.55" customHeight="1" x14ac:dyDescent="0.25">
      <c r="A10" s="53"/>
      <c r="B10" s="67"/>
      <c r="C10" s="67"/>
      <c r="D10" s="85"/>
      <c r="E10" s="73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</row>
    <row r="11" spans="1:17" ht="12.8" customHeight="1" x14ac:dyDescent="0.25">
      <c r="A11" s="51" t="s">
        <v>8</v>
      </c>
      <c r="B11" s="48">
        <v>29</v>
      </c>
      <c r="C11" s="48">
        <v>25</v>
      </c>
      <c r="D11" s="86">
        <v>13</v>
      </c>
      <c r="E11" s="79">
        <v>16</v>
      </c>
      <c r="F11" s="68">
        <v>0</v>
      </c>
      <c r="G11" s="68">
        <v>2</v>
      </c>
      <c r="H11" s="68">
        <v>2</v>
      </c>
      <c r="I11" s="68">
        <v>0</v>
      </c>
      <c r="J11" s="68">
        <v>1</v>
      </c>
      <c r="K11" s="68">
        <v>0</v>
      </c>
      <c r="L11" s="68">
        <v>1</v>
      </c>
      <c r="M11" s="68">
        <v>3</v>
      </c>
      <c r="N11" s="68">
        <v>0</v>
      </c>
      <c r="O11" s="68">
        <v>0</v>
      </c>
      <c r="P11" s="68">
        <v>0</v>
      </c>
      <c r="Q11" s="68">
        <v>0</v>
      </c>
    </row>
    <row r="12" spans="1:17" ht="12.8" customHeight="1" x14ac:dyDescent="0.25">
      <c r="A12" s="51" t="s">
        <v>9</v>
      </c>
      <c r="B12" s="48">
        <v>261</v>
      </c>
      <c r="C12" s="48">
        <v>208</v>
      </c>
      <c r="D12" s="86">
        <v>134</v>
      </c>
      <c r="E12" s="79">
        <v>150</v>
      </c>
      <c r="F12" s="68">
        <v>0</v>
      </c>
      <c r="G12" s="68">
        <v>0</v>
      </c>
      <c r="H12" s="68">
        <v>2</v>
      </c>
      <c r="I12" s="68">
        <v>1</v>
      </c>
      <c r="J12" s="68">
        <v>79</v>
      </c>
      <c r="K12" s="68">
        <v>75</v>
      </c>
      <c r="L12" s="68">
        <v>7</v>
      </c>
      <c r="M12" s="68">
        <v>1</v>
      </c>
      <c r="N12" s="68">
        <v>9</v>
      </c>
      <c r="O12" s="68">
        <v>1</v>
      </c>
      <c r="P12" s="68">
        <v>0</v>
      </c>
      <c r="Q12" s="68">
        <v>0</v>
      </c>
    </row>
    <row r="13" spans="1:17" ht="12.8" customHeight="1" x14ac:dyDescent="0.25">
      <c r="A13" s="51" t="s">
        <v>10</v>
      </c>
      <c r="B13" s="48">
        <v>115</v>
      </c>
      <c r="C13" s="48">
        <v>62</v>
      </c>
      <c r="D13" s="86">
        <v>34</v>
      </c>
      <c r="E13" s="79">
        <v>33</v>
      </c>
      <c r="F13" s="68">
        <v>0</v>
      </c>
      <c r="G13" s="68">
        <v>0</v>
      </c>
      <c r="H13" s="68">
        <v>1</v>
      </c>
      <c r="I13" s="68">
        <v>0</v>
      </c>
      <c r="J13" s="68">
        <v>29</v>
      </c>
      <c r="K13" s="68">
        <v>4</v>
      </c>
      <c r="L13" s="68">
        <v>3</v>
      </c>
      <c r="M13" s="68">
        <v>0</v>
      </c>
      <c r="N13" s="68">
        <v>7</v>
      </c>
      <c r="O13" s="68">
        <v>0</v>
      </c>
      <c r="P13" s="68">
        <v>0</v>
      </c>
      <c r="Q13" s="68">
        <v>0</v>
      </c>
    </row>
    <row r="14" spans="1:17" ht="12.8" customHeight="1" x14ac:dyDescent="0.25">
      <c r="A14" s="51" t="s">
        <v>11</v>
      </c>
      <c r="B14" s="48">
        <v>62</v>
      </c>
      <c r="C14" s="48">
        <v>46</v>
      </c>
      <c r="D14" s="86">
        <v>12</v>
      </c>
      <c r="E14" s="79">
        <v>14</v>
      </c>
      <c r="F14" s="68">
        <v>0</v>
      </c>
      <c r="G14" s="68">
        <v>0</v>
      </c>
      <c r="H14" s="68">
        <v>2</v>
      </c>
      <c r="I14" s="68">
        <v>0</v>
      </c>
      <c r="J14" s="68">
        <v>1</v>
      </c>
      <c r="K14" s="68">
        <v>2</v>
      </c>
      <c r="L14" s="68">
        <v>1</v>
      </c>
      <c r="M14" s="68">
        <v>0</v>
      </c>
      <c r="N14" s="68">
        <v>0</v>
      </c>
      <c r="O14" s="68">
        <v>0</v>
      </c>
      <c r="P14" s="68">
        <v>0</v>
      </c>
      <c r="Q14" s="68">
        <v>0</v>
      </c>
    </row>
    <row r="15" spans="1:17" ht="12.8" customHeight="1" x14ac:dyDescent="0.25">
      <c r="A15" s="51" t="s">
        <v>12</v>
      </c>
      <c r="B15" s="48">
        <v>27048</v>
      </c>
      <c r="C15" s="48">
        <v>25525</v>
      </c>
      <c r="D15" s="86">
        <v>7851</v>
      </c>
      <c r="E15" s="79">
        <v>7158</v>
      </c>
      <c r="F15" s="68">
        <v>292</v>
      </c>
      <c r="G15" s="68">
        <v>544</v>
      </c>
      <c r="H15" s="68">
        <v>206</v>
      </c>
      <c r="I15" s="68">
        <v>35</v>
      </c>
      <c r="J15" s="68">
        <v>3399</v>
      </c>
      <c r="K15" s="68">
        <v>273</v>
      </c>
      <c r="L15" s="68">
        <v>2056</v>
      </c>
      <c r="M15" s="68">
        <v>650</v>
      </c>
      <c r="N15" s="68">
        <v>656</v>
      </c>
      <c r="O15" s="68">
        <v>68</v>
      </c>
      <c r="P15" s="68">
        <v>0</v>
      </c>
      <c r="Q15" s="68">
        <v>991</v>
      </c>
    </row>
    <row r="16" spans="1:17" ht="12.8" customHeight="1" x14ac:dyDescent="0.25">
      <c r="A16" s="51" t="s">
        <v>273</v>
      </c>
      <c r="B16" s="68">
        <v>0</v>
      </c>
      <c r="C16" s="68">
        <v>0</v>
      </c>
      <c r="D16" s="86">
        <v>0</v>
      </c>
      <c r="E16" s="79">
        <v>0</v>
      </c>
      <c r="F16" s="68">
        <v>0</v>
      </c>
      <c r="G16" s="68">
        <v>0</v>
      </c>
      <c r="H16" s="68">
        <v>0</v>
      </c>
      <c r="I16" s="68">
        <v>0</v>
      </c>
      <c r="J16" s="68">
        <v>0</v>
      </c>
      <c r="K16" s="68">
        <v>0</v>
      </c>
      <c r="L16" s="68">
        <v>0</v>
      </c>
      <c r="M16" s="68">
        <v>0</v>
      </c>
      <c r="N16" s="68">
        <v>0</v>
      </c>
      <c r="O16" s="68">
        <v>0</v>
      </c>
      <c r="P16" s="68">
        <v>0</v>
      </c>
      <c r="Q16" s="68">
        <v>0</v>
      </c>
    </row>
    <row r="17" spans="1:17" ht="12.8" customHeight="1" x14ac:dyDescent="0.25">
      <c r="A17" s="51" t="s">
        <v>244</v>
      </c>
      <c r="B17" s="68">
        <v>0</v>
      </c>
      <c r="C17" s="68">
        <v>0</v>
      </c>
      <c r="D17" s="86">
        <v>0</v>
      </c>
      <c r="E17" s="159">
        <v>0</v>
      </c>
      <c r="F17" s="160">
        <v>0</v>
      </c>
      <c r="G17" s="160">
        <v>0</v>
      </c>
      <c r="H17" s="161">
        <v>0</v>
      </c>
      <c r="I17" s="160">
        <v>0</v>
      </c>
      <c r="J17" s="161">
        <v>0</v>
      </c>
      <c r="K17" s="160">
        <v>0</v>
      </c>
      <c r="L17" s="160">
        <v>0</v>
      </c>
      <c r="M17" s="162">
        <v>0</v>
      </c>
      <c r="N17" s="161">
        <v>0</v>
      </c>
      <c r="O17" s="160">
        <v>0</v>
      </c>
      <c r="P17" s="160">
        <v>0</v>
      </c>
      <c r="Q17" s="162">
        <v>0</v>
      </c>
    </row>
    <row r="18" spans="1:17" ht="12.8" customHeight="1" x14ac:dyDescent="0.25">
      <c r="A18" s="51" t="s">
        <v>245</v>
      </c>
      <c r="B18" s="48">
        <v>9</v>
      </c>
      <c r="C18" s="68">
        <v>0</v>
      </c>
      <c r="D18" s="86">
        <v>0</v>
      </c>
      <c r="E18" s="159">
        <v>0</v>
      </c>
      <c r="F18" s="160">
        <v>0</v>
      </c>
      <c r="G18" s="160">
        <v>0</v>
      </c>
      <c r="H18" s="161">
        <v>0</v>
      </c>
      <c r="I18" s="160">
        <v>0</v>
      </c>
      <c r="J18" s="161">
        <v>0</v>
      </c>
      <c r="K18" s="160">
        <v>0</v>
      </c>
      <c r="L18" s="160">
        <v>0</v>
      </c>
      <c r="M18" s="162">
        <v>0</v>
      </c>
      <c r="N18" s="161">
        <v>0</v>
      </c>
      <c r="O18" s="160">
        <v>0</v>
      </c>
      <c r="P18" s="160">
        <v>0</v>
      </c>
      <c r="Q18" s="162">
        <v>0</v>
      </c>
    </row>
    <row r="19" spans="1:17" ht="12.8" customHeight="1" x14ac:dyDescent="0.25">
      <c r="A19" s="51" t="s">
        <v>246</v>
      </c>
      <c r="B19" s="68">
        <v>0</v>
      </c>
      <c r="C19" s="68">
        <v>0</v>
      </c>
      <c r="D19" s="86">
        <v>0</v>
      </c>
      <c r="E19" s="159">
        <v>0</v>
      </c>
      <c r="F19" s="160">
        <v>0</v>
      </c>
      <c r="G19" s="160">
        <v>0</v>
      </c>
      <c r="H19" s="161">
        <v>0</v>
      </c>
      <c r="I19" s="160">
        <v>0</v>
      </c>
      <c r="J19" s="161">
        <v>0</v>
      </c>
      <c r="K19" s="160">
        <v>0</v>
      </c>
      <c r="L19" s="160">
        <v>0</v>
      </c>
      <c r="M19" s="162">
        <v>0</v>
      </c>
      <c r="N19" s="161">
        <v>0</v>
      </c>
      <c r="O19" s="160">
        <v>0</v>
      </c>
      <c r="P19" s="160">
        <v>0</v>
      </c>
      <c r="Q19" s="162">
        <v>0</v>
      </c>
    </row>
    <row r="20" spans="1:17" s="82" customFormat="1" ht="12.8" customHeight="1" x14ac:dyDescent="0.25">
      <c r="A20" s="51" t="s">
        <v>16</v>
      </c>
      <c r="B20" s="81">
        <v>165</v>
      </c>
      <c r="C20" s="81">
        <v>151</v>
      </c>
      <c r="D20" s="87">
        <v>66</v>
      </c>
      <c r="E20" s="80">
        <v>27</v>
      </c>
      <c r="F20" s="81">
        <v>1</v>
      </c>
      <c r="G20" s="68">
        <v>0</v>
      </c>
      <c r="H20" s="81">
        <v>24</v>
      </c>
      <c r="I20" s="81">
        <v>0</v>
      </c>
      <c r="J20" s="81">
        <v>22</v>
      </c>
      <c r="K20" s="81">
        <v>19</v>
      </c>
      <c r="L20" s="81">
        <v>15</v>
      </c>
      <c r="M20" s="81">
        <v>30</v>
      </c>
      <c r="N20" s="81">
        <v>0</v>
      </c>
      <c r="O20" s="81">
        <v>1</v>
      </c>
      <c r="P20" s="68">
        <v>0</v>
      </c>
      <c r="Q20" s="81">
        <v>10</v>
      </c>
    </row>
    <row r="21" spans="1:17" ht="7.55" customHeight="1" x14ac:dyDescent="0.25">
      <c r="A21" s="53"/>
      <c r="B21" s="67"/>
      <c r="C21" s="67"/>
      <c r="D21" s="85"/>
      <c r="E21" s="73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 ht="12.8" customHeight="1" x14ac:dyDescent="0.25">
      <c r="A22" s="51" t="s">
        <v>247</v>
      </c>
      <c r="B22" s="68">
        <v>0</v>
      </c>
      <c r="C22" s="68">
        <v>0</v>
      </c>
      <c r="D22" s="86">
        <v>0</v>
      </c>
      <c r="E22" s="159">
        <v>0</v>
      </c>
      <c r="F22" s="160">
        <v>0</v>
      </c>
      <c r="G22" s="160">
        <v>0</v>
      </c>
      <c r="H22" s="161">
        <v>0</v>
      </c>
      <c r="I22" s="160">
        <v>0</v>
      </c>
      <c r="J22" s="161">
        <v>0</v>
      </c>
      <c r="K22" s="160">
        <v>0</v>
      </c>
      <c r="L22" s="160">
        <v>0</v>
      </c>
      <c r="M22" s="162">
        <v>0</v>
      </c>
      <c r="N22" s="161">
        <v>0</v>
      </c>
      <c r="O22" s="160">
        <v>0</v>
      </c>
      <c r="P22" s="160">
        <v>0</v>
      </c>
      <c r="Q22" s="162">
        <v>0</v>
      </c>
    </row>
    <row r="23" spans="1:17" s="82" customFormat="1" ht="12.8" customHeight="1" x14ac:dyDescent="0.25">
      <c r="A23" s="51" t="s">
        <v>18</v>
      </c>
      <c r="B23" s="48">
        <v>19</v>
      </c>
      <c r="C23" s="48">
        <v>17</v>
      </c>
      <c r="D23" s="84">
        <v>10</v>
      </c>
      <c r="E23" s="79">
        <v>2</v>
      </c>
      <c r="F23" s="68">
        <v>0</v>
      </c>
      <c r="G23" s="68">
        <v>0</v>
      </c>
      <c r="H23" s="48">
        <v>12</v>
      </c>
      <c r="I23" s="81">
        <v>0</v>
      </c>
      <c r="J23" s="81">
        <v>0</v>
      </c>
      <c r="K23" s="81">
        <v>0</v>
      </c>
      <c r="L23" s="81">
        <v>0</v>
      </c>
      <c r="M23" s="68">
        <v>0</v>
      </c>
      <c r="N23" s="68">
        <v>0</v>
      </c>
      <c r="O23" s="68">
        <v>2</v>
      </c>
      <c r="P23" s="68">
        <v>0</v>
      </c>
      <c r="Q23" s="68">
        <v>0</v>
      </c>
    </row>
    <row r="24" spans="1:17" s="82" customFormat="1" ht="12.8" customHeight="1" x14ac:dyDescent="0.25">
      <c r="A24" s="51" t="s">
        <v>19</v>
      </c>
      <c r="B24" s="48">
        <v>446</v>
      </c>
      <c r="C24" s="48">
        <v>446</v>
      </c>
      <c r="D24" s="84">
        <v>208</v>
      </c>
      <c r="E24" s="72">
        <v>215</v>
      </c>
      <c r="F24" s="48">
        <v>2</v>
      </c>
      <c r="G24" s="48">
        <v>3</v>
      </c>
      <c r="H24" s="48">
        <v>15</v>
      </c>
      <c r="I24" s="81">
        <v>1</v>
      </c>
      <c r="J24" s="81">
        <v>12</v>
      </c>
      <c r="K24" s="81">
        <v>0</v>
      </c>
      <c r="L24" s="81">
        <v>3</v>
      </c>
      <c r="M24" s="68">
        <v>1</v>
      </c>
      <c r="N24" s="68">
        <v>0</v>
      </c>
      <c r="O24" s="68">
        <v>0</v>
      </c>
      <c r="P24" s="68">
        <v>0</v>
      </c>
      <c r="Q24" s="48">
        <v>2</v>
      </c>
    </row>
    <row r="25" spans="1:17" ht="12.8" customHeight="1" x14ac:dyDescent="0.25">
      <c r="A25" s="51" t="s">
        <v>248</v>
      </c>
      <c r="B25" s="68">
        <v>0</v>
      </c>
      <c r="C25" s="68">
        <v>0</v>
      </c>
      <c r="D25" s="86">
        <v>0</v>
      </c>
      <c r="E25" s="159">
        <v>0</v>
      </c>
      <c r="F25" s="160">
        <v>0</v>
      </c>
      <c r="G25" s="160">
        <v>0</v>
      </c>
      <c r="H25" s="161">
        <v>0</v>
      </c>
      <c r="I25" s="160">
        <v>0</v>
      </c>
      <c r="J25" s="161">
        <v>0</v>
      </c>
      <c r="K25" s="160">
        <v>0</v>
      </c>
      <c r="L25" s="160">
        <v>0</v>
      </c>
      <c r="M25" s="162">
        <v>0</v>
      </c>
      <c r="N25" s="161">
        <v>0</v>
      </c>
      <c r="O25" s="160">
        <v>0</v>
      </c>
      <c r="P25" s="160">
        <v>0</v>
      </c>
      <c r="Q25" s="162">
        <v>0</v>
      </c>
    </row>
    <row r="26" spans="1:17" ht="12.8" customHeight="1" x14ac:dyDescent="0.25">
      <c r="A26" s="51" t="s">
        <v>249</v>
      </c>
      <c r="B26" s="68">
        <v>0</v>
      </c>
      <c r="C26" s="68">
        <v>0</v>
      </c>
      <c r="D26" s="86">
        <v>0</v>
      </c>
      <c r="E26" s="159">
        <v>0</v>
      </c>
      <c r="F26" s="160">
        <v>0</v>
      </c>
      <c r="G26" s="160">
        <v>0</v>
      </c>
      <c r="H26" s="161">
        <v>0</v>
      </c>
      <c r="I26" s="160">
        <v>0</v>
      </c>
      <c r="J26" s="161">
        <v>0</v>
      </c>
      <c r="K26" s="160">
        <v>0</v>
      </c>
      <c r="L26" s="160">
        <v>0</v>
      </c>
      <c r="M26" s="162">
        <v>0</v>
      </c>
      <c r="N26" s="161">
        <v>0</v>
      </c>
      <c r="O26" s="160">
        <v>0</v>
      </c>
      <c r="P26" s="160">
        <v>0</v>
      </c>
      <c r="Q26" s="162">
        <v>0</v>
      </c>
    </row>
    <row r="27" spans="1:17" ht="12.8" customHeight="1" x14ac:dyDescent="0.25">
      <c r="A27" s="51" t="s">
        <v>22</v>
      </c>
      <c r="B27" s="48">
        <v>55</v>
      </c>
      <c r="C27" s="48">
        <v>54</v>
      </c>
      <c r="D27" s="84">
        <v>17</v>
      </c>
      <c r="E27" s="72">
        <v>20</v>
      </c>
      <c r="F27" s="68">
        <v>0</v>
      </c>
      <c r="G27" s="68">
        <v>0</v>
      </c>
      <c r="H27" s="68">
        <v>0</v>
      </c>
      <c r="I27" s="68">
        <v>0</v>
      </c>
      <c r="J27" s="68">
        <v>0</v>
      </c>
      <c r="K27" s="68">
        <v>0</v>
      </c>
      <c r="L27" s="68">
        <v>0</v>
      </c>
      <c r="M27" s="68">
        <v>0</v>
      </c>
      <c r="N27" s="68">
        <v>0</v>
      </c>
      <c r="O27" s="68">
        <v>0</v>
      </c>
      <c r="P27" s="68">
        <v>0</v>
      </c>
      <c r="Q27" s="68">
        <v>0</v>
      </c>
    </row>
    <row r="28" spans="1:17" ht="12.8" customHeight="1" x14ac:dyDescent="0.25">
      <c r="A28" s="51" t="s">
        <v>23</v>
      </c>
      <c r="B28" s="48">
        <v>290</v>
      </c>
      <c r="C28" s="48">
        <v>249</v>
      </c>
      <c r="D28" s="84">
        <v>56</v>
      </c>
      <c r="E28" s="72">
        <v>73</v>
      </c>
      <c r="F28" s="68">
        <v>0</v>
      </c>
      <c r="G28" s="68">
        <v>1</v>
      </c>
      <c r="H28" s="68">
        <v>0</v>
      </c>
      <c r="I28" s="68">
        <v>0</v>
      </c>
      <c r="J28" s="68">
        <v>0</v>
      </c>
      <c r="K28" s="48">
        <v>1</v>
      </c>
      <c r="L28" s="48">
        <v>3</v>
      </c>
      <c r="M28" s="48">
        <v>4</v>
      </c>
      <c r="N28" s="48">
        <v>1</v>
      </c>
      <c r="O28" s="68">
        <v>0</v>
      </c>
      <c r="P28" s="68">
        <v>0</v>
      </c>
      <c r="Q28" s="48">
        <v>10</v>
      </c>
    </row>
    <row r="29" spans="1:17" ht="12.8" customHeight="1" x14ac:dyDescent="0.25">
      <c r="A29" s="51" t="s">
        <v>24</v>
      </c>
      <c r="B29" s="48">
        <v>201</v>
      </c>
      <c r="C29" s="48">
        <v>190</v>
      </c>
      <c r="D29" s="84">
        <v>73</v>
      </c>
      <c r="E29" s="72">
        <v>82</v>
      </c>
      <c r="F29" s="68">
        <v>11</v>
      </c>
      <c r="G29" s="68">
        <v>1</v>
      </c>
      <c r="H29" s="68">
        <v>0</v>
      </c>
      <c r="I29" s="68">
        <v>0</v>
      </c>
      <c r="J29" s="48">
        <v>2</v>
      </c>
      <c r="K29" s="68">
        <v>0</v>
      </c>
      <c r="L29" s="48">
        <v>6</v>
      </c>
      <c r="M29" s="68">
        <v>0</v>
      </c>
      <c r="N29" s="68">
        <v>0</v>
      </c>
      <c r="O29" s="68">
        <v>1</v>
      </c>
      <c r="P29" s="68">
        <v>0</v>
      </c>
      <c r="Q29" s="68">
        <v>0</v>
      </c>
    </row>
    <row r="30" spans="1:17" ht="12.8" customHeight="1" x14ac:dyDescent="0.25">
      <c r="A30" s="51" t="s">
        <v>25</v>
      </c>
      <c r="B30" s="48">
        <v>349</v>
      </c>
      <c r="C30" s="48">
        <v>349</v>
      </c>
      <c r="D30" s="84">
        <v>202</v>
      </c>
      <c r="E30" s="72">
        <v>164</v>
      </c>
      <c r="F30" s="48">
        <v>23</v>
      </c>
      <c r="G30" s="68">
        <v>0</v>
      </c>
      <c r="H30" s="48">
        <v>25</v>
      </c>
      <c r="I30" s="68">
        <v>0</v>
      </c>
      <c r="J30" s="48">
        <v>4</v>
      </c>
      <c r="K30" s="48">
        <v>128</v>
      </c>
      <c r="L30" s="48">
        <v>6</v>
      </c>
      <c r="M30" s="48">
        <v>103</v>
      </c>
      <c r="N30" s="48">
        <v>29</v>
      </c>
      <c r="O30" s="48">
        <v>5</v>
      </c>
      <c r="P30" s="68">
        <v>0</v>
      </c>
      <c r="Q30" s="68">
        <v>0</v>
      </c>
    </row>
    <row r="31" spans="1:17" ht="12.8" customHeight="1" x14ac:dyDescent="0.25">
      <c r="A31" s="51" t="s">
        <v>250</v>
      </c>
      <c r="B31" s="68">
        <v>0</v>
      </c>
      <c r="C31" s="68">
        <v>0</v>
      </c>
      <c r="D31" s="86">
        <v>0</v>
      </c>
      <c r="E31" s="159">
        <v>0</v>
      </c>
      <c r="F31" s="160">
        <v>0</v>
      </c>
      <c r="G31" s="160">
        <v>0</v>
      </c>
      <c r="H31" s="161">
        <v>0</v>
      </c>
      <c r="I31" s="160">
        <v>0</v>
      </c>
      <c r="J31" s="161">
        <v>0</v>
      </c>
      <c r="K31" s="160">
        <v>0</v>
      </c>
      <c r="L31" s="160">
        <v>0</v>
      </c>
      <c r="M31" s="162">
        <v>0</v>
      </c>
      <c r="N31" s="161">
        <v>0</v>
      </c>
      <c r="O31" s="160">
        <v>0</v>
      </c>
      <c r="P31" s="160">
        <v>0</v>
      </c>
      <c r="Q31" s="162">
        <v>0</v>
      </c>
    </row>
    <row r="32" spans="1:17" ht="7.55" customHeight="1" x14ac:dyDescent="0.25">
      <c r="A32" s="53"/>
      <c r="B32" s="67"/>
      <c r="C32" s="67"/>
      <c r="D32" s="85"/>
      <c r="E32" s="73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 ht="12.8" customHeight="1" x14ac:dyDescent="0.25">
      <c r="A33" s="51" t="s">
        <v>27</v>
      </c>
      <c r="B33" s="48">
        <v>6121</v>
      </c>
      <c r="C33" s="48">
        <v>6117</v>
      </c>
      <c r="D33" s="84">
        <v>5951</v>
      </c>
      <c r="E33" s="72">
        <v>7728</v>
      </c>
      <c r="F33" s="68">
        <v>0</v>
      </c>
      <c r="G33" s="68">
        <v>0</v>
      </c>
      <c r="H33" s="81">
        <v>89</v>
      </c>
      <c r="I33" s="81">
        <v>0</v>
      </c>
      <c r="J33" s="48">
        <v>231</v>
      </c>
      <c r="K33" s="48">
        <v>2</v>
      </c>
      <c r="L33" s="48">
        <v>58</v>
      </c>
      <c r="M33" s="81">
        <v>52</v>
      </c>
      <c r="N33" s="48">
        <v>56</v>
      </c>
      <c r="O33" s="68">
        <v>0</v>
      </c>
      <c r="P33" s="68">
        <v>0</v>
      </c>
      <c r="Q33" s="68">
        <v>0</v>
      </c>
    </row>
    <row r="34" spans="1:17" ht="12.8" customHeight="1" x14ac:dyDescent="0.25">
      <c r="A34" s="51" t="s">
        <v>251</v>
      </c>
      <c r="B34" s="68">
        <v>0</v>
      </c>
      <c r="C34" s="68">
        <v>0</v>
      </c>
      <c r="D34" s="86">
        <v>0</v>
      </c>
      <c r="E34" s="159">
        <v>0</v>
      </c>
      <c r="F34" s="160">
        <v>0</v>
      </c>
      <c r="G34" s="160">
        <v>0</v>
      </c>
      <c r="H34" s="161">
        <v>0</v>
      </c>
      <c r="I34" s="160">
        <v>0</v>
      </c>
      <c r="J34" s="161">
        <v>0</v>
      </c>
      <c r="K34" s="160">
        <v>0</v>
      </c>
      <c r="L34" s="160">
        <v>0</v>
      </c>
      <c r="M34" s="162">
        <v>0</v>
      </c>
      <c r="N34" s="161">
        <v>0</v>
      </c>
      <c r="O34" s="160">
        <v>0</v>
      </c>
      <c r="P34" s="160">
        <v>0</v>
      </c>
      <c r="Q34" s="162">
        <v>0</v>
      </c>
    </row>
    <row r="35" spans="1:17" ht="12.8" customHeight="1" x14ac:dyDescent="0.25">
      <c r="A35" s="51" t="s">
        <v>29</v>
      </c>
      <c r="B35" s="48">
        <v>1017</v>
      </c>
      <c r="C35" s="50">
        <v>759</v>
      </c>
      <c r="D35" s="86">
        <v>640</v>
      </c>
      <c r="E35" s="68">
        <v>1104</v>
      </c>
      <c r="F35" s="68">
        <v>0</v>
      </c>
      <c r="G35" s="68">
        <v>0</v>
      </c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O35" s="68">
        <v>0</v>
      </c>
      <c r="P35" s="68">
        <v>0</v>
      </c>
      <c r="Q35" s="68">
        <v>0</v>
      </c>
    </row>
    <row r="36" spans="1:17" ht="12.8" customHeight="1" x14ac:dyDescent="0.25">
      <c r="A36" s="51" t="s">
        <v>252</v>
      </c>
      <c r="B36" s="68">
        <v>0</v>
      </c>
      <c r="C36" s="68">
        <v>0</v>
      </c>
      <c r="D36" s="86">
        <v>0</v>
      </c>
      <c r="E36" s="159">
        <v>0</v>
      </c>
      <c r="F36" s="160">
        <v>0</v>
      </c>
      <c r="G36" s="160">
        <v>0</v>
      </c>
      <c r="H36" s="161">
        <v>0</v>
      </c>
      <c r="I36" s="160">
        <v>0</v>
      </c>
      <c r="J36" s="161">
        <v>0</v>
      </c>
      <c r="K36" s="160">
        <v>0</v>
      </c>
      <c r="L36" s="160">
        <v>0</v>
      </c>
      <c r="M36" s="162">
        <v>0</v>
      </c>
      <c r="N36" s="161">
        <v>0</v>
      </c>
      <c r="O36" s="160">
        <v>0</v>
      </c>
      <c r="P36" s="160">
        <v>0</v>
      </c>
      <c r="Q36" s="162">
        <v>0</v>
      </c>
    </row>
    <row r="37" spans="1:17" ht="12.8" customHeight="1" x14ac:dyDescent="0.25">
      <c r="A37" s="51" t="s">
        <v>253</v>
      </c>
      <c r="B37" s="48">
        <v>4</v>
      </c>
      <c r="C37" s="68">
        <v>0</v>
      </c>
      <c r="D37" s="86">
        <v>0</v>
      </c>
      <c r="E37" s="159">
        <v>0</v>
      </c>
      <c r="F37" s="160">
        <v>0</v>
      </c>
      <c r="G37" s="160">
        <v>0</v>
      </c>
      <c r="H37" s="161">
        <v>0</v>
      </c>
      <c r="I37" s="160">
        <v>0</v>
      </c>
      <c r="J37" s="161">
        <v>0</v>
      </c>
      <c r="K37" s="160">
        <v>0</v>
      </c>
      <c r="L37" s="160">
        <v>0</v>
      </c>
      <c r="M37" s="162">
        <v>0</v>
      </c>
      <c r="N37" s="161">
        <v>0</v>
      </c>
      <c r="O37" s="160">
        <v>0</v>
      </c>
      <c r="P37" s="160">
        <v>0</v>
      </c>
      <c r="Q37" s="162">
        <v>0</v>
      </c>
    </row>
    <row r="38" spans="1:17" ht="12.8" customHeight="1" x14ac:dyDescent="0.25">
      <c r="A38" s="51" t="s">
        <v>254</v>
      </c>
      <c r="B38" s="68">
        <v>0</v>
      </c>
      <c r="C38" s="68">
        <v>0</v>
      </c>
      <c r="D38" s="86">
        <v>0</v>
      </c>
      <c r="E38" s="162">
        <v>0</v>
      </c>
      <c r="F38" s="160">
        <v>0</v>
      </c>
      <c r="G38" s="160">
        <v>0</v>
      </c>
      <c r="H38" s="160">
        <v>0</v>
      </c>
      <c r="I38" s="160">
        <v>0</v>
      </c>
      <c r="J38" s="160">
        <v>0</v>
      </c>
      <c r="K38" s="160">
        <v>0</v>
      </c>
      <c r="L38" s="160">
        <v>0</v>
      </c>
      <c r="M38" s="160">
        <v>0</v>
      </c>
      <c r="N38" s="160">
        <v>0</v>
      </c>
      <c r="O38" s="160">
        <v>0</v>
      </c>
      <c r="P38" s="160">
        <v>0</v>
      </c>
      <c r="Q38" s="160">
        <v>0</v>
      </c>
    </row>
    <row r="39" spans="1:17" ht="12.8" customHeight="1" x14ac:dyDescent="0.25">
      <c r="A39" s="51" t="s">
        <v>255</v>
      </c>
      <c r="B39" s="68">
        <v>0</v>
      </c>
      <c r="C39" s="68">
        <v>0</v>
      </c>
      <c r="D39" s="86">
        <v>0</v>
      </c>
      <c r="E39" s="159">
        <v>0</v>
      </c>
      <c r="F39" s="160">
        <v>0</v>
      </c>
      <c r="G39" s="160">
        <v>0</v>
      </c>
      <c r="H39" s="161">
        <v>0</v>
      </c>
      <c r="I39" s="160">
        <v>0</v>
      </c>
      <c r="J39" s="161">
        <v>0</v>
      </c>
      <c r="K39" s="160">
        <v>0</v>
      </c>
      <c r="L39" s="160">
        <v>0</v>
      </c>
      <c r="M39" s="162">
        <v>0</v>
      </c>
      <c r="N39" s="161">
        <v>0</v>
      </c>
      <c r="O39" s="160">
        <v>0</v>
      </c>
      <c r="P39" s="160">
        <v>0</v>
      </c>
      <c r="Q39" s="162">
        <v>0</v>
      </c>
    </row>
    <row r="40" spans="1:17" ht="12.8" customHeight="1" x14ac:dyDescent="0.25">
      <c r="A40" s="51" t="s">
        <v>34</v>
      </c>
      <c r="B40" s="48">
        <v>248</v>
      </c>
      <c r="C40" s="48">
        <v>112</v>
      </c>
      <c r="D40" s="84">
        <v>45</v>
      </c>
      <c r="E40" s="72">
        <v>45</v>
      </c>
      <c r="F40" s="68">
        <v>0</v>
      </c>
      <c r="G40" s="68">
        <v>1</v>
      </c>
      <c r="H40" s="48">
        <v>38</v>
      </c>
      <c r="I40" s="68">
        <v>0</v>
      </c>
      <c r="J40" s="48">
        <v>14</v>
      </c>
      <c r="K40" s="48">
        <v>2</v>
      </c>
      <c r="L40" s="48">
        <v>11</v>
      </c>
      <c r="M40" s="68">
        <v>0</v>
      </c>
      <c r="N40" s="68">
        <v>4</v>
      </c>
      <c r="O40" s="68">
        <v>1</v>
      </c>
      <c r="P40" s="68">
        <v>0</v>
      </c>
      <c r="Q40" s="68">
        <v>1</v>
      </c>
    </row>
    <row r="41" spans="1:17" ht="12.8" customHeight="1" x14ac:dyDescent="0.25">
      <c r="A41" s="51" t="s">
        <v>256</v>
      </c>
      <c r="B41" s="68">
        <v>0</v>
      </c>
      <c r="C41" s="68">
        <v>0</v>
      </c>
      <c r="D41" s="86">
        <v>0</v>
      </c>
      <c r="E41" s="159">
        <v>0</v>
      </c>
      <c r="F41" s="160">
        <v>0</v>
      </c>
      <c r="G41" s="160">
        <v>0</v>
      </c>
      <c r="H41" s="161">
        <v>0</v>
      </c>
      <c r="I41" s="160">
        <v>0</v>
      </c>
      <c r="J41" s="161">
        <v>0</v>
      </c>
      <c r="K41" s="160">
        <v>0</v>
      </c>
      <c r="L41" s="160">
        <v>0</v>
      </c>
      <c r="M41" s="162">
        <v>0</v>
      </c>
      <c r="N41" s="161">
        <v>0</v>
      </c>
      <c r="O41" s="160">
        <v>0</v>
      </c>
      <c r="P41" s="160">
        <v>0</v>
      </c>
      <c r="Q41" s="162">
        <v>0</v>
      </c>
    </row>
    <row r="42" spans="1:17" ht="12.8" customHeight="1" x14ac:dyDescent="0.25">
      <c r="A42" s="51" t="s">
        <v>36</v>
      </c>
      <c r="B42" s="48">
        <v>608</v>
      </c>
      <c r="C42" s="48">
        <v>589</v>
      </c>
      <c r="D42" s="84">
        <v>295</v>
      </c>
      <c r="E42" s="72">
        <v>402</v>
      </c>
      <c r="F42" s="68">
        <v>0</v>
      </c>
      <c r="G42" s="68">
        <v>0</v>
      </c>
      <c r="H42" s="48">
        <v>5</v>
      </c>
      <c r="I42" s="68">
        <v>2</v>
      </c>
      <c r="J42" s="48">
        <v>13</v>
      </c>
      <c r="K42" s="48">
        <v>4</v>
      </c>
      <c r="L42" s="48">
        <v>5</v>
      </c>
      <c r="M42" s="68">
        <v>0</v>
      </c>
      <c r="N42" s="48">
        <v>6</v>
      </c>
      <c r="O42" s="68">
        <v>0</v>
      </c>
      <c r="P42" s="68">
        <v>0</v>
      </c>
      <c r="Q42" s="68">
        <v>0</v>
      </c>
    </row>
    <row r="43" spans="1:17" ht="7.55" customHeight="1" x14ac:dyDescent="0.25">
      <c r="A43" s="53"/>
      <c r="B43" s="67"/>
      <c r="C43" s="67"/>
      <c r="D43" s="85"/>
      <c r="E43" s="73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 ht="12.8" customHeight="1" x14ac:dyDescent="0.25">
      <c r="A44" s="51" t="s">
        <v>257</v>
      </c>
      <c r="B44" s="48">
        <v>35</v>
      </c>
      <c r="C44" s="68">
        <v>0</v>
      </c>
      <c r="D44" s="86">
        <v>0</v>
      </c>
      <c r="E44" s="159">
        <v>0</v>
      </c>
      <c r="F44" s="160">
        <v>0</v>
      </c>
      <c r="G44" s="160">
        <v>0</v>
      </c>
      <c r="H44" s="161">
        <v>0</v>
      </c>
      <c r="I44" s="160">
        <v>0</v>
      </c>
      <c r="J44" s="161">
        <v>0</v>
      </c>
      <c r="K44" s="160">
        <v>0</v>
      </c>
      <c r="L44" s="160">
        <v>0</v>
      </c>
      <c r="M44" s="162">
        <v>0</v>
      </c>
      <c r="N44" s="161">
        <v>0</v>
      </c>
      <c r="O44" s="160">
        <v>0</v>
      </c>
      <c r="P44" s="160">
        <v>0</v>
      </c>
      <c r="Q44" s="162">
        <v>0</v>
      </c>
    </row>
    <row r="45" spans="1:17" ht="12.8" customHeight="1" x14ac:dyDescent="0.25">
      <c r="A45" s="51" t="s">
        <v>258</v>
      </c>
      <c r="B45" s="68">
        <v>67</v>
      </c>
      <c r="C45" s="68">
        <v>63</v>
      </c>
      <c r="D45" s="86">
        <v>58</v>
      </c>
      <c r="E45" s="253">
        <v>49</v>
      </c>
      <c r="F45" s="68">
        <v>0</v>
      </c>
      <c r="G45" s="68">
        <v>0</v>
      </c>
      <c r="H45" s="254">
        <v>33</v>
      </c>
      <c r="I45" s="68">
        <v>0</v>
      </c>
      <c r="J45" s="254">
        <v>3</v>
      </c>
      <c r="K45" s="68">
        <v>1</v>
      </c>
      <c r="L45" s="68">
        <v>11</v>
      </c>
      <c r="M45" s="79">
        <v>15</v>
      </c>
      <c r="N45" s="254">
        <v>3</v>
      </c>
      <c r="O45" s="68">
        <v>0</v>
      </c>
      <c r="P45" s="68">
        <v>0</v>
      </c>
      <c r="Q45" s="79">
        <v>3</v>
      </c>
    </row>
    <row r="46" spans="1:17" ht="12.8" customHeight="1" x14ac:dyDescent="0.25">
      <c r="A46" s="51" t="s">
        <v>39</v>
      </c>
      <c r="B46" s="48">
        <v>583</v>
      </c>
      <c r="C46" s="48">
        <v>514</v>
      </c>
      <c r="D46" s="84">
        <v>274</v>
      </c>
      <c r="E46" s="72">
        <v>272</v>
      </c>
      <c r="F46" s="68">
        <v>12</v>
      </c>
      <c r="G46" s="68">
        <v>0</v>
      </c>
      <c r="H46" s="48">
        <v>16</v>
      </c>
      <c r="I46" s="68">
        <v>0</v>
      </c>
      <c r="J46" s="48">
        <v>100</v>
      </c>
      <c r="K46" s="48">
        <v>28</v>
      </c>
      <c r="L46" s="48">
        <v>26</v>
      </c>
      <c r="M46" s="48">
        <v>64</v>
      </c>
      <c r="N46" s="48">
        <v>2</v>
      </c>
      <c r="O46" s="68">
        <v>0</v>
      </c>
      <c r="P46" s="68">
        <v>0</v>
      </c>
      <c r="Q46" s="68">
        <v>0</v>
      </c>
    </row>
    <row r="47" spans="1:17" ht="12.8" customHeight="1" x14ac:dyDescent="0.25">
      <c r="A47" s="51" t="s">
        <v>40</v>
      </c>
      <c r="B47" s="48">
        <v>2293</v>
      </c>
      <c r="C47" s="68">
        <v>0</v>
      </c>
      <c r="D47" s="86">
        <v>0</v>
      </c>
      <c r="E47" s="159">
        <v>0</v>
      </c>
      <c r="F47" s="160">
        <v>0</v>
      </c>
      <c r="G47" s="160">
        <v>0</v>
      </c>
      <c r="H47" s="161">
        <v>0</v>
      </c>
      <c r="I47" s="160">
        <v>0</v>
      </c>
      <c r="J47" s="161">
        <v>0</v>
      </c>
      <c r="K47" s="160">
        <v>0</v>
      </c>
      <c r="L47" s="160">
        <v>0</v>
      </c>
      <c r="M47" s="162">
        <v>0</v>
      </c>
      <c r="N47" s="161">
        <v>0</v>
      </c>
      <c r="O47" s="160">
        <v>0</v>
      </c>
      <c r="P47" s="160">
        <v>0</v>
      </c>
      <c r="Q47" s="162">
        <v>0</v>
      </c>
    </row>
    <row r="48" spans="1:17" ht="12.8" customHeight="1" x14ac:dyDescent="0.25">
      <c r="A48" s="51" t="s">
        <v>41</v>
      </c>
      <c r="B48" s="48">
        <v>22</v>
      </c>
      <c r="C48" s="48">
        <v>22</v>
      </c>
      <c r="D48" s="84">
        <v>11</v>
      </c>
      <c r="E48" s="72">
        <v>4</v>
      </c>
      <c r="F48" s="68">
        <v>0</v>
      </c>
      <c r="G48" s="68">
        <v>0</v>
      </c>
      <c r="H48" s="48">
        <v>1</v>
      </c>
      <c r="I48" s="68">
        <v>0</v>
      </c>
      <c r="J48" s="48">
        <v>12</v>
      </c>
      <c r="K48" s="68">
        <v>0</v>
      </c>
      <c r="L48" s="48">
        <v>4</v>
      </c>
      <c r="M48" s="68">
        <v>0</v>
      </c>
      <c r="N48" s="68">
        <v>0</v>
      </c>
      <c r="O48" s="68">
        <v>0</v>
      </c>
      <c r="P48" s="68">
        <v>0</v>
      </c>
      <c r="Q48" s="68">
        <v>0</v>
      </c>
    </row>
    <row r="49" spans="1:17" ht="12.8" customHeight="1" x14ac:dyDescent="0.25">
      <c r="A49" s="51" t="s">
        <v>259</v>
      </c>
      <c r="B49" s="68">
        <v>0</v>
      </c>
      <c r="C49" s="68">
        <v>0</v>
      </c>
      <c r="D49" s="86">
        <v>0</v>
      </c>
      <c r="E49" s="159">
        <v>0</v>
      </c>
      <c r="F49" s="160">
        <v>0</v>
      </c>
      <c r="G49" s="160">
        <v>0</v>
      </c>
      <c r="H49" s="161">
        <v>0</v>
      </c>
      <c r="I49" s="160">
        <v>0</v>
      </c>
      <c r="J49" s="161">
        <v>0</v>
      </c>
      <c r="K49" s="160">
        <v>0</v>
      </c>
      <c r="L49" s="160">
        <v>0</v>
      </c>
      <c r="M49" s="162">
        <v>0</v>
      </c>
      <c r="N49" s="161">
        <v>0</v>
      </c>
      <c r="O49" s="160">
        <v>0</v>
      </c>
      <c r="P49" s="160">
        <v>0</v>
      </c>
      <c r="Q49" s="162">
        <v>0</v>
      </c>
    </row>
    <row r="50" spans="1:17" ht="12.8" customHeight="1" x14ac:dyDescent="0.25">
      <c r="A50" s="51" t="s">
        <v>43</v>
      </c>
      <c r="B50" s="48">
        <v>430</v>
      </c>
      <c r="C50" s="48">
        <v>424</v>
      </c>
      <c r="D50" s="84">
        <v>158</v>
      </c>
      <c r="E50" s="72">
        <v>120</v>
      </c>
      <c r="F50" s="68">
        <v>1</v>
      </c>
      <c r="G50" s="48">
        <v>3</v>
      </c>
      <c r="H50" s="48">
        <v>71</v>
      </c>
      <c r="I50" s="68">
        <v>1</v>
      </c>
      <c r="J50" s="48">
        <v>6</v>
      </c>
      <c r="K50" s="48">
        <v>1</v>
      </c>
      <c r="L50" s="48">
        <v>21</v>
      </c>
      <c r="M50" s="48">
        <v>22</v>
      </c>
      <c r="N50" s="48">
        <v>3</v>
      </c>
      <c r="O50" s="48">
        <v>4</v>
      </c>
      <c r="P50" s="68">
        <v>0</v>
      </c>
      <c r="Q50" s="68">
        <v>35</v>
      </c>
    </row>
    <row r="51" spans="1:17" ht="12.8" customHeight="1" x14ac:dyDescent="0.25">
      <c r="A51" s="51" t="s">
        <v>260</v>
      </c>
      <c r="B51" s="68">
        <v>0</v>
      </c>
      <c r="C51" s="68">
        <v>0</v>
      </c>
      <c r="D51" s="86">
        <v>0</v>
      </c>
      <c r="E51" s="159">
        <v>0</v>
      </c>
      <c r="F51" s="160">
        <v>0</v>
      </c>
      <c r="G51" s="160">
        <v>0</v>
      </c>
      <c r="H51" s="161">
        <v>0</v>
      </c>
      <c r="I51" s="160">
        <v>0</v>
      </c>
      <c r="J51" s="161">
        <v>0</v>
      </c>
      <c r="K51" s="160">
        <v>0</v>
      </c>
      <c r="L51" s="160">
        <v>0</v>
      </c>
      <c r="M51" s="162">
        <v>0</v>
      </c>
      <c r="N51" s="161">
        <v>0</v>
      </c>
      <c r="O51" s="160">
        <v>0</v>
      </c>
      <c r="P51" s="160">
        <v>0</v>
      </c>
      <c r="Q51" s="162">
        <v>0</v>
      </c>
    </row>
    <row r="52" spans="1:17" ht="12.8" customHeight="1" x14ac:dyDescent="0.25">
      <c r="A52" s="51" t="s">
        <v>45</v>
      </c>
      <c r="B52" s="68">
        <v>5939</v>
      </c>
      <c r="C52" s="68">
        <v>5938</v>
      </c>
      <c r="D52" s="86">
        <v>5855</v>
      </c>
      <c r="E52" s="68">
        <v>6539</v>
      </c>
      <c r="F52" s="68">
        <v>0</v>
      </c>
      <c r="G52" s="68">
        <v>0</v>
      </c>
      <c r="H52" s="68">
        <v>0</v>
      </c>
      <c r="I52" s="68">
        <v>0</v>
      </c>
      <c r="J52" s="68">
        <v>0</v>
      </c>
      <c r="K52" s="68">
        <v>0</v>
      </c>
      <c r="L52" s="68">
        <v>0</v>
      </c>
      <c r="M52" s="68">
        <v>0</v>
      </c>
      <c r="N52" s="68">
        <v>0</v>
      </c>
      <c r="O52" s="68">
        <v>0</v>
      </c>
      <c r="P52" s="68">
        <v>0</v>
      </c>
      <c r="Q52" s="68">
        <v>1</v>
      </c>
    </row>
    <row r="53" spans="1:17" ht="12.8" customHeight="1" x14ac:dyDescent="0.25">
      <c r="A53" s="51" t="s">
        <v>46</v>
      </c>
      <c r="B53" s="48">
        <v>446</v>
      </c>
      <c r="C53" s="48">
        <v>373</v>
      </c>
      <c r="D53" s="84">
        <v>147</v>
      </c>
      <c r="E53" s="72">
        <v>171</v>
      </c>
      <c r="F53" s="68">
        <v>0</v>
      </c>
      <c r="G53" s="68">
        <v>0</v>
      </c>
      <c r="H53" s="68">
        <v>0</v>
      </c>
      <c r="I53" s="68">
        <v>0</v>
      </c>
      <c r="J53" s="48">
        <v>9</v>
      </c>
      <c r="K53" s="48">
        <v>4</v>
      </c>
      <c r="L53" s="48">
        <v>5</v>
      </c>
      <c r="M53" s="48">
        <v>3</v>
      </c>
      <c r="N53" s="68">
        <v>0</v>
      </c>
      <c r="O53" s="68">
        <v>0</v>
      </c>
      <c r="P53" s="68">
        <v>0</v>
      </c>
      <c r="Q53" s="68">
        <v>0</v>
      </c>
    </row>
    <row r="54" spans="1:17" ht="7.55" customHeight="1" x14ac:dyDescent="0.25">
      <c r="A54" s="53"/>
      <c r="B54" s="67"/>
      <c r="C54" s="67"/>
      <c r="D54" s="85"/>
      <c r="E54" s="73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</row>
    <row r="55" spans="1:17" ht="12.8" customHeight="1" x14ac:dyDescent="0.25">
      <c r="A55" s="51" t="s">
        <v>265</v>
      </c>
      <c r="B55" s="68">
        <v>0</v>
      </c>
      <c r="C55" s="68">
        <v>0</v>
      </c>
      <c r="D55" s="86">
        <v>0</v>
      </c>
      <c r="E55" s="159">
        <v>0</v>
      </c>
      <c r="F55" s="160">
        <v>0</v>
      </c>
      <c r="G55" s="160">
        <v>0</v>
      </c>
      <c r="H55" s="161">
        <v>0</v>
      </c>
      <c r="I55" s="160">
        <v>0</v>
      </c>
      <c r="J55" s="161">
        <v>0</v>
      </c>
      <c r="K55" s="160">
        <v>0</v>
      </c>
      <c r="L55" s="160">
        <v>0</v>
      </c>
      <c r="M55" s="162">
        <v>0</v>
      </c>
      <c r="N55" s="161">
        <v>0</v>
      </c>
      <c r="O55" s="160">
        <v>0</v>
      </c>
      <c r="P55" s="160">
        <v>0</v>
      </c>
      <c r="Q55" s="162">
        <v>0</v>
      </c>
    </row>
    <row r="56" spans="1:17" ht="12.8" customHeight="1" x14ac:dyDescent="0.25">
      <c r="A56" s="51" t="s">
        <v>48</v>
      </c>
      <c r="B56" s="48">
        <v>140</v>
      </c>
      <c r="C56" s="48">
        <v>132</v>
      </c>
      <c r="D56" s="84">
        <v>16</v>
      </c>
      <c r="E56" s="72">
        <v>18</v>
      </c>
      <c r="F56" s="68">
        <v>0</v>
      </c>
      <c r="G56" s="68">
        <v>0</v>
      </c>
      <c r="H56" s="68">
        <v>0</v>
      </c>
      <c r="I56" s="68">
        <v>0</v>
      </c>
      <c r="J56" s="48">
        <v>8</v>
      </c>
      <c r="K56" s="68">
        <v>0</v>
      </c>
      <c r="L56" s="68">
        <v>0</v>
      </c>
      <c r="M56" s="68">
        <v>0</v>
      </c>
      <c r="N56" s="68">
        <v>2</v>
      </c>
      <c r="O56" s="68">
        <v>0</v>
      </c>
      <c r="P56" s="68">
        <v>0</v>
      </c>
      <c r="Q56" s="68">
        <v>6</v>
      </c>
    </row>
    <row r="57" spans="1:17" ht="12.8" customHeight="1" x14ac:dyDescent="0.25">
      <c r="A57" s="51" t="s">
        <v>261</v>
      </c>
      <c r="B57" s="68">
        <v>8</v>
      </c>
      <c r="C57" s="68">
        <v>8</v>
      </c>
      <c r="D57" s="86">
        <v>0</v>
      </c>
      <c r="E57" s="159">
        <v>0</v>
      </c>
      <c r="F57" s="160">
        <v>0</v>
      </c>
      <c r="G57" s="160">
        <v>0</v>
      </c>
      <c r="H57" s="161">
        <v>0</v>
      </c>
      <c r="I57" s="160">
        <v>0</v>
      </c>
      <c r="J57" s="161">
        <v>0</v>
      </c>
      <c r="K57" s="160">
        <v>0</v>
      </c>
      <c r="L57" s="160">
        <v>0</v>
      </c>
      <c r="M57" s="162">
        <v>0</v>
      </c>
      <c r="N57" s="161">
        <v>0</v>
      </c>
      <c r="O57" s="160">
        <v>0</v>
      </c>
      <c r="P57" s="160">
        <v>0</v>
      </c>
      <c r="Q57" s="162">
        <v>0</v>
      </c>
    </row>
    <row r="58" spans="1:17" ht="12.8" customHeight="1" x14ac:dyDescent="0.25">
      <c r="A58" s="51" t="s">
        <v>262</v>
      </c>
      <c r="B58" s="68">
        <v>0</v>
      </c>
      <c r="C58" s="68">
        <v>0</v>
      </c>
      <c r="D58" s="86">
        <v>0</v>
      </c>
      <c r="E58" s="159">
        <v>0</v>
      </c>
      <c r="F58" s="160">
        <v>0</v>
      </c>
      <c r="G58" s="160">
        <v>0</v>
      </c>
      <c r="H58" s="161">
        <v>0</v>
      </c>
      <c r="I58" s="160">
        <v>0</v>
      </c>
      <c r="J58" s="161">
        <v>0</v>
      </c>
      <c r="K58" s="160">
        <v>0</v>
      </c>
      <c r="L58" s="160">
        <v>0</v>
      </c>
      <c r="M58" s="162">
        <v>0</v>
      </c>
      <c r="N58" s="161">
        <v>0</v>
      </c>
      <c r="O58" s="160">
        <v>0</v>
      </c>
      <c r="P58" s="160">
        <v>0</v>
      </c>
      <c r="Q58" s="162">
        <v>0</v>
      </c>
    </row>
    <row r="59" spans="1:17" ht="12.8" customHeight="1" x14ac:dyDescent="0.25">
      <c r="A59" s="51" t="s">
        <v>51</v>
      </c>
      <c r="B59" s="48">
        <v>190</v>
      </c>
      <c r="C59" s="48">
        <v>190</v>
      </c>
      <c r="D59" s="86">
        <v>62</v>
      </c>
      <c r="E59" s="79">
        <v>65</v>
      </c>
      <c r="F59" s="68">
        <v>0</v>
      </c>
      <c r="G59" s="68">
        <v>0</v>
      </c>
      <c r="H59" s="68">
        <v>7</v>
      </c>
      <c r="I59" s="68">
        <v>0</v>
      </c>
      <c r="J59" s="68">
        <v>34</v>
      </c>
      <c r="K59" s="68">
        <v>5</v>
      </c>
      <c r="L59" s="68">
        <v>11</v>
      </c>
      <c r="M59" s="68">
        <v>12</v>
      </c>
      <c r="N59" s="68">
        <v>0</v>
      </c>
      <c r="O59" s="68">
        <v>0</v>
      </c>
      <c r="P59" s="68">
        <v>0</v>
      </c>
      <c r="Q59" s="68">
        <v>3</v>
      </c>
    </row>
    <row r="60" spans="1:17" ht="12.8" customHeight="1" x14ac:dyDescent="0.25">
      <c r="A60" s="51" t="s">
        <v>241</v>
      </c>
      <c r="B60" s="68">
        <v>0</v>
      </c>
      <c r="C60" s="68">
        <v>0</v>
      </c>
      <c r="D60" s="86">
        <v>0</v>
      </c>
      <c r="E60" s="159">
        <v>0</v>
      </c>
      <c r="F60" s="160">
        <v>0</v>
      </c>
      <c r="G60" s="160">
        <v>0</v>
      </c>
      <c r="H60" s="161">
        <v>0</v>
      </c>
      <c r="I60" s="160">
        <v>0</v>
      </c>
      <c r="J60" s="161">
        <v>0</v>
      </c>
      <c r="K60" s="160">
        <v>0</v>
      </c>
      <c r="L60" s="160">
        <v>0</v>
      </c>
      <c r="M60" s="162">
        <v>0</v>
      </c>
      <c r="N60" s="161">
        <v>0</v>
      </c>
      <c r="O60" s="160">
        <v>0</v>
      </c>
      <c r="P60" s="160">
        <v>0</v>
      </c>
      <c r="Q60" s="162">
        <v>0</v>
      </c>
    </row>
    <row r="61" spans="1:17" ht="12.8" customHeight="1" x14ac:dyDescent="0.25">
      <c r="A61" s="51" t="s">
        <v>242</v>
      </c>
      <c r="B61" s="68">
        <v>0</v>
      </c>
      <c r="C61" s="68">
        <v>0</v>
      </c>
      <c r="D61" s="86">
        <v>0</v>
      </c>
      <c r="E61" s="159">
        <v>0</v>
      </c>
      <c r="F61" s="160">
        <v>0</v>
      </c>
      <c r="G61" s="160">
        <v>0</v>
      </c>
      <c r="H61" s="161">
        <v>0</v>
      </c>
      <c r="I61" s="160">
        <v>0</v>
      </c>
      <c r="J61" s="161">
        <v>0</v>
      </c>
      <c r="K61" s="160">
        <v>0</v>
      </c>
      <c r="L61" s="160">
        <v>0</v>
      </c>
      <c r="M61" s="162">
        <v>0</v>
      </c>
      <c r="N61" s="161">
        <v>0</v>
      </c>
      <c r="O61" s="160">
        <v>0</v>
      </c>
      <c r="P61" s="160">
        <v>0</v>
      </c>
      <c r="Q61" s="162">
        <v>0</v>
      </c>
    </row>
    <row r="62" spans="1:17" ht="12.8" customHeight="1" x14ac:dyDescent="0.25">
      <c r="A62" s="51" t="s">
        <v>54</v>
      </c>
      <c r="B62" s="48">
        <v>248</v>
      </c>
      <c r="C62" s="48">
        <v>217</v>
      </c>
      <c r="D62" s="84">
        <v>126</v>
      </c>
      <c r="E62" s="72">
        <v>157</v>
      </c>
      <c r="F62" s="68">
        <v>0</v>
      </c>
      <c r="G62" s="68">
        <v>0</v>
      </c>
      <c r="H62" s="68">
        <v>2</v>
      </c>
      <c r="I62" s="68">
        <v>0</v>
      </c>
      <c r="J62" s="48">
        <v>3</v>
      </c>
      <c r="K62" s="48">
        <v>3</v>
      </c>
      <c r="L62" s="68">
        <v>0</v>
      </c>
      <c r="M62" s="68">
        <v>0</v>
      </c>
      <c r="N62" s="68">
        <v>0</v>
      </c>
      <c r="O62" s="68">
        <v>0</v>
      </c>
      <c r="P62" s="68">
        <v>0</v>
      </c>
      <c r="Q62" s="68">
        <v>0</v>
      </c>
    </row>
    <row r="63" spans="1:17" ht="12.8" customHeight="1" x14ac:dyDescent="0.25">
      <c r="A63" s="51" t="s">
        <v>240</v>
      </c>
      <c r="B63" s="68">
        <v>0</v>
      </c>
      <c r="C63" s="68">
        <v>0</v>
      </c>
      <c r="D63" s="86">
        <v>0</v>
      </c>
      <c r="E63" s="159">
        <v>0</v>
      </c>
      <c r="F63" s="160">
        <v>0</v>
      </c>
      <c r="G63" s="160">
        <v>0</v>
      </c>
      <c r="H63" s="161">
        <v>0</v>
      </c>
      <c r="I63" s="160">
        <v>0</v>
      </c>
      <c r="J63" s="161">
        <v>0</v>
      </c>
      <c r="K63" s="160">
        <v>0</v>
      </c>
      <c r="L63" s="160">
        <v>0</v>
      </c>
      <c r="M63" s="162">
        <v>0</v>
      </c>
      <c r="N63" s="161">
        <v>0</v>
      </c>
      <c r="O63" s="160">
        <v>0</v>
      </c>
      <c r="P63" s="160">
        <v>0</v>
      </c>
      <c r="Q63" s="162">
        <v>0</v>
      </c>
    </row>
    <row r="64" spans="1:17" ht="12.8" customHeight="1" x14ac:dyDescent="0.25">
      <c r="A64" s="51" t="s">
        <v>239</v>
      </c>
      <c r="B64" s="68">
        <v>0</v>
      </c>
      <c r="C64" s="68">
        <v>0</v>
      </c>
      <c r="D64" s="86">
        <v>0</v>
      </c>
      <c r="E64" s="159">
        <v>0</v>
      </c>
      <c r="F64" s="160">
        <v>0</v>
      </c>
      <c r="G64" s="160">
        <v>0</v>
      </c>
      <c r="H64" s="161">
        <v>0</v>
      </c>
      <c r="I64" s="160">
        <v>0</v>
      </c>
      <c r="J64" s="161">
        <v>0</v>
      </c>
      <c r="K64" s="160">
        <v>0</v>
      </c>
      <c r="L64" s="160">
        <v>0</v>
      </c>
      <c r="M64" s="162">
        <v>0</v>
      </c>
      <c r="N64" s="161">
        <v>0</v>
      </c>
      <c r="O64" s="160">
        <v>0</v>
      </c>
      <c r="P64" s="160">
        <v>0</v>
      </c>
      <c r="Q64" s="162">
        <v>0</v>
      </c>
    </row>
    <row r="65" spans="1:17" ht="7.55" customHeight="1" x14ac:dyDescent="0.25">
      <c r="A65" s="53"/>
      <c r="B65" s="67"/>
      <c r="C65" s="67"/>
      <c r="D65" s="85"/>
      <c r="E65" s="73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</row>
    <row r="66" spans="1:17" ht="12.8" customHeight="1" x14ac:dyDescent="0.25">
      <c r="A66" s="51" t="s">
        <v>57</v>
      </c>
      <c r="B66" s="48">
        <v>7132</v>
      </c>
      <c r="C66" s="48">
        <v>6927</v>
      </c>
      <c r="D66" s="84">
        <v>4821</v>
      </c>
      <c r="E66" s="72">
        <v>5215</v>
      </c>
      <c r="F66" s="48">
        <v>171</v>
      </c>
      <c r="G66" s="68">
        <v>0</v>
      </c>
      <c r="H66" s="48">
        <v>25</v>
      </c>
      <c r="I66" s="68">
        <v>1</v>
      </c>
      <c r="J66" s="48">
        <v>168</v>
      </c>
      <c r="K66" s="48">
        <v>8</v>
      </c>
      <c r="L66" s="48">
        <v>67</v>
      </c>
      <c r="M66" s="48">
        <v>172</v>
      </c>
      <c r="N66" s="68">
        <v>2</v>
      </c>
      <c r="O66" s="48">
        <v>9</v>
      </c>
      <c r="P66" s="68">
        <v>0</v>
      </c>
      <c r="Q66" s="68">
        <v>179</v>
      </c>
    </row>
    <row r="67" spans="1:17" ht="12.8" customHeight="1" x14ac:dyDescent="0.25">
      <c r="A67" s="51" t="s">
        <v>238</v>
      </c>
      <c r="B67" s="68">
        <v>0</v>
      </c>
      <c r="C67" s="68">
        <v>0</v>
      </c>
      <c r="D67" s="86">
        <v>0</v>
      </c>
      <c r="E67" s="159">
        <v>0</v>
      </c>
      <c r="F67" s="160">
        <v>0</v>
      </c>
      <c r="G67" s="160">
        <v>0</v>
      </c>
      <c r="H67" s="161">
        <v>0</v>
      </c>
      <c r="I67" s="160">
        <v>0</v>
      </c>
      <c r="J67" s="161">
        <v>0</v>
      </c>
      <c r="K67" s="160">
        <v>0</v>
      </c>
      <c r="L67" s="160">
        <v>0</v>
      </c>
      <c r="M67" s="162">
        <v>0</v>
      </c>
      <c r="N67" s="161">
        <v>0</v>
      </c>
      <c r="O67" s="160">
        <v>0</v>
      </c>
      <c r="P67" s="160">
        <v>0</v>
      </c>
      <c r="Q67" s="162">
        <v>0</v>
      </c>
    </row>
    <row r="68" spans="1:17" ht="12.8" customHeight="1" x14ac:dyDescent="0.25">
      <c r="A68" s="51" t="s">
        <v>59</v>
      </c>
      <c r="B68" s="48">
        <v>213</v>
      </c>
      <c r="C68" s="50">
        <v>148</v>
      </c>
      <c r="D68" s="84">
        <v>98</v>
      </c>
      <c r="E68" s="72">
        <v>99</v>
      </c>
      <c r="F68" s="68">
        <v>1</v>
      </c>
      <c r="G68" s="68">
        <v>0</v>
      </c>
      <c r="H68" s="48">
        <v>11</v>
      </c>
      <c r="I68" s="68">
        <v>0</v>
      </c>
      <c r="J68" s="48">
        <v>40</v>
      </c>
      <c r="K68" s="68">
        <v>0</v>
      </c>
      <c r="L68" s="48">
        <v>3</v>
      </c>
      <c r="M68" s="68">
        <v>0</v>
      </c>
      <c r="N68" s="68">
        <v>5</v>
      </c>
      <c r="O68" s="48">
        <v>1</v>
      </c>
      <c r="P68" s="68">
        <v>0</v>
      </c>
      <c r="Q68" s="68">
        <v>9</v>
      </c>
    </row>
    <row r="69" spans="1:17" ht="12.8" customHeight="1" x14ac:dyDescent="0.25">
      <c r="A69" s="52" t="s">
        <v>60</v>
      </c>
      <c r="B69" s="70">
        <v>24</v>
      </c>
      <c r="C69" s="70">
        <v>23</v>
      </c>
      <c r="D69" s="88">
        <v>18</v>
      </c>
      <c r="E69" s="77">
        <v>10</v>
      </c>
      <c r="F69" s="71">
        <v>0</v>
      </c>
      <c r="G69" s="71">
        <v>0</v>
      </c>
      <c r="H69" s="70">
        <v>26</v>
      </c>
      <c r="I69" s="71">
        <v>0</v>
      </c>
      <c r="J69" s="70">
        <v>4</v>
      </c>
      <c r="K69" s="71">
        <v>0</v>
      </c>
      <c r="L69" s="71">
        <v>1</v>
      </c>
      <c r="M69" s="71">
        <v>0</v>
      </c>
      <c r="N69" s="71">
        <v>0</v>
      </c>
      <c r="O69" s="71">
        <v>0</v>
      </c>
      <c r="P69" s="71">
        <v>0</v>
      </c>
      <c r="Q69" s="71">
        <v>0</v>
      </c>
    </row>
    <row r="70" spans="1:17" ht="12.8" customHeight="1" x14ac:dyDescent="0.2">
      <c r="A70" s="326" t="s">
        <v>243</v>
      </c>
      <c r="B70" s="326"/>
      <c r="C70" s="326"/>
      <c r="D70" s="326"/>
      <c r="E70" s="326"/>
      <c r="F70" s="326"/>
      <c r="G70" s="326"/>
      <c r="H70" s="326"/>
      <c r="I70" s="326"/>
      <c r="J70" s="326"/>
      <c r="K70" s="326"/>
      <c r="L70" s="326"/>
      <c r="M70" s="326"/>
      <c r="N70" s="326"/>
      <c r="O70" s="326"/>
      <c r="P70" s="326"/>
      <c r="Q70" s="326"/>
    </row>
    <row r="71" spans="1:17" x14ac:dyDescent="0.2">
      <c r="A71" s="2" t="s">
        <v>2</v>
      </c>
    </row>
  </sheetData>
  <mergeCells count="24">
    <mergeCell ref="A2:Q2"/>
    <mergeCell ref="A1:Q1"/>
    <mergeCell ref="A3:Q3"/>
    <mergeCell ref="A4:Q4"/>
    <mergeCell ref="J6:J8"/>
    <mergeCell ref="K6:K8"/>
    <mergeCell ref="L6:L8"/>
    <mergeCell ref="M6:M8"/>
    <mergeCell ref="N6:N8"/>
    <mergeCell ref="O6:O8"/>
    <mergeCell ref="P6:P8"/>
    <mergeCell ref="Q6:Q8"/>
    <mergeCell ref="F6:F8"/>
    <mergeCell ref="G6:G8"/>
    <mergeCell ref="H6:H8"/>
    <mergeCell ref="I6:I8"/>
    <mergeCell ref="A70:Q70"/>
    <mergeCell ref="A5:A8"/>
    <mergeCell ref="B6:B8"/>
    <mergeCell ref="C6:C8"/>
    <mergeCell ref="D6:D8"/>
    <mergeCell ref="E6:E8"/>
    <mergeCell ref="B5:D5"/>
    <mergeCell ref="E5:Q5"/>
  </mergeCells>
  <phoneticPr fontId="0" type="noConversion"/>
  <printOptions horizontalCentered="1" verticalCentered="1"/>
  <pageMargins left="0.25" right="0.25" top="0.25" bottom="0.25" header="0.5" footer="0.5"/>
  <pageSetup scale="64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1"/>
  <sheetViews>
    <sheetView zoomScaleNormal="100" zoomScaleSheetLayoutView="100" workbookViewId="0">
      <selection activeCell="I40" sqref="I40"/>
    </sheetView>
  </sheetViews>
  <sheetFormatPr defaultColWidth="9.125" defaultRowHeight="12.45" x14ac:dyDescent="0.2"/>
  <cols>
    <col min="1" max="1" width="15.75" style="2" customWidth="1"/>
    <col min="2" max="4" width="12.75" style="2" customWidth="1"/>
    <col min="5" max="5" width="13.125" style="2" bestFit="1" customWidth="1"/>
    <col min="6" max="7" width="12.25" style="2" bestFit="1" customWidth="1"/>
    <col min="8" max="8" width="11.25" style="2" bestFit="1" customWidth="1"/>
    <col min="9" max="9" width="10.5" style="2" bestFit="1" customWidth="1"/>
    <col min="10" max="10" width="7.5" style="2" bestFit="1" customWidth="1"/>
    <col min="11" max="11" width="11.25" style="2" bestFit="1" customWidth="1"/>
    <col min="12" max="12" width="10.75" style="2" bestFit="1" customWidth="1"/>
    <col min="13" max="13" width="9.75" style="2" bestFit="1" customWidth="1"/>
    <col min="14" max="14" width="12.25" style="2" bestFit="1" customWidth="1"/>
    <col min="15" max="15" width="12.125" style="2" bestFit="1" customWidth="1"/>
    <col min="16" max="16" width="10.5" style="2" bestFit="1" customWidth="1"/>
    <col min="17" max="17" width="9.75" style="2" bestFit="1" customWidth="1"/>
    <col min="18" max="16384" width="9.125" style="2"/>
  </cols>
  <sheetData>
    <row r="1" spans="1:17" s="195" customFormat="1" ht="13.1" x14ac:dyDescent="0.2">
      <c r="A1" s="309" t="s">
        <v>211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</row>
    <row r="2" spans="1:17" s="195" customFormat="1" ht="13.1" x14ac:dyDescent="0.2">
      <c r="A2" s="309" t="s">
        <v>210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</row>
    <row r="3" spans="1:17" ht="13.1" x14ac:dyDescent="0.2">
      <c r="A3" s="309" t="str">
        <f>'3A'!$A$3</f>
        <v>Monthly Average, Fiscal Year 2019</v>
      </c>
      <c r="B3" s="309"/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</row>
    <row r="4" spans="1:17" ht="15.05" customHeight="1" x14ac:dyDescent="0.2">
      <c r="A4" s="330" t="str">
        <f>'1B'!$A$4</f>
        <v>ACF/OFA: 07/30/2020</v>
      </c>
      <c r="B4" s="330"/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330"/>
      <c r="O4" s="330"/>
      <c r="P4" s="330"/>
      <c r="Q4" s="330"/>
    </row>
    <row r="5" spans="1:17" s="3" customFormat="1" ht="13.1" x14ac:dyDescent="0.25">
      <c r="A5" s="299" t="s">
        <v>161</v>
      </c>
      <c r="B5" s="296" t="s">
        <v>88</v>
      </c>
      <c r="C5" s="297"/>
      <c r="D5" s="329"/>
      <c r="E5" s="290" t="s">
        <v>113</v>
      </c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1"/>
    </row>
    <row r="6" spans="1:17" s="4" customFormat="1" ht="12.8" customHeight="1" x14ac:dyDescent="0.2">
      <c r="A6" s="307"/>
      <c r="B6" s="299" t="s">
        <v>157</v>
      </c>
      <c r="C6" s="299" t="s">
        <v>162</v>
      </c>
      <c r="D6" s="317" t="s">
        <v>146</v>
      </c>
      <c r="E6" s="320" t="s">
        <v>147</v>
      </c>
      <c r="F6" s="299" t="s">
        <v>159</v>
      </c>
      <c r="G6" s="299" t="s">
        <v>145</v>
      </c>
      <c r="H6" s="299" t="s">
        <v>148</v>
      </c>
      <c r="I6" s="299" t="s">
        <v>149</v>
      </c>
      <c r="J6" s="299" t="s">
        <v>150</v>
      </c>
      <c r="K6" s="299" t="s">
        <v>151</v>
      </c>
      <c r="L6" s="299" t="s">
        <v>152</v>
      </c>
      <c r="M6" s="299" t="s">
        <v>153</v>
      </c>
      <c r="N6" s="299" t="s">
        <v>154</v>
      </c>
      <c r="O6" s="299" t="s">
        <v>160</v>
      </c>
      <c r="P6" s="299" t="s">
        <v>156</v>
      </c>
      <c r="Q6" s="286" t="s">
        <v>94</v>
      </c>
    </row>
    <row r="7" spans="1:17" s="4" customFormat="1" ht="12.8" customHeight="1" x14ac:dyDescent="0.2">
      <c r="A7" s="307"/>
      <c r="B7" s="307"/>
      <c r="C7" s="307"/>
      <c r="D7" s="318"/>
      <c r="E7" s="321"/>
      <c r="F7" s="307"/>
      <c r="G7" s="307"/>
      <c r="H7" s="307"/>
      <c r="I7" s="307"/>
      <c r="J7" s="307"/>
      <c r="K7" s="307"/>
      <c r="L7" s="307"/>
      <c r="M7" s="307"/>
      <c r="N7" s="307"/>
      <c r="O7" s="307"/>
      <c r="P7" s="307"/>
      <c r="Q7" s="306"/>
    </row>
    <row r="8" spans="1:17" s="4" customFormat="1" ht="12.8" customHeight="1" x14ac:dyDescent="0.2">
      <c r="A8" s="315"/>
      <c r="B8" s="315"/>
      <c r="C8" s="315"/>
      <c r="D8" s="319"/>
      <c r="E8" s="322"/>
      <c r="F8" s="315"/>
      <c r="G8" s="315"/>
      <c r="H8" s="315"/>
      <c r="I8" s="315"/>
      <c r="J8" s="315"/>
      <c r="K8" s="315"/>
      <c r="L8" s="315"/>
      <c r="M8" s="315"/>
      <c r="N8" s="315"/>
      <c r="O8" s="315"/>
      <c r="P8" s="315"/>
      <c r="Q8" s="287"/>
    </row>
    <row r="9" spans="1:17" s="4" customFormat="1" ht="12.8" customHeight="1" x14ac:dyDescent="0.25">
      <c r="A9" s="39" t="s">
        <v>3</v>
      </c>
      <c r="B9" s="48">
        <f>SUM(B11:B69)</f>
        <v>54817</v>
      </c>
      <c r="C9" s="48">
        <f>SUM(C11:C69)</f>
        <v>49878</v>
      </c>
      <c r="D9" s="173">
        <f>SUM(D11:D69)</f>
        <v>27251</v>
      </c>
      <c r="E9" s="218">
        <f>IF($D9&gt;0,'5A'!E9/(2*$D9)," ")</f>
        <v>0.54955781439213236</v>
      </c>
      <c r="F9" s="207">
        <f>IF($D9&gt;0,'5A'!F9/(2*$D9)," ")</f>
        <v>9.430846574437636E-3</v>
      </c>
      <c r="G9" s="227">
        <f>IF($D9&gt;0,'5A'!G9/(2*$D9)," ")</f>
        <v>1.0183112546328576E-2</v>
      </c>
      <c r="H9" s="207">
        <f>IF($D9&gt;0,'5A'!H9/(2*$D9)," ")</f>
        <v>1.1247293677296245E-2</v>
      </c>
      <c r="I9" s="227">
        <f>IF($D9&gt;0,'5A'!I9/(2*$D9)," ")</f>
        <v>7.5226597189093981E-4</v>
      </c>
      <c r="J9" s="207">
        <f>IF($D9&gt;0,'5A'!J9/(2*$D9)," ")</f>
        <v>7.6951304539282964E-2</v>
      </c>
      <c r="K9" s="227">
        <f>IF($D9&gt;0,'5A'!K9/(2*$D9)," ")</f>
        <v>1.0274852298998202E-2</v>
      </c>
      <c r="L9" s="207">
        <f>IF($D9&gt;0,'5A'!L9/(2*$D9)," ")</f>
        <v>4.264063704084254E-2</v>
      </c>
      <c r="M9" s="227">
        <f>IF($D9&gt;0,'5A'!M9/(2*$D9)," ")</f>
        <v>2.076988000440351E-2</v>
      </c>
      <c r="N9" s="207">
        <f>IF($D9&gt;0,'5A'!N9/(2*$D9)," ")</f>
        <v>1.4403141169131408E-2</v>
      </c>
      <c r="O9" s="227">
        <f>IF($D9&gt;0,'5A'!O9/(2*$D9)," ")</f>
        <v>1.7063593996550586E-3</v>
      </c>
      <c r="P9" s="207">
        <f>IF($D9&gt;0,'5A'!P9/(2*$D9)," ")</f>
        <v>0</v>
      </c>
      <c r="Q9" s="225">
        <f>IF($D9&gt;0,'5A'!Q9/(2*$D9)," ")</f>
        <v>2.2934938167406702E-2</v>
      </c>
    </row>
    <row r="10" spans="1:17" s="4" customFormat="1" ht="9.85" customHeight="1" x14ac:dyDescent="0.25">
      <c r="A10" s="53"/>
      <c r="B10" s="67"/>
      <c r="C10" s="67"/>
      <c r="D10" s="85"/>
      <c r="E10" s="219"/>
      <c r="F10" s="172"/>
      <c r="G10" s="228"/>
      <c r="H10" s="172"/>
      <c r="I10" s="228"/>
      <c r="J10" s="172"/>
      <c r="K10" s="228"/>
      <c r="L10" s="172"/>
      <c r="M10" s="228"/>
      <c r="N10" s="172"/>
      <c r="O10" s="228"/>
      <c r="P10" s="172"/>
      <c r="Q10" s="233"/>
    </row>
    <row r="11" spans="1:17" s="4" customFormat="1" ht="12.8" customHeight="1" x14ac:dyDescent="0.25">
      <c r="A11" s="51" t="s">
        <v>8</v>
      </c>
      <c r="B11" s="48">
        <f>'5A'!B11</f>
        <v>29</v>
      </c>
      <c r="C11" s="48">
        <f>'5A'!C11</f>
        <v>25</v>
      </c>
      <c r="D11" s="86">
        <f>'5A'!D11</f>
        <v>13</v>
      </c>
      <c r="E11" s="220">
        <f>IF($D11&gt;0,'5A'!E11/(2*$D11)," ")</f>
        <v>0.61538461538461542</v>
      </c>
      <c r="F11" s="29">
        <f>IF($D11&gt;0,'5A'!F11/(2*$D11)," ")</f>
        <v>0</v>
      </c>
      <c r="G11" s="229">
        <f>IF($D11&gt;0,'5A'!G11/(2*$D11)," ")</f>
        <v>7.6923076923076927E-2</v>
      </c>
      <c r="H11" s="29">
        <f>IF($D11&gt;0,'5A'!H11/(2*$D11)," ")</f>
        <v>7.6923076923076927E-2</v>
      </c>
      <c r="I11" s="229">
        <f>IF($D11&gt;0,'5A'!I11/(2*$D11)," ")</f>
        <v>0</v>
      </c>
      <c r="J11" s="29">
        <f>IF($D11&gt;0,'5A'!J11/(2*$D11)," ")</f>
        <v>3.8461538461538464E-2</v>
      </c>
      <c r="K11" s="229">
        <f>IF($D11&gt;0,'5A'!K11/(2*$D11)," ")</f>
        <v>0</v>
      </c>
      <c r="L11" s="29">
        <f>IF($D11&gt;0,'5A'!L11/(2*$D11)," ")</f>
        <v>3.8461538461538464E-2</v>
      </c>
      <c r="M11" s="229">
        <f>IF($D11&gt;0,'5A'!M11/(2*$D11)," ")</f>
        <v>0.11538461538461539</v>
      </c>
      <c r="N11" s="29">
        <f>IF($D11&gt;0,'5A'!N11/(2*$D11)," ")</f>
        <v>0</v>
      </c>
      <c r="O11" s="229">
        <f>IF($D11&gt;0,'5A'!O11/(2*$D11)," ")</f>
        <v>0</v>
      </c>
      <c r="P11" s="29">
        <f>IF($D11&gt;0,'5A'!P11/(2*$D11)," ")</f>
        <v>0</v>
      </c>
      <c r="Q11" s="44">
        <f>IF($D11&gt;0,'5A'!Q11/(2*$D11)," ")</f>
        <v>0</v>
      </c>
    </row>
    <row r="12" spans="1:17" ht="12.8" customHeight="1" x14ac:dyDescent="0.25">
      <c r="A12" s="51" t="s">
        <v>9</v>
      </c>
      <c r="B12" s="48">
        <f>'5A'!B12</f>
        <v>261</v>
      </c>
      <c r="C12" s="48">
        <f>'5A'!C12</f>
        <v>208</v>
      </c>
      <c r="D12" s="84">
        <f>'5A'!D12</f>
        <v>134</v>
      </c>
      <c r="E12" s="220">
        <f>IF($D12&gt;0,'5A'!E12/(2*$D12)," ")</f>
        <v>0.55970149253731338</v>
      </c>
      <c r="F12" s="29">
        <f>IF($D12&gt;0,'5A'!F12/(2*$D12)," ")</f>
        <v>0</v>
      </c>
      <c r="G12" s="229">
        <f>IF($D12&gt;0,'5A'!G12/(2*$D12)," ")</f>
        <v>0</v>
      </c>
      <c r="H12" s="29">
        <f>IF($D12&gt;0,'5A'!H12/(2*$D12)," ")</f>
        <v>7.462686567164179E-3</v>
      </c>
      <c r="I12" s="229">
        <f>IF($D12&gt;0,'5A'!I12/(2*$D12)," ")</f>
        <v>3.7313432835820895E-3</v>
      </c>
      <c r="J12" s="29">
        <f>IF($D12&gt;0,'5A'!J12/(2*$D12)," ")</f>
        <v>0.29477611940298509</v>
      </c>
      <c r="K12" s="229">
        <f>IF($D12&gt;0,'5A'!K12/(2*$D12)," ")</f>
        <v>0.27985074626865669</v>
      </c>
      <c r="L12" s="29">
        <f>IF($D12&gt;0,'5A'!L12/(2*$D12)," ")</f>
        <v>2.6119402985074626E-2</v>
      </c>
      <c r="M12" s="229">
        <f>IF($D12&gt;0,'5A'!M12/(2*$D12)," ")</f>
        <v>3.7313432835820895E-3</v>
      </c>
      <c r="N12" s="29">
        <f>IF($D12&gt;0,'5A'!N12/(2*$D12)," ")</f>
        <v>3.3582089552238806E-2</v>
      </c>
      <c r="O12" s="229">
        <f>IF($D12&gt;0,'5A'!O12/(2*$D12)," ")</f>
        <v>3.7313432835820895E-3</v>
      </c>
      <c r="P12" s="29">
        <f>IF($D12&gt;0,'5A'!P12/(2*$D12)," ")</f>
        <v>0</v>
      </c>
      <c r="Q12" s="44">
        <f>IF($D12&gt;0,'5A'!Q12/(2*$D12)," ")</f>
        <v>0</v>
      </c>
    </row>
    <row r="13" spans="1:17" ht="12.8" customHeight="1" x14ac:dyDescent="0.25">
      <c r="A13" s="51" t="s">
        <v>10</v>
      </c>
      <c r="B13" s="48">
        <f>'5A'!B13</f>
        <v>115</v>
      </c>
      <c r="C13" s="48">
        <f>'5A'!C13</f>
        <v>62</v>
      </c>
      <c r="D13" s="84">
        <f>'5A'!D13</f>
        <v>34</v>
      </c>
      <c r="E13" s="220">
        <f>IF($D13&gt;0,'5A'!E13/(2*$D13)," ")</f>
        <v>0.48529411764705882</v>
      </c>
      <c r="F13" s="29">
        <f>IF($D13&gt;0,'5A'!F13/(2*$D13)," ")</f>
        <v>0</v>
      </c>
      <c r="G13" s="229">
        <f>IF($D13&gt;0,'5A'!G13/(2*$D13)," ")</f>
        <v>0</v>
      </c>
      <c r="H13" s="29">
        <f>IF($D13&gt;0,'5A'!H13/(2*$D13)," ")</f>
        <v>1.4705882352941176E-2</v>
      </c>
      <c r="I13" s="229">
        <f>IF($D13&gt;0,'5A'!I13/(2*$D13)," ")</f>
        <v>0</v>
      </c>
      <c r="J13" s="29">
        <f>IF($D13&gt;0,'5A'!J13/(2*$D13)," ")</f>
        <v>0.4264705882352941</v>
      </c>
      <c r="K13" s="229">
        <f>IF($D13&gt;0,'5A'!K13/(2*$D13)," ")</f>
        <v>5.8823529411764705E-2</v>
      </c>
      <c r="L13" s="29">
        <f>IF($D13&gt;0,'5A'!L13/(2*$D13)," ")</f>
        <v>4.4117647058823532E-2</v>
      </c>
      <c r="M13" s="229">
        <f>IF($D13&gt;0,'5A'!M13/(2*$D13)," ")</f>
        <v>0</v>
      </c>
      <c r="N13" s="29">
        <f>IF($D13&gt;0,'5A'!N13/(2*$D13)," ")</f>
        <v>0.10294117647058823</v>
      </c>
      <c r="O13" s="229">
        <f>IF($D13&gt;0,'5A'!O13/(2*$D13)," ")</f>
        <v>0</v>
      </c>
      <c r="P13" s="29">
        <f>IF($D13&gt;0,'5A'!P13/(2*$D13)," ")</f>
        <v>0</v>
      </c>
      <c r="Q13" s="44">
        <f>IF($D13&gt;0,'5A'!Q13/(2*$D13)," ")</f>
        <v>0</v>
      </c>
    </row>
    <row r="14" spans="1:17" ht="12.8" customHeight="1" x14ac:dyDescent="0.25">
      <c r="A14" s="51" t="s">
        <v>11</v>
      </c>
      <c r="B14" s="48">
        <f>'5A'!B14</f>
        <v>62</v>
      </c>
      <c r="C14" s="48">
        <f>'5A'!C14</f>
        <v>46</v>
      </c>
      <c r="D14" s="84">
        <f>'5A'!D14</f>
        <v>12</v>
      </c>
      <c r="E14" s="220">
        <f>IF($D14&gt;0,'5A'!E14/(2*$D14)," ")</f>
        <v>0.58333333333333337</v>
      </c>
      <c r="F14" s="29">
        <f>IF($D14&gt;0,'5A'!F14/(2*$D14)," ")</f>
        <v>0</v>
      </c>
      <c r="G14" s="229">
        <f>IF($D14&gt;0,'5A'!G14/(2*$D14)," ")</f>
        <v>0</v>
      </c>
      <c r="H14" s="29">
        <f>IF($D14&gt;0,'5A'!H14/(2*$D14)," ")</f>
        <v>8.3333333333333329E-2</v>
      </c>
      <c r="I14" s="229">
        <f>IF($D14&gt;0,'5A'!I14/(2*$D14)," ")</f>
        <v>0</v>
      </c>
      <c r="J14" s="29">
        <f>IF($D14&gt;0,'5A'!J14/(2*$D14)," ")</f>
        <v>4.1666666666666664E-2</v>
      </c>
      <c r="K14" s="229">
        <f>IF($D14&gt;0,'5A'!K14/(2*$D14)," ")</f>
        <v>8.3333333333333329E-2</v>
      </c>
      <c r="L14" s="29">
        <f>IF($D14&gt;0,'5A'!L14/(2*$D14)," ")</f>
        <v>4.1666666666666664E-2</v>
      </c>
      <c r="M14" s="229">
        <f>IF($D14&gt;0,'5A'!M14/(2*$D14)," ")</f>
        <v>0</v>
      </c>
      <c r="N14" s="29">
        <f>IF($D14&gt;0,'5A'!N14/(2*$D14)," ")</f>
        <v>0</v>
      </c>
      <c r="O14" s="229">
        <f>IF($D14&gt;0,'5A'!O14/(2*$D14)," ")</f>
        <v>0</v>
      </c>
      <c r="P14" s="29">
        <f>IF($D14&gt;0,'5A'!P14/(2*$D14)," ")</f>
        <v>0</v>
      </c>
      <c r="Q14" s="44">
        <f>IF($D14&gt;0,'5A'!Q14/(2*$D14)," ")</f>
        <v>0</v>
      </c>
    </row>
    <row r="15" spans="1:17" ht="12.8" customHeight="1" x14ac:dyDescent="0.25">
      <c r="A15" s="51" t="s">
        <v>12</v>
      </c>
      <c r="B15" s="48">
        <f>'5A'!B15</f>
        <v>27048</v>
      </c>
      <c r="C15" s="48">
        <f>'5A'!C15</f>
        <v>25525</v>
      </c>
      <c r="D15" s="84">
        <f>'5A'!D15</f>
        <v>7851</v>
      </c>
      <c r="E15" s="220">
        <f>IF($D15&gt;0,'5A'!E15/(2*$D15)," ")</f>
        <v>0.45586549484142147</v>
      </c>
      <c r="F15" s="29">
        <f>IF($D15&gt;0,'5A'!F15/(2*$D15)," ")</f>
        <v>1.8596357151955165E-2</v>
      </c>
      <c r="G15" s="229">
        <f>IF($D15&gt;0,'5A'!G15/(2*$D15)," ")</f>
        <v>3.4645268118710992E-2</v>
      </c>
      <c r="H15" s="29">
        <f>IF($D15&gt;0,'5A'!H15/(2*$D15)," ")</f>
        <v>1.3119347853776589E-2</v>
      </c>
      <c r="I15" s="229">
        <f>IF($D15&gt;0,'5A'!I15/(2*$D15)," ")</f>
        <v>2.2290154120494206E-3</v>
      </c>
      <c r="J15" s="29">
        <f>IF($D15&gt;0,'5A'!J15/(2*$D15)," ")</f>
        <v>0.21646923958731371</v>
      </c>
      <c r="K15" s="229">
        <f>IF($D15&gt;0,'5A'!K15/(2*$D15)," ")</f>
        <v>1.7386320213985479E-2</v>
      </c>
      <c r="L15" s="29">
        <f>IF($D15&gt;0,'5A'!L15/(2*$D15)," ")</f>
        <v>0.13093873391924596</v>
      </c>
      <c r="M15" s="229">
        <f>IF($D15&gt;0,'5A'!M15/(2*$D15)," ")</f>
        <v>4.1396000509489238E-2</v>
      </c>
      <c r="N15" s="29">
        <f>IF($D15&gt;0,'5A'!N15/(2*$D15)," ")</f>
        <v>4.1778117437269141E-2</v>
      </c>
      <c r="O15" s="229">
        <f>IF($D15&gt;0,'5A'!O15/(2*$D15)," ")</f>
        <v>4.330658514838874E-3</v>
      </c>
      <c r="P15" s="29">
        <f>IF($D15&gt;0,'5A'!P15/(2*$D15)," ")</f>
        <v>0</v>
      </c>
      <c r="Q15" s="44">
        <f>IF($D15&gt;0,'5A'!Q15/(2*$D15)," ")</f>
        <v>6.3112979238313591E-2</v>
      </c>
    </row>
    <row r="16" spans="1:17" ht="12.8" customHeight="1" x14ac:dyDescent="0.25">
      <c r="A16" s="51" t="s">
        <v>13</v>
      </c>
      <c r="B16" s="68">
        <f>'5A'!B16</f>
        <v>0</v>
      </c>
      <c r="C16" s="68">
        <f>'5A'!C16</f>
        <v>0</v>
      </c>
      <c r="D16" s="86">
        <f>'5A'!D16</f>
        <v>0</v>
      </c>
      <c r="E16" s="220" t="str">
        <f>IF($D16&gt;0,'5A'!E16/(2*$D16)," ")</f>
        <v xml:space="preserve"> </v>
      </c>
      <c r="F16" s="29" t="str">
        <f>IF($D16&gt;0,'5A'!F16/(2*$D16)," ")</f>
        <v xml:space="preserve"> </v>
      </c>
      <c r="G16" s="229" t="str">
        <f>IF($D16&gt;0,'5A'!G16/(2*$D16)," ")</f>
        <v xml:space="preserve"> </v>
      </c>
      <c r="H16" s="29" t="str">
        <f>IF($D16&gt;0,'5A'!H16/(2*$D16)," ")</f>
        <v xml:space="preserve"> </v>
      </c>
      <c r="I16" s="229" t="str">
        <f>IF($D16&gt;0,'5A'!I16/(2*$D16)," ")</f>
        <v xml:space="preserve"> </v>
      </c>
      <c r="J16" s="29" t="str">
        <f>IF($D16&gt;0,'5A'!J16/(2*$D16)," ")</f>
        <v xml:space="preserve"> </v>
      </c>
      <c r="K16" s="229" t="str">
        <f>IF($D16&gt;0,'5A'!K16/(2*$D16)," ")</f>
        <v xml:space="preserve"> </v>
      </c>
      <c r="L16" s="29" t="str">
        <f>IF($D16&gt;0,'5A'!L16/(2*$D16)," ")</f>
        <v xml:space="preserve"> </v>
      </c>
      <c r="M16" s="229" t="str">
        <f>IF($D16&gt;0,'5A'!M16/(2*$D16)," ")</f>
        <v xml:space="preserve"> </v>
      </c>
      <c r="N16" s="29" t="str">
        <f>IF($D16&gt;0,'5A'!N16/(2*$D16)," ")</f>
        <v xml:space="preserve"> </v>
      </c>
      <c r="O16" s="229" t="str">
        <f>IF($D16&gt;0,'5A'!O16/(2*$D16)," ")</f>
        <v xml:space="preserve"> </v>
      </c>
      <c r="P16" s="29" t="str">
        <f>IF($D16&gt;0,'5A'!P16/(2*$D16)," ")</f>
        <v xml:space="preserve"> </v>
      </c>
      <c r="Q16" s="44" t="str">
        <f>IF($D16&gt;0,'5A'!Q16/(2*$D16)," ")</f>
        <v xml:space="preserve"> </v>
      </c>
    </row>
    <row r="17" spans="1:17" ht="12.8" customHeight="1" x14ac:dyDescent="0.25">
      <c r="A17" s="51" t="s">
        <v>244</v>
      </c>
      <c r="B17" s="68">
        <f>'5A'!B17</f>
        <v>0</v>
      </c>
      <c r="C17" s="68">
        <f>'5A'!C17</f>
        <v>0</v>
      </c>
      <c r="D17" s="86">
        <f>'5A'!D17</f>
        <v>0</v>
      </c>
      <c r="E17" s="221" t="s">
        <v>165</v>
      </c>
      <c r="F17" s="224" t="s">
        <v>165</v>
      </c>
      <c r="G17" s="230" t="s">
        <v>165</v>
      </c>
      <c r="H17" s="224" t="s">
        <v>165</v>
      </c>
      <c r="I17" s="230" t="s">
        <v>165</v>
      </c>
      <c r="J17" s="224" t="s">
        <v>165</v>
      </c>
      <c r="K17" s="230" t="s">
        <v>165</v>
      </c>
      <c r="L17" s="224" t="s">
        <v>165</v>
      </c>
      <c r="M17" s="230" t="s">
        <v>165</v>
      </c>
      <c r="N17" s="224" t="s">
        <v>165</v>
      </c>
      <c r="O17" s="230" t="s">
        <v>165</v>
      </c>
      <c r="P17" s="224" t="s">
        <v>165</v>
      </c>
      <c r="Q17" s="226" t="s">
        <v>165</v>
      </c>
    </row>
    <row r="18" spans="1:17" ht="12.8" customHeight="1" x14ac:dyDescent="0.25">
      <c r="A18" s="51" t="s">
        <v>245</v>
      </c>
      <c r="B18" s="48">
        <f>'5A'!B18</f>
        <v>9</v>
      </c>
      <c r="C18" s="68">
        <f>'5A'!C18</f>
        <v>0</v>
      </c>
      <c r="D18" s="86">
        <f>'5A'!D18</f>
        <v>0</v>
      </c>
      <c r="E18" s="221" t="s">
        <v>165</v>
      </c>
      <c r="F18" s="224" t="s">
        <v>165</v>
      </c>
      <c r="G18" s="230" t="s">
        <v>165</v>
      </c>
      <c r="H18" s="224" t="s">
        <v>165</v>
      </c>
      <c r="I18" s="230" t="s">
        <v>165</v>
      </c>
      <c r="J18" s="224" t="s">
        <v>165</v>
      </c>
      <c r="K18" s="230" t="s">
        <v>165</v>
      </c>
      <c r="L18" s="224" t="s">
        <v>165</v>
      </c>
      <c r="M18" s="230" t="s">
        <v>165</v>
      </c>
      <c r="N18" s="224" t="s">
        <v>165</v>
      </c>
      <c r="O18" s="230" t="s">
        <v>165</v>
      </c>
      <c r="P18" s="224" t="s">
        <v>165</v>
      </c>
      <c r="Q18" s="226" t="s">
        <v>165</v>
      </c>
    </row>
    <row r="19" spans="1:17" ht="12.8" customHeight="1" x14ac:dyDescent="0.25">
      <c r="A19" s="51" t="s">
        <v>246</v>
      </c>
      <c r="B19" s="68">
        <f>'5A'!B19</f>
        <v>0</v>
      </c>
      <c r="C19" s="68">
        <f>'5A'!C19</f>
        <v>0</v>
      </c>
      <c r="D19" s="86">
        <f>'5A'!D19</f>
        <v>0</v>
      </c>
      <c r="E19" s="221" t="s">
        <v>165</v>
      </c>
      <c r="F19" s="224" t="s">
        <v>165</v>
      </c>
      <c r="G19" s="230" t="s">
        <v>165</v>
      </c>
      <c r="H19" s="224" t="s">
        <v>165</v>
      </c>
      <c r="I19" s="230" t="s">
        <v>165</v>
      </c>
      <c r="J19" s="224" t="s">
        <v>165</v>
      </c>
      <c r="K19" s="230" t="s">
        <v>165</v>
      </c>
      <c r="L19" s="224" t="s">
        <v>165</v>
      </c>
      <c r="M19" s="230" t="s">
        <v>165</v>
      </c>
      <c r="N19" s="224" t="s">
        <v>165</v>
      </c>
      <c r="O19" s="230" t="s">
        <v>165</v>
      </c>
      <c r="P19" s="224" t="s">
        <v>165</v>
      </c>
      <c r="Q19" s="226" t="s">
        <v>165</v>
      </c>
    </row>
    <row r="20" spans="1:17" ht="12.8" customHeight="1" x14ac:dyDescent="0.25">
      <c r="A20" s="51" t="s">
        <v>16</v>
      </c>
      <c r="B20" s="48">
        <f>'5A'!B20</f>
        <v>165</v>
      </c>
      <c r="C20" s="48">
        <f>'5A'!C20</f>
        <v>151</v>
      </c>
      <c r="D20" s="84">
        <f>'5A'!D20</f>
        <v>66</v>
      </c>
      <c r="E20" s="220">
        <f>IF($D20&gt;0,'5A'!E20/(2*$D20)," ")</f>
        <v>0.20454545454545456</v>
      </c>
      <c r="F20" s="29">
        <f>IF($D20&gt;0,'5A'!F20/(2*$D20)," ")</f>
        <v>7.575757575757576E-3</v>
      </c>
      <c r="G20" s="229">
        <f>IF($D20&gt;0,'5A'!G20/(2*$D20)," ")</f>
        <v>0</v>
      </c>
      <c r="H20" s="29">
        <f>IF($D20&gt;0,'5A'!H20/(2*$D20)," ")</f>
        <v>0.18181818181818182</v>
      </c>
      <c r="I20" s="229">
        <f>IF($D20&gt;0,'5A'!I20/(2*$D20)," ")</f>
        <v>0</v>
      </c>
      <c r="J20" s="29">
        <f>IF($D20&gt;0,'5A'!J20/(2*$D20)," ")</f>
        <v>0.16666666666666666</v>
      </c>
      <c r="K20" s="229">
        <f>IF($D20&gt;0,'5A'!K20/(2*$D20)," ")</f>
        <v>0.14393939393939395</v>
      </c>
      <c r="L20" s="29">
        <f>IF($D20&gt;0,'5A'!L20/(2*$D20)," ")</f>
        <v>0.11363636363636363</v>
      </c>
      <c r="M20" s="229">
        <f>IF($D20&gt;0,'5A'!M20/(2*$D20)," ")</f>
        <v>0.22727272727272727</v>
      </c>
      <c r="N20" s="29">
        <f>IF($D20&gt;0,'5A'!N20/(2*$D20)," ")</f>
        <v>0</v>
      </c>
      <c r="O20" s="229">
        <f>IF($D20&gt;0,'5A'!O20/(2*$D20)," ")</f>
        <v>7.575757575757576E-3</v>
      </c>
      <c r="P20" s="29">
        <f>IF($D20&gt;0,'5A'!P20/(2*$D20)," ")</f>
        <v>0</v>
      </c>
      <c r="Q20" s="44">
        <f>IF($D20&gt;0,'5A'!Q20/(2*$D20)," ")</f>
        <v>7.575757575757576E-2</v>
      </c>
    </row>
    <row r="21" spans="1:17" ht="7.55" customHeight="1" x14ac:dyDescent="0.25">
      <c r="A21" s="53"/>
      <c r="B21" s="136"/>
      <c r="C21" s="65"/>
      <c r="D21" s="151"/>
      <c r="E21" s="222"/>
      <c r="F21" s="56"/>
      <c r="G21" s="231"/>
      <c r="H21" s="56"/>
      <c r="I21" s="231"/>
      <c r="J21" s="56"/>
      <c r="K21" s="231"/>
      <c r="L21" s="56"/>
      <c r="M21" s="231"/>
      <c r="N21" s="56"/>
      <c r="O21" s="231"/>
      <c r="P21" s="56"/>
      <c r="Q21" s="83"/>
    </row>
    <row r="22" spans="1:17" ht="12.8" customHeight="1" x14ac:dyDescent="0.25">
      <c r="A22" s="51" t="s">
        <v>247</v>
      </c>
      <c r="B22" s="68">
        <f>'5A'!B22</f>
        <v>0</v>
      </c>
      <c r="C22" s="81">
        <f>'5A'!C22</f>
        <v>0</v>
      </c>
      <c r="D22" s="86">
        <f>'5A'!D22</f>
        <v>0</v>
      </c>
      <c r="E22" s="221" t="s">
        <v>165</v>
      </c>
      <c r="F22" s="224" t="s">
        <v>165</v>
      </c>
      <c r="G22" s="230" t="s">
        <v>165</v>
      </c>
      <c r="H22" s="224" t="s">
        <v>165</v>
      </c>
      <c r="I22" s="230" t="s">
        <v>165</v>
      </c>
      <c r="J22" s="224" t="s">
        <v>165</v>
      </c>
      <c r="K22" s="230" t="s">
        <v>165</v>
      </c>
      <c r="L22" s="224" t="s">
        <v>165</v>
      </c>
      <c r="M22" s="230" t="s">
        <v>165</v>
      </c>
      <c r="N22" s="224" t="s">
        <v>165</v>
      </c>
      <c r="O22" s="230" t="s">
        <v>165</v>
      </c>
      <c r="P22" s="224" t="s">
        <v>165</v>
      </c>
      <c r="Q22" s="226" t="s">
        <v>165</v>
      </c>
    </row>
    <row r="23" spans="1:17" ht="12.8" customHeight="1" x14ac:dyDescent="0.25">
      <c r="A23" s="51" t="s">
        <v>18</v>
      </c>
      <c r="B23" s="48">
        <f>'5A'!B23</f>
        <v>19</v>
      </c>
      <c r="C23" s="48">
        <f>'5A'!C23</f>
        <v>17</v>
      </c>
      <c r="D23" s="84">
        <f>'5A'!D23</f>
        <v>10</v>
      </c>
      <c r="E23" s="220">
        <f>IF($D23&gt;0,'5A'!E23/(2*$D23)," ")</f>
        <v>0.1</v>
      </c>
      <c r="F23" s="29">
        <f>IF($D23&gt;0,'5A'!F23/(2*$D23)," ")</f>
        <v>0</v>
      </c>
      <c r="G23" s="229">
        <f>IF($D23&gt;0,'5A'!G23/(2*$D23)," ")</f>
        <v>0</v>
      </c>
      <c r="H23" s="29">
        <f>IF($D23&gt;0,'5A'!H23/(2*$D23)," ")</f>
        <v>0.6</v>
      </c>
      <c r="I23" s="229">
        <f>IF($D23&gt;0,'5A'!I23/(2*$D23)," ")</f>
        <v>0</v>
      </c>
      <c r="J23" s="29">
        <f>IF($D23&gt;0,'5A'!J23/(2*$D23)," ")</f>
        <v>0</v>
      </c>
      <c r="K23" s="229">
        <f>IF($D23&gt;0,'5A'!K23/(2*$D23)," ")</f>
        <v>0</v>
      </c>
      <c r="L23" s="29">
        <f>IF($D23&gt;0,'5A'!L23/(2*$D23)," ")</f>
        <v>0</v>
      </c>
      <c r="M23" s="229">
        <f>IF($D23&gt;0,'5A'!M23/(2*$D23)," ")</f>
        <v>0</v>
      </c>
      <c r="N23" s="29">
        <f>IF($D23&gt;0,'5A'!N23/(2*$D23)," ")</f>
        <v>0</v>
      </c>
      <c r="O23" s="229">
        <f>IF($D23&gt;0,'5A'!O23/(2*$D23)," ")</f>
        <v>0.1</v>
      </c>
      <c r="P23" s="29">
        <f>IF($D23&gt;0,'5A'!P23/(2*$D23)," ")</f>
        <v>0</v>
      </c>
      <c r="Q23" s="44">
        <f>IF($D23&gt;0,'5A'!Q23/(2*$D23)," ")</f>
        <v>0</v>
      </c>
    </row>
    <row r="24" spans="1:17" ht="12.8" customHeight="1" x14ac:dyDescent="0.25">
      <c r="A24" s="51" t="s">
        <v>19</v>
      </c>
      <c r="B24" s="48">
        <f>'5A'!B24</f>
        <v>446</v>
      </c>
      <c r="C24" s="48">
        <f>'5A'!C24</f>
        <v>446</v>
      </c>
      <c r="D24" s="84">
        <f>'5A'!D24</f>
        <v>208</v>
      </c>
      <c r="E24" s="220">
        <f>IF($D24&gt;0,'5A'!E24/(2*$D24)," ")</f>
        <v>0.51682692307692313</v>
      </c>
      <c r="F24" s="29">
        <f>IF($D24&gt;0,'5A'!F24/(2*$D24)," ")</f>
        <v>4.807692307692308E-3</v>
      </c>
      <c r="G24" s="229">
        <f>IF($D24&gt;0,'5A'!G24/(2*$D24)," ")</f>
        <v>7.2115384615384619E-3</v>
      </c>
      <c r="H24" s="29">
        <f>IF($D24&gt;0,'5A'!H24/(2*$D24)," ")</f>
        <v>3.6057692307692304E-2</v>
      </c>
      <c r="I24" s="229">
        <f>IF($D24&gt;0,'5A'!I24/(2*$D24)," ")</f>
        <v>2.403846153846154E-3</v>
      </c>
      <c r="J24" s="29">
        <f>IF($D24&gt;0,'5A'!J24/(2*$D24)," ")</f>
        <v>2.8846153846153848E-2</v>
      </c>
      <c r="K24" s="229">
        <f>IF($D24&gt;0,'5A'!K24/(2*$D24)," ")</f>
        <v>0</v>
      </c>
      <c r="L24" s="29">
        <f>IF($D24&gt;0,'5A'!L24/(2*$D24)," ")</f>
        <v>7.2115384615384619E-3</v>
      </c>
      <c r="M24" s="229">
        <f>IF($D24&gt;0,'5A'!M24/(2*$D24)," ")</f>
        <v>2.403846153846154E-3</v>
      </c>
      <c r="N24" s="29">
        <f>IF($D24&gt;0,'5A'!N24/(2*$D24)," ")</f>
        <v>0</v>
      </c>
      <c r="O24" s="229">
        <f>IF($D24&gt;0,'5A'!O24/(2*$D24)," ")</f>
        <v>0</v>
      </c>
      <c r="P24" s="29">
        <f>IF($D24&gt;0,'5A'!P24/(2*$D24)," ")</f>
        <v>0</v>
      </c>
      <c r="Q24" s="44">
        <f>IF($D24&gt;0,'5A'!Q24/(2*$D24)," ")</f>
        <v>4.807692307692308E-3</v>
      </c>
    </row>
    <row r="25" spans="1:17" ht="12.8" customHeight="1" x14ac:dyDescent="0.25">
      <c r="A25" s="51" t="s">
        <v>248</v>
      </c>
      <c r="B25" s="68">
        <f>'5A'!B25</f>
        <v>0</v>
      </c>
      <c r="C25" s="68">
        <f>'5A'!C25</f>
        <v>0</v>
      </c>
      <c r="D25" s="86">
        <f>'5A'!D25</f>
        <v>0</v>
      </c>
      <c r="E25" s="221" t="s">
        <v>165</v>
      </c>
      <c r="F25" s="224" t="s">
        <v>165</v>
      </c>
      <c r="G25" s="230" t="s">
        <v>165</v>
      </c>
      <c r="H25" s="224" t="s">
        <v>165</v>
      </c>
      <c r="I25" s="230" t="s">
        <v>165</v>
      </c>
      <c r="J25" s="224" t="s">
        <v>165</v>
      </c>
      <c r="K25" s="230" t="s">
        <v>165</v>
      </c>
      <c r="L25" s="224" t="s">
        <v>165</v>
      </c>
      <c r="M25" s="230" t="s">
        <v>165</v>
      </c>
      <c r="N25" s="224" t="s">
        <v>165</v>
      </c>
      <c r="O25" s="230" t="s">
        <v>165</v>
      </c>
      <c r="P25" s="224" t="s">
        <v>165</v>
      </c>
      <c r="Q25" s="226" t="s">
        <v>165</v>
      </c>
    </row>
    <row r="26" spans="1:17" ht="12.8" customHeight="1" x14ac:dyDescent="0.25">
      <c r="A26" s="51" t="s">
        <v>249</v>
      </c>
      <c r="B26" s="68">
        <f>'5A'!B26</f>
        <v>0</v>
      </c>
      <c r="C26" s="68">
        <f>'5A'!C26</f>
        <v>0</v>
      </c>
      <c r="D26" s="86">
        <f>'5A'!D26</f>
        <v>0</v>
      </c>
      <c r="E26" s="221" t="s">
        <v>165</v>
      </c>
      <c r="F26" s="224" t="s">
        <v>165</v>
      </c>
      <c r="G26" s="230" t="s">
        <v>165</v>
      </c>
      <c r="H26" s="224" t="s">
        <v>165</v>
      </c>
      <c r="I26" s="230" t="s">
        <v>165</v>
      </c>
      <c r="J26" s="224" t="s">
        <v>165</v>
      </c>
      <c r="K26" s="230" t="s">
        <v>165</v>
      </c>
      <c r="L26" s="224" t="s">
        <v>165</v>
      </c>
      <c r="M26" s="230" t="s">
        <v>165</v>
      </c>
      <c r="N26" s="224" t="s">
        <v>165</v>
      </c>
      <c r="O26" s="230" t="s">
        <v>165</v>
      </c>
      <c r="P26" s="224" t="s">
        <v>165</v>
      </c>
      <c r="Q26" s="226" t="s">
        <v>165</v>
      </c>
    </row>
    <row r="27" spans="1:17" ht="12.8" customHeight="1" x14ac:dyDescent="0.25">
      <c r="A27" s="51" t="s">
        <v>22</v>
      </c>
      <c r="B27" s="48">
        <f>'5A'!B27</f>
        <v>55</v>
      </c>
      <c r="C27" s="48">
        <f>'5A'!C27</f>
        <v>54</v>
      </c>
      <c r="D27" s="84">
        <f>'5A'!D27</f>
        <v>17</v>
      </c>
      <c r="E27" s="220">
        <f>IF($D27&gt;0,'5A'!E27/(2*$D27)," ")</f>
        <v>0.58823529411764708</v>
      </c>
      <c r="F27" s="29">
        <f>IF($D27&gt;0,'5A'!F27/(2*$D27)," ")</f>
        <v>0</v>
      </c>
      <c r="G27" s="229">
        <f>IF($D27&gt;0,'5A'!G27/(2*$D27)," ")</f>
        <v>0</v>
      </c>
      <c r="H27" s="29">
        <f>IF($D27&gt;0,'5A'!H27/(2*$D27)," ")</f>
        <v>0</v>
      </c>
      <c r="I27" s="229">
        <f>IF($D27&gt;0,'5A'!I27/(2*$D27)," ")</f>
        <v>0</v>
      </c>
      <c r="J27" s="29">
        <f>IF($D27&gt;0,'5A'!J27/(2*$D27)," ")</f>
        <v>0</v>
      </c>
      <c r="K27" s="229">
        <f>IF($D27&gt;0,'5A'!K27/(2*$D27)," ")</f>
        <v>0</v>
      </c>
      <c r="L27" s="29">
        <f>IF($D27&gt;0,'5A'!L27/(2*$D27)," ")</f>
        <v>0</v>
      </c>
      <c r="M27" s="229">
        <f>IF($D27&gt;0,'5A'!M27/(2*$D27)," ")</f>
        <v>0</v>
      </c>
      <c r="N27" s="29">
        <f>IF($D27&gt;0,'5A'!N27/(2*$D27)," ")</f>
        <v>0</v>
      </c>
      <c r="O27" s="229">
        <f>IF($D27&gt;0,'5A'!O27/(2*$D27)," ")</f>
        <v>0</v>
      </c>
      <c r="P27" s="29">
        <v>4.1911148365465214E-4</v>
      </c>
      <c r="Q27" s="44">
        <v>4.1911148365465214E-4</v>
      </c>
    </row>
    <row r="28" spans="1:17" ht="12.8" customHeight="1" x14ac:dyDescent="0.25">
      <c r="A28" s="51" t="s">
        <v>23</v>
      </c>
      <c r="B28" s="48">
        <f>'5A'!B28</f>
        <v>290</v>
      </c>
      <c r="C28" s="48">
        <f>'5A'!C28</f>
        <v>249</v>
      </c>
      <c r="D28" s="84">
        <f>'5A'!D28</f>
        <v>56</v>
      </c>
      <c r="E28" s="220">
        <f>IF($D28&gt;0,'5A'!E28/(2*$D28)," ")</f>
        <v>0.6517857142857143</v>
      </c>
      <c r="F28" s="29">
        <f>IF($D28&gt;0,'5A'!F28/(2*$D28)," ")</f>
        <v>0</v>
      </c>
      <c r="G28" s="229">
        <f>IF($D28&gt;0,'5A'!G28/(2*$D28)," ")</f>
        <v>8.9285714285714281E-3</v>
      </c>
      <c r="H28" s="29">
        <f>IF($D28&gt;0,'5A'!H28/(2*$D28)," ")</f>
        <v>0</v>
      </c>
      <c r="I28" s="229">
        <f>IF($D28&gt;0,'5A'!I28/(2*$D28)," ")</f>
        <v>0</v>
      </c>
      <c r="J28" s="29">
        <f>IF($D28&gt;0,'5A'!J28/(2*$D28)," ")</f>
        <v>0</v>
      </c>
      <c r="K28" s="229">
        <f>IF($D28&gt;0,'5A'!K28/(2*$D28)," ")</f>
        <v>8.9285714285714281E-3</v>
      </c>
      <c r="L28" s="29">
        <f>IF($D28&gt;0,'5A'!L28/(2*$D28)," ")</f>
        <v>2.6785714285714284E-2</v>
      </c>
      <c r="M28" s="229">
        <f>IF($D28&gt;0,'5A'!M28/(2*$D28)," ")</f>
        <v>3.5714285714285712E-2</v>
      </c>
      <c r="N28" s="29">
        <f>IF($D28&gt;0,'5A'!N28/(2*$D28)," ")</f>
        <v>8.9285714285714281E-3</v>
      </c>
      <c r="O28" s="229">
        <f>IF($D28&gt;0,'5A'!O28/(2*$D28)," ")</f>
        <v>0</v>
      </c>
      <c r="P28" s="29">
        <f>IF($D27&gt;0,'5A'!P27/(2*$D27)," ")</f>
        <v>0</v>
      </c>
      <c r="Q28" s="44">
        <f>IF($D28&gt;0,'5A'!Q28/(2*$D28)," ")</f>
        <v>8.9285714285714288E-2</v>
      </c>
    </row>
    <row r="29" spans="1:17" ht="12.8" customHeight="1" x14ac:dyDescent="0.25">
      <c r="A29" s="51" t="s">
        <v>24</v>
      </c>
      <c r="B29" s="48">
        <f>'5A'!B29</f>
        <v>201</v>
      </c>
      <c r="C29" s="48">
        <f>'5A'!C29</f>
        <v>190</v>
      </c>
      <c r="D29" s="84">
        <f>'5A'!D29</f>
        <v>73</v>
      </c>
      <c r="E29" s="220">
        <f>IF($D29&gt;0,'5A'!E29/(2*$D29)," ")</f>
        <v>0.56164383561643838</v>
      </c>
      <c r="F29" s="29">
        <f>IF($D29&gt;0,'5A'!F29/(2*$D29)," ")</f>
        <v>7.5342465753424653E-2</v>
      </c>
      <c r="G29" s="229">
        <f>IF($D29&gt;0,'5A'!G29/(2*$D29)," ")</f>
        <v>6.8493150684931503E-3</v>
      </c>
      <c r="H29" s="29">
        <f>IF($D29&gt;0,'5A'!H29/(2*$D29)," ")</f>
        <v>0</v>
      </c>
      <c r="I29" s="229">
        <f>IF($D29&gt;0,'5A'!I29/(2*$D29)," ")</f>
        <v>0</v>
      </c>
      <c r="J29" s="29">
        <f>IF($D29&gt;0,'5A'!J29/(2*$D29)," ")</f>
        <v>1.3698630136986301E-2</v>
      </c>
      <c r="K29" s="229">
        <f>IF($D29&gt;0,'5A'!K29/(2*$D29)," ")</f>
        <v>0</v>
      </c>
      <c r="L29" s="29">
        <f>IF($D29&gt;0,'5A'!L29/(2*$D29)," ")</f>
        <v>4.1095890410958902E-2</v>
      </c>
      <c r="M29" s="229">
        <f>IF($D29&gt;0,'5A'!M29/(2*$D29)," ")</f>
        <v>0</v>
      </c>
      <c r="N29" s="29">
        <f>IF($D29&gt;0,'5A'!N29/(2*$D29)," ")</f>
        <v>0</v>
      </c>
      <c r="O29" s="229">
        <f>IF($D29&gt;0,'5A'!O29/(2*$D29)," ")</f>
        <v>6.8493150684931503E-3</v>
      </c>
      <c r="P29" s="29">
        <f>IF($D28&gt;0,'5A'!P28/(2*$D28)," ")</f>
        <v>0</v>
      </c>
      <c r="Q29" s="44">
        <f>IF($D29&gt;0,'5A'!Q29/(2*$D29)," ")</f>
        <v>0</v>
      </c>
    </row>
    <row r="30" spans="1:17" ht="12.8" customHeight="1" x14ac:dyDescent="0.25">
      <c r="A30" s="51" t="s">
        <v>25</v>
      </c>
      <c r="B30" s="48">
        <f>'5A'!B30</f>
        <v>349</v>
      </c>
      <c r="C30" s="48">
        <f>'5A'!C30</f>
        <v>349</v>
      </c>
      <c r="D30" s="84">
        <f>'5A'!D30</f>
        <v>202</v>
      </c>
      <c r="E30" s="220">
        <f>IF($D30&gt;0,'5A'!E30/(2*$D30)," ")</f>
        <v>0.40594059405940597</v>
      </c>
      <c r="F30" s="29">
        <f>IF($D30&gt;0,'5A'!F30/(2*$D30)," ")</f>
        <v>5.6930693069306933E-2</v>
      </c>
      <c r="G30" s="229">
        <f>IF($D30&gt;0,'5A'!G30/(2*$D30)," ")</f>
        <v>0</v>
      </c>
      <c r="H30" s="29">
        <f>IF($D30&gt;0,'5A'!H30/(2*$D30)," ")</f>
        <v>6.1881188118811881E-2</v>
      </c>
      <c r="I30" s="229">
        <f>IF($D30&gt;0,'5A'!I30/(2*$D30)," ")</f>
        <v>0</v>
      </c>
      <c r="J30" s="29">
        <f>IF($D30&gt;0,'5A'!J30/(2*$D30)," ")</f>
        <v>9.9009900990099011E-3</v>
      </c>
      <c r="K30" s="229">
        <f>IF($D30&gt;0,'5A'!K30/(2*$D30)," ")</f>
        <v>0.31683168316831684</v>
      </c>
      <c r="L30" s="29">
        <f>IF($D30&gt;0,'5A'!L30/(2*$D30)," ")</f>
        <v>1.4851485148514851E-2</v>
      </c>
      <c r="M30" s="229">
        <f>IF($D30&gt;0,'5A'!M30/(2*$D30)," ")</f>
        <v>0.25495049504950495</v>
      </c>
      <c r="N30" s="29">
        <f>IF($D30&gt;0,'5A'!N30/(2*$D30)," ")</f>
        <v>7.1782178217821777E-2</v>
      </c>
      <c r="O30" s="229">
        <f>IF($D30&gt;0,'5A'!O30/(2*$D30)," ")</f>
        <v>1.2376237623762377E-2</v>
      </c>
      <c r="P30" s="29">
        <f>IF($D29&gt;0,'5A'!P29/(2*$D29)," ")</f>
        <v>0</v>
      </c>
      <c r="Q30" s="44">
        <f>IF($D30&gt;0,'5A'!Q30/(2*$D30)," ")</f>
        <v>0</v>
      </c>
    </row>
    <row r="31" spans="1:17" ht="12.8" customHeight="1" x14ac:dyDescent="0.25">
      <c r="A31" s="51" t="s">
        <v>250</v>
      </c>
      <c r="B31" s="68">
        <f>'5A'!B31</f>
        <v>0</v>
      </c>
      <c r="C31" s="68">
        <f>'5A'!C31</f>
        <v>0</v>
      </c>
      <c r="D31" s="86">
        <f>'5A'!D31</f>
        <v>0</v>
      </c>
      <c r="E31" s="221" t="s">
        <v>165</v>
      </c>
      <c r="F31" s="224" t="s">
        <v>165</v>
      </c>
      <c r="G31" s="230" t="s">
        <v>165</v>
      </c>
      <c r="H31" s="224" t="s">
        <v>165</v>
      </c>
      <c r="I31" s="230" t="s">
        <v>165</v>
      </c>
      <c r="J31" s="224" t="s">
        <v>165</v>
      </c>
      <c r="K31" s="230" t="s">
        <v>165</v>
      </c>
      <c r="L31" s="224" t="s">
        <v>165</v>
      </c>
      <c r="M31" s="230" t="s">
        <v>165</v>
      </c>
      <c r="N31" s="224" t="s">
        <v>165</v>
      </c>
      <c r="O31" s="230" t="s">
        <v>165</v>
      </c>
      <c r="P31" s="224" t="s">
        <v>165</v>
      </c>
      <c r="Q31" s="226" t="s">
        <v>165</v>
      </c>
    </row>
    <row r="32" spans="1:17" ht="7.55" customHeight="1" x14ac:dyDescent="0.25">
      <c r="A32" s="53"/>
      <c r="B32" s="67"/>
      <c r="C32" s="67"/>
      <c r="D32" s="85"/>
      <c r="E32" s="222"/>
      <c r="F32" s="56"/>
      <c r="G32" s="231"/>
      <c r="H32" s="56"/>
      <c r="I32" s="231"/>
      <c r="J32" s="56"/>
      <c r="K32" s="231"/>
      <c r="L32" s="56"/>
      <c r="M32" s="231"/>
      <c r="N32" s="56"/>
      <c r="O32" s="231" t="str">
        <f>IF($D31&gt;0,'5A'!O31/(2*$D31)," ")</f>
        <v xml:space="preserve"> </v>
      </c>
      <c r="P32" s="56" t="str">
        <f>IF($D31&gt;0,'5A'!P31/(2*$D31)," ")</f>
        <v xml:space="preserve"> </v>
      </c>
      <c r="Q32" s="83" t="str">
        <f>IF($D31&gt;0,'5A'!Q31/(2*$D31)," ")</f>
        <v xml:space="preserve"> </v>
      </c>
    </row>
    <row r="33" spans="1:17" ht="12.8" customHeight="1" x14ac:dyDescent="0.25">
      <c r="A33" s="51" t="s">
        <v>27</v>
      </c>
      <c r="B33" s="48">
        <f>'5A'!B33</f>
        <v>6121</v>
      </c>
      <c r="C33" s="48">
        <f>'5A'!C33</f>
        <v>6117</v>
      </c>
      <c r="D33" s="84">
        <f>'5A'!D33</f>
        <v>5951</v>
      </c>
      <c r="E33" s="220">
        <f>IF($D33&gt;0,'5A'!E33/(2*$D33)," ")</f>
        <v>0.64930263821206524</v>
      </c>
      <c r="F33" s="29">
        <f>IF($D33&gt;0,'5A'!F33/(2*$D33)," ")</f>
        <v>0</v>
      </c>
      <c r="G33" s="229">
        <f>IF($D33&gt;0,'5A'!G33/(2*$D33)," ")</f>
        <v>0</v>
      </c>
      <c r="H33" s="29">
        <f>IF($D33&gt;0,'5A'!H33/(2*$D33)," ")</f>
        <v>7.4777348344815999E-3</v>
      </c>
      <c r="I33" s="229">
        <f>IF($D33&gt;0,'5A'!I33/(2*$D33)," ")</f>
        <v>0</v>
      </c>
      <c r="J33" s="29">
        <f>IF($D33&gt;0,'5A'!J33/(2*$D33)," ")</f>
        <v>1.9408502772643253E-2</v>
      </c>
      <c r="K33" s="229">
        <f>IF($D33&gt;0,'5A'!K33/(2*$D33)," ")</f>
        <v>1.6803898504453034E-4</v>
      </c>
      <c r="L33" s="29">
        <f>IF($D33&gt;0,'5A'!L33/(2*$D33)," ")</f>
        <v>4.8731305662913799E-3</v>
      </c>
      <c r="M33" s="229">
        <f>IF($D33&gt;0,'5A'!M33/(2*$D33)," ")</f>
        <v>4.369013611157789E-3</v>
      </c>
      <c r="N33" s="29">
        <f>IF($D33&gt;0,'5A'!N33/(2*$D33)," ")</f>
        <v>4.7050915812468491E-3</v>
      </c>
      <c r="O33" s="229">
        <f>IF($D33&gt;0,'5A'!O33/(2*$D33)," ")</f>
        <v>0</v>
      </c>
      <c r="P33" s="29">
        <v>4.1911148365465214E-4</v>
      </c>
      <c r="Q33" s="44">
        <f>IF($D33&gt;0,'5A'!Q33/(2*$D33)," ")</f>
        <v>0</v>
      </c>
    </row>
    <row r="34" spans="1:17" ht="12.8" customHeight="1" x14ac:dyDescent="0.25">
      <c r="A34" s="51" t="s">
        <v>251</v>
      </c>
      <c r="B34" s="68">
        <f>'5A'!B34</f>
        <v>0</v>
      </c>
      <c r="C34" s="68">
        <f>'5A'!C34</f>
        <v>0</v>
      </c>
      <c r="D34" s="86">
        <f>'5A'!D34</f>
        <v>0</v>
      </c>
      <c r="E34" s="221" t="s">
        <v>165</v>
      </c>
      <c r="F34" s="224" t="s">
        <v>165</v>
      </c>
      <c r="G34" s="230" t="s">
        <v>165</v>
      </c>
      <c r="H34" s="224" t="s">
        <v>165</v>
      </c>
      <c r="I34" s="230" t="s">
        <v>165</v>
      </c>
      <c r="J34" s="224" t="s">
        <v>165</v>
      </c>
      <c r="K34" s="230" t="s">
        <v>165</v>
      </c>
      <c r="L34" s="224" t="s">
        <v>165</v>
      </c>
      <c r="M34" s="230" t="s">
        <v>165</v>
      </c>
      <c r="N34" s="224" t="s">
        <v>165</v>
      </c>
      <c r="O34" s="230" t="s">
        <v>165</v>
      </c>
      <c r="P34" s="224" t="s">
        <v>165</v>
      </c>
      <c r="Q34" s="226" t="s">
        <v>165</v>
      </c>
    </row>
    <row r="35" spans="1:17" ht="12.8" customHeight="1" x14ac:dyDescent="0.25">
      <c r="A35" s="51" t="s">
        <v>29</v>
      </c>
      <c r="B35" s="48">
        <f>'5A'!B35</f>
        <v>1017</v>
      </c>
      <c r="C35" s="50">
        <f>'5A'!C35</f>
        <v>759</v>
      </c>
      <c r="D35" s="86">
        <f>'5A'!D35</f>
        <v>640</v>
      </c>
      <c r="E35" s="220">
        <f>IF($D35&gt;0,'5A'!E35/(2*$D35)," ")</f>
        <v>0.86250000000000004</v>
      </c>
      <c r="F35" s="29">
        <f>IF($D35&gt;0,'5A'!F35/(2*$D35)," ")</f>
        <v>0</v>
      </c>
      <c r="G35" s="229">
        <f>IF($D35&gt;0,'5A'!G35/(2*$D35)," ")</f>
        <v>0</v>
      </c>
      <c r="H35" s="29">
        <f>IF($D35&gt;0,'5A'!H35/(2*$D35)," ")</f>
        <v>0</v>
      </c>
      <c r="I35" s="229">
        <f>IF($D35&gt;0,'5A'!I35/(2*$D35)," ")</f>
        <v>0</v>
      </c>
      <c r="J35" s="29">
        <f>IF($D35&gt;0,'5A'!J35/(2*$D35)," ")</f>
        <v>0</v>
      </c>
      <c r="K35" s="229">
        <f>IF($D35&gt;0,'5A'!K35/(2*$D35)," ")</f>
        <v>0</v>
      </c>
      <c r="L35" s="29">
        <f>IF($D35&gt;0,'5A'!L35/(2*$D35)," ")</f>
        <v>0</v>
      </c>
      <c r="M35" s="229">
        <f>IF($D35&gt;0,'5A'!M35/(2*$D35)," ")</f>
        <v>0</v>
      </c>
      <c r="N35" s="29">
        <f>IF($D35&gt;0,'5A'!N35/(2*$D35)," ")</f>
        <v>0</v>
      </c>
      <c r="O35" s="229">
        <f>IF($D35&gt;0,'5A'!O35/(2*$D35)," ")</f>
        <v>0</v>
      </c>
      <c r="P35" s="29">
        <v>4.1911148365465214E-4</v>
      </c>
      <c r="Q35" s="44">
        <v>4.1911148365465214E-4</v>
      </c>
    </row>
    <row r="36" spans="1:17" ht="12.8" customHeight="1" x14ac:dyDescent="0.25">
      <c r="A36" s="51" t="s">
        <v>252</v>
      </c>
      <c r="B36" s="68">
        <f>'5A'!B36</f>
        <v>0</v>
      </c>
      <c r="C36" s="68">
        <f>'5A'!C36</f>
        <v>0</v>
      </c>
      <c r="D36" s="86">
        <f>'5A'!D36</f>
        <v>0</v>
      </c>
      <c r="E36" s="221" t="s">
        <v>165</v>
      </c>
      <c r="F36" s="224" t="s">
        <v>165</v>
      </c>
      <c r="G36" s="230" t="s">
        <v>165</v>
      </c>
      <c r="H36" s="224" t="s">
        <v>165</v>
      </c>
      <c r="I36" s="230" t="s">
        <v>165</v>
      </c>
      <c r="J36" s="224" t="s">
        <v>165</v>
      </c>
      <c r="K36" s="230" t="s">
        <v>165</v>
      </c>
      <c r="L36" s="224" t="s">
        <v>165</v>
      </c>
      <c r="M36" s="230" t="s">
        <v>165</v>
      </c>
      <c r="N36" s="224" t="s">
        <v>165</v>
      </c>
      <c r="O36" s="230" t="s">
        <v>165</v>
      </c>
      <c r="P36" s="224" t="s">
        <v>165</v>
      </c>
      <c r="Q36" s="226" t="s">
        <v>165</v>
      </c>
    </row>
    <row r="37" spans="1:17" ht="12.8" customHeight="1" x14ac:dyDescent="0.25">
      <c r="A37" s="51" t="s">
        <v>253</v>
      </c>
      <c r="B37" s="48">
        <f>'5A'!B37</f>
        <v>4</v>
      </c>
      <c r="C37" s="68">
        <f>'5A'!C37</f>
        <v>0</v>
      </c>
      <c r="D37" s="86">
        <f>'5A'!D37</f>
        <v>0</v>
      </c>
      <c r="E37" s="221" t="s">
        <v>165</v>
      </c>
      <c r="F37" s="224" t="s">
        <v>165</v>
      </c>
      <c r="G37" s="230" t="s">
        <v>165</v>
      </c>
      <c r="H37" s="224" t="s">
        <v>165</v>
      </c>
      <c r="I37" s="230" t="s">
        <v>165</v>
      </c>
      <c r="J37" s="224" t="s">
        <v>165</v>
      </c>
      <c r="K37" s="230" t="s">
        <v>165</v>
      </c>
      <c r="L37" s="224" t="s">
        <v>165</v>
      </c>
      <c r="M37" s="230" t="s">
        <v>165</v>
      </c>
      <c r="N37" s="224" t="s">
        <v>165</v>
      </c>
      <c r="O37" s="230" t="s">
        <v>165</v>
      </c>
      <c r="P37" s="224" t="s">
        <v>165</v>
      </c>
      <c r="Q37" s="226" t="s">
        <v>165</v>
      </c>
    </row>
    <row r="38" spans="1:17" ht="12.8" customHeight="1" x14ac:dyDescent="0.25">
      <c r="A38" s="51" t="s">
        <v>254</v>
      </c>
      <c r="B38" s="68">
        <f>'5A'!B38</f>
        <v>0</v>
      </c>
      <c r="C38" s="68">
        <f>'5A'!C38</f>
        <v>0</v>
      </c>
      <c r="D38" s="86">
        <f>'5A'!D38</f>
        <v>0</v>
      </c>
      <c r="E38" s="221" t="s">
        <v>165</v>
      </c>
      <c r="F38" s="224" t="s">
        <v>165</v>
      </c>
      <c r="G38" s="230" t="s">
        <v>165</v>
      </c>
      <c r="H38" s="224" t="s">
        <v>165</v>
      </c>
      <c r="I38" s="230" t="s">
        <v>165</v>
      </c>
      <c r="J38" s="224" t="s">
        <v>165</v>
      </c>
      <c r="K38" s="230" t="s">
        <v>165</v>
      </c>
      <c r="L38" s="224" t="s">
        <v>165</v>
      </c>
      <c r="M38" s="230" t="s">
        <v>165</v>
      </c>
      <c r="N38" s="224" t="s">
        <v>165</v>
      </c>
      <c r="O38" s="230" t="s">
        <v>165</v>
      </c>
      <c r="P38" s="224" t="s">
        <v>165</v>
      </c>
      <c r="Q38" s="226" t="s">
        <v>165</v>
      </c>
    </row>
    <row r="39" spans="1:17" ht="12.8" customHeight="1" x14ac:dyDescent="0.25">
      <c r="A39" s="51" t="s">
        <v>255</v>
      </c>
      <c r="B39" s="68">
        <f>'5A'!B39</f>
        <v>0</v>
      </c>
      <c r="C39" s="68">
        <f>'5A'!C39</f>
        <v>0</v>
      </c>
      <c r="D39" s="86">
        <f>'5A'!D39</f>
        <v>0</v>
      </c>
      <c r="E39" s="221" t="s">
        <v>165</v>
      </c>
      <c r="F39" s="224" t="s">
        <v>165</v>
      </c>
      <c r="G39" s="230" t="s">
        <v>165</v>
      </c>
      <c r="H39" s="224" t="s">
        <v>165</v>
      </c>
      <c r="I39" s="230" t="s">
        <v>165</v>
      </c>
      <c r="J39" s="224" t="s">
        <v>165</v>
      </c>
      <c r="K39" s="230" t="s">
        <v>165</v>
      </c>
      <c r="L39" s="224" t="s">
        <v>165</v>
      </c>
      <c r="M39" s="230" t="s">
        <v>165</v>
      </c>
      <c r="N39" s="224" t="s">
        <v>165</v>
      </c>
      <c r="O39" s="230" t="s">
        <v>165</v>
      </c>
      <c r="P39" s="224" t="s">
        <v>165</v>
      </c>
      <c r="Q39" s="226" t="s">
        <v>165</v>
      </c>
    </row>
    <row r="40" spans="1:17" ht="12.8" customHeight="1" x14ac:dyDescent="0.25">
      <c r="A40" s="51" t="s">
        <v>34</v>
      </c>
      <c r="B40" s="48">
        <f>'5A'!B40</f>
        <v>248</v>
      </c>
      <c r="C40" s="48">
        <f>'5A'!C40</f>
        <v>112</v>
      </c>
      <c r="D40" s="84">
        <f>'5A'!D40</f>
        <v>45</v>
      </c>
      <c r="E40" s="220">
        <f>IF($D40&gt;0,'5A'!E40/(2*$D40)," ")</f>
        <v>0.5</v>
      </c>
      <c r="F40" s="29">
        <f>IF($D40&gt;0,'5A'!F40/(2*$D40)," ")</f>
        <v>0</v>
      </c>
      <c r="G40" s="229">
        <f>IF($D40&gt;0,'5A'!G40/(2*$D40)," ")</f>
        <v>1.1111111111111112E-2</v>
      </c>
      <c r="H40" s="29">
        <f>IF($D40&gt;0,'5A'!H40/(2*$D40)," ")</f>
        <v>0.42222222222222222</v>
      </c>
      <c r="I40" s="229">
        <f>IF($D40&gt;0,'5A'!I40/(2*$D40)," ")</f>
        <v>0</v>
      </c>
      <c r="J40" s="29">
        <f>IF($D40&gt;0,'5A'!J40/(2*$D40)," ")</f>
        <v>0.15555555555555556</v>
      </c>
      <c r="K40" s="229">
        <f>IF($D40&gt;0,'5A'!K40/(2*$D40)," ")</f>
        <v>2.2222222222222223E-2</v>
      </c>
      <c r="L40" s="29">
        <f>IF($D40&gt;0,'5A'!L40/(2*$D40)," ")</f>
        <v>0.12222222222222222</v>
      </c>
      <c r="M40" s="229">
        <f>IF($D40&gt;0,'5A'!M40/(2*$D40)," ")</f>
        <v>0</v>
      </c>
      <c r="N40" s="29">
        <f>IF($D40&gt;0,'5A'!N40/(2*$D40)," ")</f>
        <v>4.4444444444444446E-2</v>
      </c>
      <c r="O40" s="229">
        <f>IF($D40&gt;0,'5A'!O40/(2*$D40)," ")</f>
        <v>1.1111111111111112E-2</v>
      </c>
      <c r="P40" s="29">
        <v>4.1911148365465214E-4</v>
      </c>
      <c r="Q40" s="44">
        <f>IF($D40&gt;0,'5A'!Q40/(2*$D40)," ")</f>
        <v>1.1111111111111112E-2</v>
      </c>
    </row>
    <row r="41" spans="1:17" ht="12.8" customHeight="1" x14ac:dyDescent="0.25">
      <c r="A41" s="51" t="s">
        <v>256</v>
      </c>
      <c r="B41" s="68">
        <f>'5A'!B41</f>
        <v>0</v>
      </c>
      <c r="C41" s="68">
        <f>'5A'!C41</f>
        <v>0</v>
      </c>
      <c r="D41" s="86">
        <f>'5A'!D41</f>
        <v>0</v>
      </c>
      <c r="E41" s="221" t="s">
        <v>165</v>
      </c>
      <c r="F41" s="224" t="s">
        <v>165</v>
      </c>
      <c r="G41" s="230" t="s">
        <v>165</v>
      </c>
      <c r="H41" s="224" t="s">
        <v>165</v>
      </c>
      <c r="I41" s="230" t="s">
        <v>165</v>
      </c>
      <c r="J41" s="224" t="s">
        <v>165</v>
      </c>
      <c r="K41" s="230" t="s">
        <v>165</v>
      </c>
      <c r="L41" s="224" t="s">
        <v>165</v>
      </c>
      <c r="M41" s="230" t="s">
        <v>165</v>
      </c>
      <c r="N41" s="224" t="s">
        <v>165</v>
      </c>
      <c r="O41" s="230" t="s">
        <v>165</v>
      </c>
      <c r="P41" s="224" t="s">
        <v>165</v>
      </c>
      <c r="Q41" s="226" t="s">
        <v>165</v>
      </c>
    </row>
    <row r="42" spans="1:17" ht="12.8" customHeight="1" x14ac:dyDescent="0.25">
      <c r="A42" s="51" t="s">
        <v>36</v>
      </c>
      <c r="B42" s="48">
        <f>'5A'!B42</f>
        <v>608</v>
      </c>
      <c r="C42" s="48">
        <f>'5A'!C42</f>
        <v>589</v>
      </c>
      <c r="D42" s="84">
        <f>'5A'!D42</f>
        <v>295</v>
      </c>
      <c r="E42" s="220">
        <f>IF($D42&gt;0,'5A'!E42/(2*$D42)," ")</f>
        <v>0.68135593220338986</v>
      </c>
      <c r="F42" s="29">
        <f>IF($D42&gt;0,'5A'!F42/(2*$D42)," ")</f>
        <v>0</v>
      </c>
      <c r="G42" s="229">
        <f>IF($D42&gt;0,'5A'!G42/(2*$D42)," ")</f>
        <v>0</v>
      </c>
      <c r="H42" s="29">
        <f>IF($D42&gt;0,'5A'!H42/(2*$D42)," ")</f>
        <v>8.4745762711864406E-3</v>
      </c>
      <c r="I42" s="229">
        <f>IF($D42&gt;0,'5A'!I42/(2*$D42)," ")</f>
        <v>3.3898305084745762E-3</v>
      </c>
      <c r="J42" s="29">
        <f>IF($D42&gt;0,'5A'!J42/(2*$D42)," ")</f>
        <v>2.2033898305084745E-2</v>
      </c>
      <c r="K42" s="229">
        <f>IF($D42&gt;0,'5A'!K42/(2*$D42)," ")</f>
        <v>6.7796610169491523E-3</v>
      </c>
      <c r="L42" s="29">
        <f>IF($D42&gt;0,'5A'!L42/(2*$D42)," ")</f>
        <v>8.4745762711864406E-3</v>
      </c>
      <c r="M42" s="229">
        <f>IF($D42&gt;0,'5A'!M42/(2*$D42)," ")</f>
        <v>0</v>
      </c>
      <c r="N42" s="29">
        <f>IF($D42&gt;0,'5A'!N42/(2*$D42)," ")</f>
        <v>1.0169491525423728E-2</v>
      </c>
      <c r="O42" s="229">
        <f>IF($D42&gt;0,'5A'!O42/(2*$D42)," ")</f>
        <v>0</v>
      </c>
      <c r="P42" s="29">
        <f>IF($D40&gt;0,'5A'!P40/(2*$D40)," ")</f>
        <v>0</v>
      </c>
      <c r="Q42" s="44">
        <f>IF($D42&gt;0,'5A'!Q42/(2*$D42)," ")</f>
        <v>0</v>
      </c>
    </row>
    <row r="43" spans="1:17" ht="7.55" customHeight="1" x14ac:dyDescent="0.25">
      <c r="A43" s="53"/>
      <c r="B43" s="67"/>
      <c r="C43" s="67"/>
      <c r="D43" s="85"/>
      <c r="E43" s="222"/>
      <c r="F43" s="56"/>
      <c r="G43" s="231"/>
      <c r="H43" s="56"/>
      <c r="I43" s="231"/>
      <c r="J43" s="56"/>
      <c r="K43" s="231"/>
      <c r="L43" s="56"/>
      <c r="M43" s="231"/>
      <c r="N43" s="56"/>
      <c r="O43" s="231" t="str">
        <f>IF($D41&gt;0,'5A'!O41/(2*$D41)," ")</f>
        <v xml:space="preserve"> </v>
      </c>
      <c r="P43" s="56" t="str">
        <f>IF($D41&gt;0,'5A'!P41/(2*$D41)," ")</f>
        <v xml:space="preserve"> </v>
      </c>
      <c r="Q43" s="83" t="str">
        <f>IF($D41&gt;0,'5A'!Q42/(2*$D41)," ")</f>
        <v xml:space="preserve"> </v>
      </c>
    </row>
    <row r="44" spans="1:17" ht="12.8" customHeight="1" x14ac:dyDescent="0.25">
      <c r="A44" s="51" t="s">
        <v>257</v>
      </c>
      <c r="B44" s="48">
        <f>'5A'!B44</f>
        <v>35</v>
      </c>
      <c r="C44" s="68">
        <f>'5A'!C44</f>
        <v>0</v>
      </c>
      <c r="D44" s="86">
        <f>'5A'!D44</f>
        <v>0</v>
      </c>
      <c r="E44" s="221" t="s">
        <v>165</v>
      </c>
      <c r="F44" s="224" t="s">
        <v>165</v>
      </c>
      <c r="G44" s="230" t="s">
        <v>165</v>
      </c>
      <c r="H44" s="224" t="s">
        <v>165</v>
      </c>
      <c r="I44" s="230" t="s">
        <v>165</v>
      </c>
      <c r="J44" s="224" t="s">
        <v>165</v>
      </c>
      <c r="K44" s="230" t="s">
        <v>165</v>
      </c>
      <c r="L44" s="224" t="s">
        <v>165</v>
      </c>
      <c r="M44" s="230" t="s">
        <v>165</v>
      </c>
      <c r="N44" s="224" t="s">
        <v>165</v>
      </c>
      <c r="O44" s="230" t="s">
        <v>165</v>
      </c>
      <c r="P44" s="224" t="s">
        <v>165</v>
      </c>
      <c r="Q44" s="226" t="s">
        <v>165</v>
      </c>
    </row>
    <row r="45" spans="1:17" ht="12.8" customHeight="1" x14ac:dyDescent="0.25">
      <c r="A45" s="51" t="s">
        <v>258</v>
      </c>
      <c r="B45" s="68">
        <f>'5A'!B45</f>
        <v>67</v>
      </c>
      <c r="C45" s="68">
        <f>'5A'!C45</f>
        <v>63</v>
      </c>
      <c r="D45" s="86">
        <f>'5A'!D45</f>
        <v>58</v>
      </c>
      <c r="E45" s="220">
        <f>IF($D45&gt;0,'5A'!E45/(2*$D45)," ")</f>
        <v>0.42241379310344829</v>
      </c>
      <c r="F45" s="29">
        <f>IF($D45&gt;0,'5A'!F45/(2*$D45)," ")</f>
        <v>0</v>
      </c>
      <c r="G45" s="229">
        <f>IF($D45&gt;0,'5A'!G45/(2*$D45)," ")</f>
        <v>0</v>
      </c>
      <c r="H45" s="29">
        <f>IF($D45&gt;0,'5A'!H45/(2*$D45)," ")</f>
        <v>0.28448275862068967</v>
      </c>
      <c r="I45" s="229">
        <f>IF($D45&gt;0,'5A'!I45/(2*$D45)," ")</f>
        <v>0</v>
      </c>
      <c r="J45" s="29">
        <f>IF($D45&gt;0,'5A'!J45/(2*$D45)," ")</f>
        <v>2.5862068965517241E-2</v>
      </c>
      <c r="K45" s="229">
        <f>IF($D45&gt;0,'5A'!K45/(2*$D45)," ")</f>
        <v>8.6206896551724137E-3</v>
      </c>
      <c r="L45" s="29">
        <f>IF($D45&gt;0,'5A'!L45/(2*$D45)," ")</f>
        <v>9.4827586206896547E-2</v>
      </c>
      <c r="M45" s="229">
        <f>IF($D45&gt;0,'5A'!M45/(2*$D45)," ")</f>
        <v>0.12931034482758622</v>
      </c>
      <c r="N45" s="29">
        <f>IF($D45&gt;0,'5A'!N45/(2*$D45)," ")</f>
        <v>2.5862068965517241E-2</v>
      </c>
      <c r="O45" s="229">
        <f>IF($D45&gt;0,'5A'!O45/(2*$D45)," ")</f>
        <v>0</v>
      </c>
      <c r="P45" s="29">
        <f>IF($D45&gt;0,'5A'!P45/(2*$D45)," ")</f>
        <v>0</v>
      </c>
      <c r="Q45" s="44">
        <f>IF($D45&gt;0,'5A'!Q45/(2*$D45)," ")</f>
        <v>2.5862068965517241E-2</v>
      </c>
    </row>
    <row r="46" spans="1:17" ht="12.8" customHeight="1" x14ac:dyDescent="0.25">
      <c r="A46" s="51" t="s">
        <v>39</v>
      </c>
      <c r="B46" s="48">
        <f>'5A'!B46</f>
        <v>583</v>
      </c>
      <c r="C46" s="48">
        <f>'5A'!C46</f>
        <v>514</v>
      </c>
      <c r="D46" s="84">
        <f>'5A'!D46</f>
        <v>274</v>
      </c>
      <c r="E46" s="220">
        <f>IF($D46&gt;0,'5A'!E46/(2*$D46)," ")</f>
        <v>0.49635036496350365</v>
      </c>
      <c r="F46" s="29">
        <f>IF($D46&gt;0,'5A'!F46/(2*$D46)," ")</f>
        <v>2.1897810218978103E-2</v>
      </c>
      <c r="G46" s="229">
        <f>IF($D46&gt;0,'5A'!G46/(2*$D46)," ")</f>
        <v>0</v>
      </c>
      <c r="H46" s="29">
        <f>IF($D46&gt;0,'5A'!H46/(2*$D46)," ")</f>
        <v>2.9197080291970802E-2</v>
      </c>
      <c r="I46" s="229">
        <f>IF($D46&gt;0,'5A'!I46/(2*$D46)," ")</f>
        <v>0</v>
      </c>
      <c r="J46" s="29">
        <f>IF($D46&gt;0,'5A'!J46/(2*$D46)," ")</f>
        <v>0.18248175182481752</v>
      </c>
      <c r="K46" s="229">
        <f>IF($D46&gt;0,'5A'!K46/(2*$D46)," ")</f>
        <v>5.1094890510948905E-2</v>
      </c>
      <c r="L46" s="29">
        <f>IF($D46&gt;0,'5A'!L46/(2*$D46)," ")</f>
        <v>4.7445255474452552E-2</v>
      </c>
      <c r="M46" s="229">
        <f>IF($D46&gt;0,'5A'!M46/(2*$D46)," ")</f>
        <v>0.11678832116788321</v>
      </c>
      <c r="N46" s="29">
        <f>IF($D46&gt;0,'5A'!N46/(2*$D46)," ")</f>
        <v>3.6496350364963502E-3</v>
      </c>
      <c r="O46" s="229">
        <f>IF($D46&gt;0,'5A'!O46/(2*$D46)," ")</f>
        <v>0</v>
      </c>
      <c r="P46" s="29">
        <v>0</v>
      </c>
      <c r="Q46" s="44">
        <f>IF($D46&gt;0,'5A'!Q46/(2*$D46)," ")</f>
        <v>0</v>
      </c>
    </row>
    <row r="47" spans="1:17" ht="12.8" customHeight="1" x14ac:dyDescent="0.25">
      <c r="A47" s="51" t="s">
        <v>40</v>
      </c>
      <c r="B47" s="48">
        <f>'5A'!B47</f>
        <v>2293</v>
      </c>
      <c r="C47" s="257">
        <f>'5A'!C47</f>
        <v>0</v>
      </c>
      <c r="D47" s="86">
        <f>'5A'!D47</f>
        <v>0</v>
      </c>
      <c r="E47" s="221" t="s">
        <v>165</v>
      </c>
      <c r="F47" s="224" t="s">
        <v>165</v>
      </c>
      <c r="G47" s="230" t="s">
        <v>165</v>
      </c>
      <c r="H47" s="224" t="s">
        <v>165</v>
      </c>
      <c r="I47" s="230" t="s">
        <v>165</v>
      </c>
      <c r="J47" s="224" t="s">
        <v>165</v>
      </c>
      <c r="K47" s="230" t="s">
        <v>165</v>
      </c>
      <c r="L47" s="224" t="s">
        <v>165</v>
      </c>
      <c r="M47" s="230" t="s">
        <v>165</v>
      </c>
      <c r="N47" s="224" t="s">
        <v>165</v>
      </c>
      <c r="O47" s="230" t="s">
        <v>165</v>
      </c>
      <c r="P47" s="224" t="s">
        <v>165</v>
      </c>
      <c r="Q47" s="226" t="s">
        <v>165</v>
      </c>
    </row>
    <row r="48" spans="1:17" ht="12.8" customHeight="1" x14ac:dyDescent="0.25">
      <c r="A48" s="51" t="s">
        <v>41</v>
      </c>
      <c r="B48" s="48">
        <f>'5A'!B48</f>
        <v>22</v>
      </c>
      <c r="C48" s="48">
        <f>'5A'!C48</f>
        <v>22</v>
      </c>
      <c r="D48" s="84">
        <f>'5A'!D48</f>
        <v>11</v>
      </c>
      <c r="E48" s="220">
        <f>IF($D48&gt;0,'5A'!E48/(2*$D48)," ")</f>
        <v>0.18181818181818182</v>
      </c>
      <c r="F48" s="29">
        <f>IF($D48&gt;0,'5A'!F48/(2*$D48)," ")</f>
        <v>0</v>
      </c>
      <c r="G48" s="229">
        <f>IF($D48&gt;0,'5A'!G48/(2*$D48)," ")</f>
        <v>0</v>
      </c>
      <c r="H48" s="29">
        <f>IF($D48&gt;0,'5A'!H48/(2*$D48)," ")</f>
        <v>4.5454545454545456E-2</v>
      </c>
      <c r="I48" s="229">
        <f>IF($D48&gt;0,'5A'!I48/(2*$D48)," ")</f>
        <v>0</v>
      </c>
      <c r="J48" s="29">
        <f>IF($D48&gt;0,'5A'!J48/(2*$D48)," ")</f>
        <v>0.54545454545454541</v>
      </c>
      <c r="K48" s="229">
        <f>IF($D48&gt;0,'5A'!K48/(2*$D48)," ")</f>
        <v>0</v>
      </c>
      <c r="L48" s="29">
        <f>IF($D48&gt;0,'5A'!L48/(2*$D48)," ")</f>
        <v>0.18181818181818182</v>
      </c>
      <c r="M48" s="229">
        <f>IF($D48&gt;0,'5A'!M48/(2*$D48)," ")</f>
        <v>0</v>
      </c>
      <c r="N48" s="29">
        <f>IF($D48&gt;0,'5A'!N48/(2*$D48)," ")</f>
        <v>0</v>
      </c>
      <c r="O48" s="229">
        <f>IF($D48&gt;0,'5A'!O48/(2*$D48)," ")</f>
        <v>0</v>
      </c>
      <c r="P48" s="29">
        <f>IF($D46&gt;0,'5A'!P46/(2*$D46)," ")</f>
        <v>0</v>
      </c>
      <c r="Q48" s="44">
        <f>IF($D48&gt;0,'5A'!Q48/(2*$D48)," ")</f>
        <v>0</v>
      </c>
    </row>
    <row r="49" spans="1:17" ht="12.8" customHeight="1" x14ac:dyDescent="0.25">
      <c r="A49" s="51" t="s">
        <v>259</v>
      </c>
      <c r="B49" s="68">
        <f>'5A'!B49</f>
        <v>0</v>
      </c>
      <c r="C49" s="68">
        <f>'5A'!C49</f>
        <v>0</v>
      </c>
      <c r="D49" s="86">
        <f>'5A'!D49</f>
        <v>0</v>
      </c>
      <c r="E49" s="221" t="s">
        <v>165</v>
      </c>
      <c r="F49" s="224" t="s">
        <v>165</v>
      </c>
      <c r="G49" s="230" t="s">
        <v>165</v>
      </c>
      <c r="H49" s="224" t="s">
        <v>165</v>
      </c>
      <c r="I49" s="230" t="s">
        <v>165</v>
      </c>
      <c r="J49" s="224" t="s">
        <v>165</v>
      </c>
      <c r="K49" s="230" t="s">
        <v>165</v>
      </c>
      <c r="L49" s="224" t="s">
        <v>165</v>
      </c>
      <c r="M49" s="230" t="s">
        <v>165</v>
      </c>
      <c r="N49" s="224" t="s">
        <v>165</v>
      </c>
      <c r="O49" s="230" t="s">
        <v>165</v>
      </c>
      <c r="P49" s="224" t="s">
        <v>165</v>
      </c>
      <c r="Q49" s="226" t="s">
        <v>165</v>
      </c>
    </row>
    <row r="50" spans="1:17" ht="12.8" customHeight="1" x14ac:dyDescent="0.25">
      <c r="A50" s="51" t="s">
        <v>43</v>
      </c>
      <c r="B50" s="48">
        <f>'5A'!B50</f>
        <v>430</v>
      </c>
      <c r="C50" s="48">
        <f>'5A'!C50</f>
        <v>424</v>
      </c>
      <c r="D50" s="84">
        <f>'5A'!D50</f>
        <v>158</v>
      </c>
      <c r="E50" s="220">
        <f>IF($D50&gt;0,'5A'!E50/(2*$D50)," ")</f>
        <v>0.379746835443038</v>
      </c>
      <c r="F50" s="29">
        <f>IF($D50&gt;0,'5A'!F50/(2*$D50)," ")</f>
        <v>3.1645569620253164E-3</v>
      </c>
      <c r="G50" s="229">
        <f>IF($D50&gt;0,'5A'!G50/(2*$D50)," ")</f>
        <v>9.4936708860759497E-3</v>
      </c>
      <c r="H50" s="29">
        <f>IF($D50&gt;0,'5A'!H50/(2*$D50)," ")</f>
        <v>0.22468354430379747</v>
      </c>
      <c r="I50" s="229">
        <f>IF($D50&gt;0,'5A'!I50/(2*$D50)," ")</f>
        <v>3.1645569620253164E-3</v>
      </c>
      <c r="J50" s="29">
        <f>IF($D50&gt;0,'5A'!J50/(2*$D50)," ")</f>
        <v>1.8987341772151899E-2</v>
      </c>
      <c r="K50" s="229">
        <f>IF($D50&gt;0,'5A'!K50/(2*$D50)," ")</f>
        <v>3.1645569620253164E-3</v>
      </c>
      <c r="L50" s="29">
        <f>IF($D50&gt;0,'5A'!L50/(2*$D50)," ")</f>
        <v>6.6455696202531639E-2</v>
      </c>
      <c r="M50" s="229">
        <f>IF($D50&gt;0,'5A'!M50/(2*$D50)," ")</f>
        <v>6.9620253164556958E-2</v>
      </c>
      <c r="N50" s="29">
        <f>IF($D50&gt;0,'5A'!N50/(2*$D50)," ")</f>
        <v>9.4936708860759497E-3</v>
      </c>
      <c r="O50" s="229">
        <f>IF($D50&gt;0,'5A'!O50/(2*$D50)," ")</f>
        <v>1.2658227848101266E-2</v>
      </c>
      <c r="P50" s="29">
        <f>IF($D48&gt;0,'5A'!P48/(2*$D48)," ")</f>
        <v>0</v>
      </c>
      <c r="Q50" s="44">
        <f>IF($D50&gt;0,'5A'!Q50/(2*$D50)," ")</f>
        <v>0.11075949367088607</v>
      </c>
    </row>
    <row r="51" spans="1:17" ht="12.8" customHeight="1" x14ac:dyDescent="0.25">
      <c r="A51" s="51" t="s">
        <v>260</v>
      </c>
      <c r="B51" s="68">
        <f>'5A'!B51</f>
        <v>0</v>
      </c>
      <c r="C51" s="68">
        <f>'5A'!C51</f>
        <v>0</v>
      </c>
      <c r="D51" s="86">
        <f>'5A'!D51</f>
        <v>0</v>
      </c>
      <c r="E51" s="221" t="s">
        <v>165</v>
      </c>
      <c r="F51" s="224" t="s">
        <v>165</v>
      </c>
      <c r="G51" s="230" t="s">
        <v>165</v>
      </c>
      <c r="H51" s="224" t="s">
        <v>165</v>
      </c>
      <c r="I51" s="230" t="s">
        <v>165</v>
      </c>
      <c r="J51" s="224" t="s">
        <v>165</v>
      </c>
      <c r="K51" s="230" t="s">
        <v>165</v>
      </c>
      <c r="L51" s="224" t="s">
        <v>165</v>
      </c>
      <c r="M51" s="230" t="s">
        <v>165</v>
      </c>
      <c r="N51" s="224" t="s">
        <v>165</v>
      </c>
      <c r="O51" s="230" t="s">
        <v>165</v>
      </c>
      <c r="P51" s="224" t="s">
        <v>165</v>
      </c>
      <c r="Q51" s="226" t="s">
        <v>165</v>
      </c>
    </row>
    <row r="52" spans="1:17" ht="12.8" customHeight="1" x14ac:dyDescent="0.25">
      <c r="A52" s="51" t="s">
        <v>45</v>
      </c>
      <c r="B52" s="68">
        <f>'5A'!B52</f>
        <v>5939</v>
      </c>
      <c r="C52" s="68">
        <f>'5A'!C52</f>
        <v>5938</v>
      </c>
      <c r="D52" s="86">
        <f>'5A'!D52</f>
        <v>5855</v>
      </c>
      <c r="E52" s="220">
        <f>IF($D52&gt;0,'5A'!E52/(2*$D52)," ")</f>
        <v>0.55841161400512385</v>
      </c>
      <c r="F52" s="29">
        <f>IF($D52&gt;0,'5A'!F52/(2*$D52)," ")</f>
        <v>0</v>
      </c>
      <c r="G52" s="229">
        <f>IF($D52&gt;0,'5A'!G52/(2*$D52)," ")</f>
        <v>0</v>
      </c>
      <c r="H52" s="29">
        <f>IF($D52&gt;0,'5A'!H52/(2*$D52)," ")</f>
        <v>0</v>
      </c>
      <c r="I52" s="229">
        <f>IF($D52&gt;0,'5A'!I52/(2*$D52)," ")</f>
        <v>0</v>
      </c>
      <c r="J52" s="29">
        <f>IF($D52&gt;0,'5A'!J52/(2*$D52)," ")</f>
        <v>0</v>
      </c>
      <c r="K52" s="229">
        <f>IF($D52&gt;0,'5A'!K52/(2*$D52)," ")</f>
        <v>0</v>
      </c>
      <c r="L52" s="29">
        <f>IF($D52&gt;0,'5A'!L52/(2*$D52)," ")</f>
        <v>0</v>
      </c>
      <c r="M52" s="229">
        <f>IF($D52&gt;0,'5A'!M52/(2*$D52)," ")</f>
        <v>0</v>
      </c>
      <c r="N52" s="29">
        <f>IF($D52&gt;0,'5A'!N52/(2*$D52)," ")</f>
        <v>0</v>
      </c>
      <c r="O52" s="229">
        <f>IF($D52&gt;0,'5A'!O52/(2*$D52)," ")</f>
        <v>0</v>
      </c>
      <c r="P52" s="29">
        <v>0</v>
      </c>
      <c r="Q52" s="44">
        <f>IF($D52&gt;0,'5A'!Q52/(2*$D52)," ")</f>
        <v>8.5397096498719045E-5</v>
      </c>
    </row>
    <row r="53" spans="1:17" ht="12.8" customHeight="1" x14ac:dyDescent="0.25">
      <c r="A53" s="51" t="s">
        <v>46</v>
      </c>
      <c r="B53" s="48">
        <f>'5A'!B53</f>
        <v>446</v>
      </c>
      <c r="C53" s="48">
        <f>'5A'!C53</f>
        <v>373</v>
      </c>
      <c r="D53" s="84">
        <f>'5A'!D53</f>
        <v>147</v>
      </c>
      <c r="E53" s="220">
        <f>IF($D53&gt;0,'5A'!E53/(2*$D53)," ")</f>
        <v>0.58163265306122447</v>
      </c>
      <c r="F53" s="29">
        <f>IF($D53&gt;0,'5A'!F53/(2*$D53)," ")</f>
        <v>0</v>
      </c>
      <c r="G53" s="229">
        <f>IF($D53&gt;0,'5A'!G53/(2*$D53)," ")</f>
        <v>0</v>
      </c>
      <c r="H53" s="29">
        <f>IF($D53&gt;0,'5A'!H53/(2*$D53)," ")</f>
        <v>0</v>
      </c>
      <c r="I53" s="229">
        <f>IF($D53&gt;0,'5A'!I53/(2*$D53)," ")</f>
        <v>0</v>
      </c>
      <c r="J53" s="29">
        <f>IF($D53&gt;0,'5A'!J53/(2*$D53)," ")</f>
        <v>3.0612244897959183E-2</v>
      </c>
      <c r="K53" s="229">
        <f>IF($D53&gt;0,'5A'!K53/(2*$D53)," ")</f>
        <v>1.3605442176870748E-2</v>
      </c>
      <c r="L53" s="29">
        <f>IF($D53&gt;0,'5A'!L53/(2*$D53)," ")</f>
        <v>1.7006802721088437E-2</v>
      </c>
      <c r="M53" s="229">
        <f>IF($D53&gt;0,'5A'!M53/(2*$D53)," ")</f>
        <v>1.020408163265306E-2</v>
      </c>
      <c r="N53" s="29">
        <f>IF($D53&gt;0,'5A'!N53/(2*$D53)," ")</f>
        <v>0</v>
      </c>
      <c r="O53" s="229">
        <f>IF($D53&gt;0,'5A'!O53/(2*$D53)," ")</f>
        <v>0</v>
      </c>
      <c r="P53" s="29">
        <f>IF($D50&gt;0,'5A'!P50/(2*$D50)," ")</f>
        <v>0</v>
      </c>
      <c r="Q53" s="44">
        <f>IF($D53&gt;0,'5A'!Q53/(2*$D53)," ")</f>
        <v>0</v>
      </c>
    </row>
    <row r="54" spans="1:17" ht="7.55" customHeight="1" x14ac:dyDescent="0.25">
      <c r="A54" s="53"/>
      <c r="B54" s="67"/>
      <c r="C54" s="67"/>
      <c r="D54" s="85"/>
      <c r="E54" s="222"/>
      <c r="F54" s="56"/>
      <c r="G54" s="231"/>
      <c r="H54" s="56"/>
      <c r="I54" s="231"/>
      <c r="J54" s="56"/>
      <c r="K54" s="231"/>
      <c r="L54" s="56"/>
      <c r="M54" s="231"/>
      <c r="N54" s="56"/>
      <c r="O54" s="231" t="str">
        <f>IF($D51&gt;0,'5A'!O51/(2*$D51)," ")</f>
        <v xml:space="preserve"> </v>
      </c>
      <c r="P54" s="56" t="str">
        <f>IF($D51&gt;0,'5A'!P51/(2*$D51)," ")</f>
        <v xml:space="preserve"> </v>
      </c>
      <c r="Q54" s="83" t="str">
        <f>IF($D51&gt;0,'5A'!Q53/(2*$D51)," ")</f>
        <v xml:space="preserve"> </v>
      </c>
    </row>
    <row r="55" spans="1:17" ht="12.8" customHeight="1" x14ac:dyDescent="0.25">
      <c r="A55" s="51" t="s">
        <v>265</v>
      </c>
      <c r="B55" s="68">
        <f>'5A'!B55</f>
        <v>0</v>
      </c>
      <c r="C55" s="68">
        <f>'5A'!C55</f>
        <v>0</v>
      </c>
      <c r="D55" s="86">
        <f>'5A'!D55</f>
        <v>0</v>
      </c>
      <c r="E55" s="221" t="s">
        <v>165</v>
      </c>
      <c r="F55" s="224" t="s">
        <v>165</v>
      </c>
      <c r="G55" s="230" t="s">
        <v>165</v>
      </c>
      <c r="H55" s="224" t="s">
        <v>165</v>
      </c>
      <c r="I55" s="230" t="s">
        <v>165</v>
      </c>
      <c r="J55" s="224" t="s">
        <v>165</v>
      </c>
      <c r="K55" s="230" t="s">
        <v>165</v>
      </c>
      <c r="L55" s="224" t="s">
        <v>165</v>
      </c>
      <c r="M55" s="230" t="s">
        <v>165</v>
      </c>
      <c r="N55" s="224" t="s">
        <v>165</v>
      </c>
      <c r="O55" s="230" t="s">
        <v>165</v>
      </c>
      <c r="P55" s="224" t="s">
        <v>165</v>
      </c>
      <c r="Q55" s="226" t="s">
        <v>165</v>
      </c>
    </row>
    <row r="56" spans="1:17" ht="12.8" customHeight="1" x14ac:dyDescent="0.25">
      <c r="A56" s="51" t="s">
        <v>48</v>
      </c>
      <c r="B56" s="48">
        <f>'5A'!B56</f>
        <v>140</v>
      </c>
      <c r="C56" s="48">
        <f>'5A'!C56</f>
        <v>132</v>
      </c>
      <c r="D56" s="84">
        <f>'5A'!D56</f>
        <v>16</v>
      </c>
      <c r="E56" s="220">
        <f>IF($D56&gt;0,'5A'!E56/(2*$D56)," ")</f>
        <v>0.5625</v>
      </c>
      <c r="F56" s="29">
        <f>IF($D56&gt;0,'5A'!F56/(2*$D56)," ")</f>
        <v>0</v>
      </c>
      <c r="G56" s="229">
        <f>IF($D56&gt;0,'5A'!G56/(2*$D56)," ")</f>
        <v>0</v>
      </c>
      <c r="H56" s="29">
        <f>IF($D56&gt;0,'5A'!H56/(2*$D56)," ")</f>
        <v>0</v>
      </c>
      <c r="I56" s="229">
        <f>IF($D56&gt;0,'5A'!I56/(2*$D56)," ")</f>
        <v>0</v>
      </c>
      <c r="J56" s="29">
        <f>IF($D56&gt;0,'5A'!J56/(2*$D56)," ")</f>
        <v>0.25</v>
      </c>
      <c r="K56" s="229">
        <f>IF($D56&gt;0,'5A'!K56/(2*$D56)," ")</f>
        <v>0</v>
      </c>
      <c r="L56" s="29">
        <f>IF($D56&gt;0,'5A'!L56/(2*$D56)," ")</f>
        <v>0</v>
      </c>
      <c r="M56" s="229">
        <f>IF($D56&gt;0,'5A'!M56/(2*$D56)," ")</f>
        <v>0</v>
      </c>
      <c r="N56" s="29">
        <f>IF($D56&gt;0,'5A'!N56/(2*$D56)," ")</f>
        <v>6.25E-2</v>
      </c>
      <c r="O56" s="229">
        <f>IF($D56&gt;0,'5A'!O56/(2*$D56)," ")</f>
        <v>0</v>
      </c>
      <c r="P56" s="29">
        <f>IF($D53&gt;0,'5A'!P53/(2*$D53)," ")</f>
        <v>0</v>
      </c>
      <c r="Q56" s="44">
        <f>IF($D56&gt;0,'5A'!Q56/(2*$D56)," ")</f>
        <v>0.1875</v>
      </c>
    </row>
    <row r="57" spans="1:17" ht="12.8" customHeight="1" x14ac:dyDescent="0.25">
      <c r="A57" s="51" t="s">
        <v>261</v>
      </c>
      <c r="B57" s="68">
        <f>'5A'!B57</f>
        <v>8</v>
      </c>
      <c r="C57" s="68">
        <f>'5A'!C57</f>
        <v>8</v>
      </c>
      <c r="D57" s="86">
        <f>'5A'!D57</f>
        <v>0</v>
      </c>
      <c r="E57" s="221" t="s">
        <v>165</v>
      </c>
      <c r="F57" s="224" t="s">
        <v>165</v>
      </c>
      <c r="G57" s="230" t="s">
        <v>165</v>
      </c>
      <c r="H57" s="224" t="s">
        <v>165</v>
      </c>
      <c r="I57" s="230" t="s">
        <v>165</v>
      </c>
      <c r="J57" s="224" t="s">
        <v>165</v>
      </c>
      <c r="K57" s="230" t="s">
        <v>165</v>
      </c>
      <c r="L57" s="224" t="s">
        <v>165</v>
      </c>
      <c r="M57" s="230" t="s">
        <v>165</v>
      </c>
      <c r="N57" s="224" t="s">
        <v>165</v>
      </c>
      <c r="O57" s="230" t="s">
        <v>165</v>
      </c>
      <c r="P57" s="224" t="s">
        <v>165</v>
      </c>
      <c r="Q57" s="226" t="s">
        <v>165</v>
      </c>
    </row>
    <row r="58" spans="1:17" ht="12.8" customHeight="1" x14ac:dyDescent="0.25">
      <c r="A58" s="51" t="s">
        <v>262</v>
      </c>
      <c r="B58" s="68">
        <f>'5A'!B58</f>
        <v>0</v>
      </c>
      <c r="C58" s="68">
        <f>'5A'!C58</f>
        <v>0</v>
      </c>
      <c r="D58" s="86">
        <f>'5A'!D58</f>
        <v>0</v>
      </c>
      <c r="E58" s="221" t="s">
        <v>165</v>
      </c>
      <c r="F58" s="224" t="s">
        <v>165</v>
      </c>
      <c r="G58" s="230" t="s">
        <v>165</v>
      </c>
      <c r="H58" s="224" t="s">
        <v>165</v>
      </c>
      <c r="I58" s="230" t="s">
        <v>165</v>
      </c>
      <c r="J58" s="224" t="s">
        <v>165</v>
      </c>
      <c r="K58" s="230" t="s">
        <v>165</v>
      </c>
      <c r="L58" s="224" t="s">
        <v>165</v>
      </c>
      <c r="M58" s="230" t="s">
        <v>165</v>
      </c>
      <c r="N58" s="224" t="s">
        <v>165</v>
      </c>
      <c r="O58" s="230" t="s">
        <v>165</v>
      </c>
      <c r="P58" s="224" t="s">
        <v>165</v>
      </c>
      <c r="Q58" s="226" t="s">
        <v>165</v>
      </c>
    </row>
    <row r="59" spans="1:17" ht="12.8" customHeight="1" x14ac:dyDescent="0.25">
      <c r="A59" s="51" t="s">
        <v>51</v>
      </c>
      <c r="B59" s="48">
        <f>'5A'!B59</f>
        <v>190</v>
      </c>
      <c r="C59" s="48">
        <f>'5A'!C59</f>
        <v>190</v>
      </c>
      <c r="D59" s="86">
        <f>'5A'!D59</f>
        <v>62</v>
      </c>
      <c r="E59" s="220">
        <v>0</v>
      </c>
      <c r="F59" s="29">
        <v>0</v>
      </c>
      <c r="G59" s="229">
        <v>0</v>
      </c>
      <c r="H59" s="29">
        <v>0</v>
      </c>
      <c r="I59" s="229">
        <v>0</v>
      </c>
      <c r="J59" s="29">
        <v>0</v>
      </c>
      <c r="K59" s="229">
        <v>0</v>
      </c>
      <c r="L59" s="29">
        <v>0</v>
      </c>
      <c r="M59" s="229">
        <v>0</v>
      </c>
      <c r="N59" s="29">
        <v>0</v>
      </c>
      <c r="O59" s="229">
        <v>0</v>
      </c>
      <c r="P59" s="29">
        <f>IF($D56&gt;0,'5A'!P56/(2*$D56)," ")</f>
        <v>0</v>
      </c>
      <c r="Q59" s="44">
        <v>0</v>
      </c>
    </row>
    <row r="60" spans="1:17" ht="12.8" customHeight="1" x14ac:dyDescent="0.25">
      <c r="A60" s="51" t="s">
        <v>241</v>
      </c>
      <c r="B60" s="68">
        <f>'5A'!B60</f>
        <v>0</v>
      </c>
      <c r="C60" s="68">
        <f>'5A'!C60</f>
        <v>0</v>
      </c>
      <c r="D60" s="86">
        <f>'5A'!D60</f>
        <v>0</v>
      </c>
      <c r="E60" s="221" t="s">
        <v>165</v>
      </c>
      <c r="F60" s="224" t="s">
        <v>165</v>
      </c>
      <c r="G60" s="230" t="s">
        <v>165</v>
      </c>
      <c r="H60" s="224" t="s">
        <v>165</v>
      </c>
      <c r="I60" s="230" t="s">
        <v>165</v>
      </c>
      <c r="J60" s="224" t="s">
        <v>165</v>
      </c>
      <c r="K60" s="230" t="s">
        <v>165</v>
      </c>
      <c r="L60" s="224" t="s">
        <v>165</v>
      </c>
      <c r="M60" s="230" t="s">
        <v>165</v>
      </c>
      <c r="N60" s="224" t="s">
        <v>165</v>
      </c>
      <c r="O60" s="230" t="s">
        <v>165</v>
      </c>
      <c r="P60" s="224" t="s">
        <v>165</v>
      </c>
      <c r="Q60" s="226" t="s">
        <v>165</v>
      </c>
    </row>
    <row r="61" spans="1:17" ht="12.8" customHeight="1" x14ac:dyDescent="0.25">
      <c r="A61" s="51" t="s">
        <v>242</v>
      </c>
      <c r="B61" s="68">
        <f>'5A'!B61</f>
        <v>0</v>
      </c>
      <c r="C61" s="68">
        <f>'5A'!C61</f>
        <v>0</v>
      </c>
      <c r="D61" s="86">
        <f>'5A'!D61</f>
        <v>0</v>
      </c>
      <c r="E61" s="221" t="s">
        <v>165</v>
      </c>
      <c r="F61" s="224" t="s">
        <v>165</v>
      </c>
      <c r="G61" s="230" t="s">
        <v>165</v>
      </c>
      <c r="H61" s="224" t="s">
        <v>165</v>
      </c>
      <c r="I61" s="230" t="s">
        <v>165</v>
      </c>
      <c r="J61" s="224" t="s">
        <v>165</v>
      </c>
      <c r="K61" s="230" t="s">
        <v>165</v>
      </c>
      <c r="L61" s="224" t="s">
        <v>165</v>
      </c>
      <c r="M61" s="230" t="s">
        <v>165</v>
      </c>
      <c r="N61" s="224" t="s">
        <v>165</v>
      </c>
      <c r="O61" s="230" t="s">
        <v>165</v>
      </c>
      <c r="P61" s="224" t="s">
        <v>165</v>
      </c>
      <c r="Q61" s="226" t="s">
        <v>165</v>
      </c>
    </row>
    <row r="62" spans="1:17" ht="12.8" customHeight="1" x14ac:dyDescent="0.25">
      <c r="A62" s="51" t="s">
        <v>54</v>
      </c>
      <c r="B62" s="48">
        <f>'5A'!B62</f>
        <v>248</v>
      </c>
      <c r="C62" s="48">
        <f>'5A'!C62</f>
        <v>217</v>
      </c>
      <c r="D62" s="84">
        <f>'5A'!D62</f>
        <v>126</v>
      </c>
      <c r="E62" s="220">
        <f>IF($D62&gt;0,'5A'!E62/(2*$D62)," ")</f>
        <v>0.62301587301587302</v>
      </c>
      <c r="F62" s="29">
        <f>IF($D62&gt;0,'5A'!F62/(2*$D62)," ")</f>
        <v>0</v>
      </c>
      <c r="G62" s="229">
        <f>IF($D62&gt;0,'5A'!G62/(2*$D62)," ")</f>
        <v>0</v>
      </c>
      <c r="H62" s="29">
        <f>IF($D62&gt;0,'5A'!H62/(2*$D62)," ")</f>
        <v>7.9365079365079361E-3</v>
      </c>
      <c r="I62" s="229">
        <f>IF($D62&gt;0,'5A'!I62/(2*$D62)," ")</f>
        <v>0</v>
      </c>
      <c r="J62" s="29">
        <f>IF($D62&gt;0,'5A'!J62/(2*$D62)," ")</f>
        <v>1.1904761904761904E-2</v>
      </c>
      <c r="K62" s="229">
        <f>IF($D62&gt;0,'5A'!K62/(2*$D62)," ")</f>
        <v>1.1904761904761904E-2</v>
      </c>
      <c r="L62" s="29">
        <f>IF($D62&gt;0,'5A'!L62/(2*$D62)," ")</f>
        <v>0</v>
      </c>
      <c r="M62" s="229">
        <f>IF($D62&gt;0,'5A'!M62/(2*$D62)," ")</f>
        <v>0</v>
      </c>
      <c r="N62" s="29">
        <f>IF($D62&gt;0,'5A'!N62/(2*$D62)," ")</f>
        <v>0</v>
      </c>
      <c r="O62" s="229">
        <f>IF($D62&gt;0,'5A'!O62/(2*$D62)," ")</f>
        <v>0</v>
      </c>
      <c r="P62" s="29">
        <v>0</v>
      </c>
      <c r="Q62" s="44">
        <f>IF($D62&gt;0,'5A'!Q62/(2*$D62)," ")</f>
        <v>0</v>
      </c>
    </row>
    <row r="63" spans="1:17" ht="12.8" customHeight="1" x14ac:dyDescent="0.25">
      <c r="A63" s="51" t="s">
        <v>240</v>
      </c>
      <c r="B63" s="68">
        <f>'5A'!B63</f>
        <v>0</v>
      </c>
      <c r="C63" s="68">
        <f>'5A'!C63</f>
        <v>0</v>
      </c>
      <c r="D63" s="86">
        <f>'5A'!D63</f>
        <v>0</v>
      </c>
      <c r="E63" s="221" t="s">
        <v>165</v>
      </c>
      <c r="F63" s="224" t="s">
        <v>165</v>
      </c>
      <c r="G63" s="230" t="s">
        <v>165</v>
      </c>
      <c r="H63" s="224" t="s">
        <v>165</v>
      </c>
      <c r="I63" s="230" t="s">
        <v>165</v>
      </c>
      <c r="J63" s="224" t="s">
        <v>165</v>
      </c>
      <c r="K63" s="230" t="s">
        <v>165</v>
      </c>
      <c r="L63" s="224" t="s">
        <v>165</v>
      </c>
      <c r="M63" s="230" t="s">
        <v>165</v>
      </c>
      <c r="N63" s="224" t="s">
        <v>165</v>
      </c>
      <c r="O63" s="230" t="s">
        <v>165</v>
      </c>
      <c r="P63" s="224" t="s">
        <v>165</v>
      </c>
      <c r="Q63" s="226" t="s">
        <v>165</v>
      </c>
    </row>
    <row r="64" spans="1:17" ht="12.8" customHeight="1" x14ac:dyDescent="0.25">
      <c r="A64" s="51" t="s">
        <v>239</v>
      </c>
      <c r="B64" s="68">
        <f>'5A'!B64</f>
        <v>0</v>
      </c>
      <c r="C64" s="68">
        <f>'5A'!C64</f>
        <v>0</v>
      </c>
      <c r="D64" s="86">
        <f>'5A'!D64</f>
        <v>0</v>
      </c>
      <c r="E64" s="221" t="s">
        <v>165</v>
      </c>
      <c r="F64" s="224" t="s">
        <v>165</v>
      </c>
      <c r="G64" s="230" t="s">
        <v>165</v>
      </c>
      <c r="H64" s="224" t="s">
        <v>165</v>
      </c>
      <c r="I64" s="230" t="s">
        <v>165</v>
      </c>
      <c r="J64" s="224" t="s">
        <v>165</v>
      </c>
      <c r="K64" s="230" t="s">
        <v>165</v>
      </c>
      <c r="L64" s="224" t="s">
        <v>165</v>
      </c>
      <c r="M64" s="230" t="s">
        <v>165</v>
      </c>
      <c r="N64" s="224" t="s">
        <v>165</v>
      </c>
      <c r="O64" s="230" t="s">
        <v>165</v>
      </c>
      <c r="P64" s="224" t="s">
        <v>165</v>
      </c>
      <c r="Q64" s="226" t="s">
        <v>165</v>
      </c>
    </row>
    <row r="65" spans="1:17" ht="7.55" customHeight="1" x14ac:dyDescent="0.25">
      <c r="A65" s="53"/>
      <c r="B65" s="67"/>
      <c r="C65" s="67"/>
      <c r="D65" s="85"/>
      <c r="E65" s="222"/>
      <c r="F65" s="56"/>
      <c r="G65" s="231"/>
      <c r="H65" s="56"/>
      <c r="I65" s="231"/>
      <c r="J65" s="56"/>
      <c r="K65" s="231"/>
      <c r="L65" s="56"/>
      <c r="M65" s="231"/>
      <c r="N65" s="56"/>
      <c r="O65" s="231" t="str">
        <f>IF($D61&gt;0,'5A'!O61/(2*$D61)," ")</f>
        <v xml:space="preserve"> </v>
      </c>
      <c r="P65" s="56" t="str">
        <f>IF($D61&gt;0,'5A'!P61/(2*$D61)," ")</f>
        <v xml:space="preserve"> </v>
      </c>
      <c r="Q65" s="83" t="str">
        <f>IF($D61&gt;0,'5A'!Q64/(2*$D61)," ")</f>
        <v xml:space="preserve"> </v>
      </c>
    </row>
    <row r="66" spans="1:17" ht="12.8" customHeight="1" x14ac:dyDescent="0.25">
      <c r="A66" s="51" t="s">
        <v>57</v>
      </c>
      <c r="B66" s="48">
        <f>'5A'!B66</f>
        <v>7132</v>
      </c>
      <c r="C66" s="48">
        <f>'5A'!C66</f>
        <v>6927</v>
      </c>
      <c r="D66" s="84">
        <f>'5A'!D66</f>
        <v>4821</v>
      </c>
      <c r="E66" s="220">
        <f>IF($D66&gt;0,'5A'!E66/(2*$D66)," ")</f>
        <v>0.54086289151628297</v>
      </c>
      <c r="F66" s="29">
        <f>IF($D66&gt;0,'5A'!F66/(2*$D66)," ")</f>
        <v>1.773490976975731E-2</v>
      </c>
      <c r="G66" s="229">
        <f>IF($D66&gt;0,'5A'!G66/(2*$D66)," ")</f>
        <v>0</v>
      </c>
      <c r="H66" s="29">
        <f>IF($D66&gt;0,'5A'!H66/(2*$D66)," ")</f>
        <v>2.5928230657539931E-3</v>
      </c>
      <c r="I66" s="229">
        <f>IF($D66&gt;0,'5A'!I66/(2*$D66)," ")</f>
        <v>1.0371292263015972E-4</v>
      </c>
      <c r="J66" s="29">
        <f>IF($D66&gt;0,'5A'!J66/(2*$D66)," ")</f>
        <v>1.7423771001866834E-2</v>
      </c>
      <c r="K66" s="229">
        <f>IF($D66&gt;0,'5A'!K66/(2*$D66)," ")</f>
        <v>8.2970338104127773E-4</v>
      </c>
      <c r="L66" s="29">
        <f>IF($D66&gt;0,'5A'!L66/(2*$D66)," ")</f>
        <v>6.9487658162207012E-3</v>
      </c>
      <c r="M66" s="229">
        <f>IF($D66&gt;0,'5A'!M66/(2*$D66)," ")</f>
        <v>1.7838622692387472E-2</v>
      </c>
      <c r="N66" s="29">
        <f>IF($D66&gt;0,'5A'!N66/(2*$D66)," ")</f>
        <v>2.0742584526031943E-4</v>
      </c>
      <c r="O66" s="229">
        <f>IF($D66&gt;0,'5A'!O66/(2*$D66)," ")</f>
        <v>9.3341630367143745E-4</v>
      </c>
      <c r="P66" s="29">
        <f>IF($D62&gt;0,'5A'!P62/(2*$D62)," ")</f>
        <v>0</v>
      </c>
      <c r="Q66" s="44">
        <f>IF($D66&gt;0,'5A'!Q66/(2*$D66)," ")</f>
        <v>1.856461315079859E-2</v>
      </c>
    </row>
    <row r="67" spans="1:17" ht="12.8" customHeight="1" x14ac:dyDescent="0.25">
      <c r="A67" s="51" t="s">
        <v>238</v>
      </c>
      <c r="B67" s="68">
        <f>'5A'!B67</f>
        <v>0</v>
      </c>
      <c r="C67" s="68">
        <f>'5A'!C67</f>
        <v>0</v>
      </c>
      <c r="D67" s="86">
        <f>'5A'!D67</f>
        <v>0</v>
      </c>
      <c r="E67" s="221" t="s">
        <v>165</v>
      </c>
      <c r="F67" s="224" t="s">
        <v>165</v>
      </c>
      <c r="G67" s="230" t="s">
        <v>165</v>
      </c>
      <c r="H67" s="224" t="s">
        <v>165</v>
      </c>
      <c r="I67" s="230" t="s">
        <v>165</v>
      </c>
      <c r="J67" s="224" t="s">
        <v>165</v>
      </c>
      <c r="K67" s="230" t="s">
        <v>165</v>
      </c>
      <c r="L67" s="224" t="s">
        <v>165</v>
      </c>
      <c r="M67" s="230" t="s">
        <v>165</v>
      </c>
      <c r="N67" s="224" t="s">
        <v>165</v>
      </c>
      <c r="O67" s="230" t="s">
        <v>165</v>
      </c>
      <c r="P67" s="224" t="s">
        <v>165</v>
      </c>
      <c r="Q67" s="226" t="s">
        <v>165</v>
      </c>
    </row>
    <row r="68" spans="1:17" ht="12.8" customHeight="1" x14ac:dyDescent="0.25">
      <c r="A68" s="51" t="s">
        <v>59</v>
      </c>
      <c r="B68" s="48">
        <f>'5A'!B68</f>
        <v>213</v>
      </c>
      <c r="C68" s="48">
        <f>'5A'!C68</f>
        <v>148</v>
      </c>
      <c r="D68" s="84">
        <f>'5A'!D68</f>
        <v>98</v>
      </c>
      <c r="E68" s="220">
        <f>IF($D68&gt;0,'5A'!E68/(2*$D68)," ")</f>
        <v>0.50510204081632648</v>
      </c>
      <c r="F68" s="29">
        <f>IF($D68&gt;0,'5A'!F68/(2*$D68)," ")</f>
        <v>5.1020408163265302E-3</v>
      </c>
      <c r="G68" s="229">
        <f>IF($D68&gt;0,'5A'!G68/(2*$D68)," ")</f>
        <v>0</v>
      </c>
      <c r="H68" s="29">
        <f>IF($D68&gt;0,'5A'!H68/(2*$D68)," ")</f>
        <v>5.6122448979591837E-2</v>
      </c>
      <c r="I68" s="229">
        <f>IF($D68&gt;0,'5A'!I68/(2*$D68)," ")</f>
        <v>0</v>
      </c>
      <c r="J68" s="29">
        <f>IF($D68&gt;0,'5A'!J68/(2*$D68)," ")</f>
        <v>0.20408163265306123</v>
      </c>
      <c r="K68" s="229">
        <f>IF($D68&gt;0,'5A'!K68/(2*$D68)," ")</f>
        <v>0</v>
      </c>
      <c r="L68" s="29">
        <f>IF($D68&gt;0,'5A'!L68/(2*$D68)," ")</f>
        <v>1.5306122448979591E-2</v>
      </c>
      <c r="M68" s="229">
        <f>IF($D68&gt;0,'5A'!M68/(2*$D68)," ")</f>
        <v>0</v>
      </c>
      <c r="N68" s="29">
        <f>IF($D68&gt;0,'5A'!N68/(2*$D68)," ")</f>
        <v>2.5510204081632654E-2</v>
      </c>
      <c r="O68" s="229">
        <f>IF($D68&gt;0,'5A'!O68/(2*$D68)," ")</f>
        <v>5.1020408163265302E-3</v>
      </c>
      <c r="P68" s="29">
        <v>0</v>
      </c>
      <c r="Q68" s="44">
        <f>IF($D68&gt;0,'5A'!Q68/(2*$D68)," ")</f>
        <v>4.5918367346938778E-2</v>
      </c>
    </row>
    <row r="69" spans="1:17" ht="12.8" customHeight="1" x14ac:dyDescent="0.25">
      <c r="A69" s="52" t="s">
        <v>60</v>
      </c>
      <c r="B69" s="70">
        <f>'5A'!B69</f>
        <v>24</v>
      </c>
      <c r="C69" s="70">
        <f>'5A'!C69</f>
        <v>23</v>
      </c>
      <c r="D69" s="88">
        <f>'5A'!D69</f>
        <v>18</v>
      </c>
      <c r="E69" s="223">
        <f>IF($D69&gt;0,'5A'!E69/(2*$D69)," ")</f>
        <v>0.27777777777777779</v>
      </c>
      <c r="F69" s="30">
        <f>IF($D69&gt;0,'5A'!F69/(2*$D69)," ")</f>
        <v>0</v>
      </c>
      <c r="G69" s="232">
        <f>IF($D69&gt;0,'5A'!G69/(2*$D69)," ")</f>
        <v>0</v>
      </c>
      <c r="H69" s="30">
        <f>IF($D69&gt;0,'5A'!H69/(2*$D69)," ")</f>
        <v>0.72222222222222221</v>
      </c>
      <c r="I69" s="232">
        <f>IF($D69&gt;0,'5A'!I69/(2*$D69)," ")</f>
        <v>0</v>
      </c>
      <c r="J69" s="30">
        <f>IF($D69&gt;0,'5A'!J69/(2*$D69)," ")</f>
        <v>0.1111111111111111</v>
      </c>
      <c r="K69" s="232">
        <f>IF($D69&gt;0,'5A'!K69/(2*$D69)," ")</f>
        <v>0</v>
      </c>
      <c r="L69" s="30">
        <f>IF($D69&gt;0,'5A'!L69/(2*$D69)," ")</f>
        <v>2.7777777777777776E-2</v>
      </c>
      <c r="M69" s="232">
        <f>IF($D69&gt;0,'5A'!M69/(2*$D69)," ")</f>
        <v>0</v>
      </c>
      <c r="N69" s="30">
        <f>IF($D69&gt;0,'5A'!N69/(2*$D69)," ")</f>
        <v>0</v>
      </c>
      <c r="O69" s="232">
        <f>IF($D69&gt;0,'5A'!O69/(2*$D69)," ")</f>
        <v>0</v>
      </c>
      <c r="P69" s="30">
        <v>0</v>
      </c>
      <c r="Q69" s="45">
        <f>IF($D69&gt;0,'5A'!Q69/(2*$D69)," ")</f>
        <v>0</v>
      </c>
    </row>
    <row r="70" spans="1:17" ht="12.8" customHeight="1" x14ac:dyDescent="0.2">
      <c r="A70" s="326" t="s">
        <v>243</v>
      </c>
      <c r="B70" s="326"/>
      <c r="C70" s="326"/>
      <c r="D70" s="326"/>
      <c r="E70" s="326"/>
      <c r="F70" s="326"/>
      <c r="G70" s="326"/>
      <c r="H70" s="326"/>
      <c r="I70" s="326"/>
      <c r="J70" s="326"/>
      <c r="K70" s="326"/>
      <c r="L70" s="326"/>
      <c r="M70" s="326"/>
      <c r="N70" s="326"/>
      <c r="O70" s="326"/>
      <c r="P70" s="326"/>
      <c r="Q70" s="326"/>
    </row>
    <row r="71" spans="1:17" x14ac:dyDescent="0.2">
      <c r="A71" s="2" t="s">
        <v>2</v>
      </c>
    </row>
  </sheetData>
  <mergeCells count="24">
    <mergeCell ref="A2:Q2"/>
    <mergeCell ref="A1:Q1"/>
    <mergeCell ref="A3:Q3"/>
    <mergeCell ref="F6:F8"/>
    <mergeCell ref="C6:C8"/>
    <mergeCell ref="D6:D8"/>
    <mergeCell ref="O6:O8"/>
    <mergeCell ref="P6:P8"/>
    <mergeCell ref="K6:K8"/>
    <mergeCell ref="A4:Q4"/>
    <mergeCell ref="A70:Q70"/>
    <mergeCell ref="A5:A8"/>
    <mergeCell ref="B5:D5"/>
    <mergeCell ref="E5:Q5"/>
    <mergeCell ref="B6:B8"/>
    <mergeCell ref="I6:I8"/>
    <mergeCell ref="E6:E8"/>
    <mergeCell ref="G6:G8"/>
    <mergeCell ref="H6:H8"/>
    <mergeCell ref="M6:M8"/>
    <mergeCell ref="J6:J8"/>
    <mergeCell ref="L6:L8"/>
    <mergeCell ref="Q6:Q8"/>
    <mergeCell ref="N6:N8"/>
  </mergeCells>
  <phoneticPr fontId="0" type="noConversion"/>
  <printOptions horizontalCentered="1" verticalCentered="1"/>
  <pageMargins left="0.25" right="0.25" top="0.25" bottom="0.25" header="0.5" footer="0.5"/>
  <pageSetup scale="64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7"/>
  <sheetViews>
    <sheetView zoomScaleNormal="100" zoomScaleSheetLayoutView="100" workbookViewId="0">
      <selection activeCell="F15" sqref="F15"/>
    </sheetView>
  </sheetViews>
  <sheetFormatPr defaultColWidth="9.125" defaultRowHeight="12.8" customHeight="1" x14ac:dyDescent="0.2"/>
  <cols>
    <col min="1" max="1" width="15.75" style="2" customWidth="1"/>
    <col min="2" max="2" width="11.25" style="2" bestFit="1" customWidth="1"/>
    <col min="3" max="3" width="13.5" style="2" bestFit="1" customWidth="1"/>
    <col min="4" max="4" width="13.25" style="2" bestFit="1" customWidth="1"/>
    <col min="5" max="5" width="12.5" style="2" bestFit="1" customWidth="1"/>
    <col min="6" max="6" width="12.25" style="2" customWidth="1"/>
    <col min="7" max="7" width="11.5" style="2" bestFit="1" customWidth="1"/>
    <col min="8" max="8" width="10.5" style="2" bestFit="1" customWidth="1"/>
    <col min="9" max="9" width="10.25" style="2" bestFit="1" customWidth="1"/>
    <col min="10" max="10" width="11.5" style="2" bestFit="1" customWidth="1"/>
    <col min="11" max="11" width="10.875" style="2" bestFit="1" customWidth="1"/>
    <col min="12" max="12" width="9.875" style="2" bestFit="1" customWidth="1"/>
    <col min="13" max="13" width="12.5" style="2" bestFit="1" customWidth="1"/>
    <col min="14" max="14" width="11.75" style="2" bestFit="1" customWidth="1"/>
    <col min="15" max="15" width="10.75" style="2" bestFit="1" customWidth="1"/>
    <col min="16" max="16" width="9.5" style="2" bestFit="1" customWidth="1"/>
    <col min="17" max="16384" width="9.125" style="2"/>
  </cols>
  <sheetData>
    <row r="1" spans="1:17" s="195" customFormat="1" ht="12.8" customHeight="1" x14ac:dyDescent="0.2">
      <c r="A1" s="309" t="s">
        <v>212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</row>
    <row r="2" spans="1:17" s="195" customFormat="1" ht="12.8" customHeight="1" x14ac:dyDescent="0.2">
      <c r="A2" s="309" t="s">
        <v>213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</row>
    <row r="3" spans="1:17" ht="13.1" x14ac:dyDescent="0.25">
      <c r="A3" s="284" t="str">
        <f>'3A'!$A$3</f>
        <v>Monthly Average, Fiscal Year 2019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</row>
    <row r="4" spans="1:17" ht="15.75" customHeight="1" x14ac:dyDescent="0.2">
      <c r="A4" s="295" t="str">
        <f>'1B'!$A$4</f>
        <v>ACF/OFA: 07/30/2020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  <c r="O4" s="295"/>
      <c r="P4" s="295"/>
    </row>
    <row r="5" spans="1:17" s="3" customFormat="1" ht="39.799999999999997" customHeight="1" x14ac:dyDescent="0.25">
      <c r="A5" s="94" t="s">
        <v>0</v>
      </c>
      <c r="B5" s="25" t="s">
        <v>163</v>
      </c>
      <c r="C5" s="183" t="s">
        <v>164</v>
      </c>
      <c r="D5" s="182" t="s">
        <v>147</v>
      </c>
      <c r="E5" s="25" t="s">
        <v>159</v>
      </c>
      <c r="F5" s="25" t="s">
        <v>145</v>
      </c>
      <c r="G5" s="25" t="s">
        <v>148</v>
      </c>
      <c r="H5" s="25" t="s">
        <v>149</v>
      </c>
      <c r="I5" s="25" t="s">
        <v>150</v>
      </c>
      <c r="J5" s="25" t="s">
        <v>151</v>
      </c>
      <c r="K5" s="25" t="s">
        <v>152</v>
      </c>
      <c r="L5" s="25" t="s">
        <v>153</v>
      </c>
      <c r="M5" s="25" t="s">
        <v>154</v>
      </c>
      <c r="N5" s="25" t="s">
        <v>160</v>
      </c>
      <c r="O5" s="25" t="s">
        <v>156</v>
      </c>
      <c r="P5" s="94" t="s">
        <v>94</v>
      </c>
      <c r="Q5" s="89"/>
    </row>
    <row r="6" spans="1:17" s="3" customFormat="1" ht="12.8" customHeight="1" x14ac:dyDescent="0.25">
      <c r="A6" s="39" t="s">
        <v>3</v>
      </c>
      <c r="B6" s="23">
        <f t="shared" ref="B6:P6" si="0">SUM(B8:B66)</f>
        <v>700027</v>
      </c>
      <c r="C6" s="187">
        <f t="shared" si="0"/>
        <v>364225</v>
      </c>
      <c r="D6" s="184">
        <f t="shared" si="0"/>
        <v>284099</v>
      </c>
      <c r="E6" s="23">
        <f t="shared" si="0"/>
        <v>4024</v>
      </c>
      <c r="F6" s="23">
        <f t="shared" si="0"/>
        <v>3856</v>
      </c>
      <c r="G6" s="23">
        <f t="shared" si="0"/>
        <v>10241</v>
      </c>
      <c r="H6" s="23">
        <f t="shared" si="0"/>
        <v>374</v>
      </c>
      <c r="I6" s="23">
        <f t="shared" si="0"/>
        <v>47141</v>
      </c>
      <c r="J6" s="23">
        <f t="shared" si="0"/>
        <v>6135</v>
      </c>
      <c r="K6" s="23">
        <f t="shared" si="0"/>
        <v>17473</v>
      </c>
      <c r="L6" s="23">
        <f t="shared" si="0"/>
        <v>10061</v>
      </c>
      <c r="M6" s="23">
        <f t="shared" si="0"/>
        <v>3441</v>
      </c>
      <c r="N6" s="23">
        <f t="shared" si="0"/>
        <v>2408</v>
      </c>
      <c r="O6" s="46">
        <f t="shared" si="0"/>
        <v>0</v>
      </c>
      <c r="P6" s="23">
        <f t="shared" si="0"/>
        <v>24891</v>
      </c>
      <c r="Q6" s="89" t="s">
        <v>2</v>
      </c>
    </row>
    <row r="7" spans="1:17" ht="7.55" customHeight="1" x14ac:dyDescent="0.25">
      <c r="A7" s="53"/>
      <c r="B7" s="66"/>
      <c r="C7" s="188"/>
      <c r="D7" s="185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5"/>
    </row>
    <row r="8" spans="1:17" ht="12.8" customHeight="1" x14ac:dyDescent="0.25">
      <c r="A8" s="51" t="s">
        <v>8</v>
      </c>
      <c r="B8" s="23">
        <v>2963</v>
      </c>
      <c r="C8" s="187">
        <v>1564</v>
      </c>
      <c r="D8" s="184">
        <v>1152</v>
      </c>
      <c r="E8" s="23">
        <v>9</v>
      </c>
      <c r="F8" s="23">
        <v>164</v>
      </c>
      <c r="G8" s="23">
        <v>148</v>
      </c>
      <c r="H8" s="46">
        <v>0</v>
      </c>
      <c r="I8" s="23">
        <v>38</v>
      </c>
      <c r="J8" s="46">
        <v>0</v>
      </c>
      <c r="K8" s="23">
        <v>52</v>
      </c>
      <c r="L8" s="23">
        <v>93</v>
      </c>
      <c r="M8" s="46">
        <v>0</v>
      </c>
      <c r="N8" s="23">
        <v>17</v>
      </c>
      <c r="O8" s="46">
        <v>0</v>
      </c>
      <c r="P8" s="23">
        <v>43</v>
      </c>
    </row>
    <row r="9" spans="1:17" ht="12.8" customHeight="1" x14ac:dyDescent="0.25">
      <c r="A9" s="51" t="s">
        <v>9</v>
      </c>
      <c r="B9" s="23">
        <v>1923</v>
      </c>
      <c r="C9" s="187">
        <v>1081</v>
      </c>
      <c r="D9" s="184">
        <v>722</v>
      </c>
      <c r="E9" s="46">
        <v>0</v>
      </c>
      <c r="F9" s="46">
        <v>5</v>
      </c>
      <c r="G9" s="23">
        <v>9</v>
      </c>
      <c r="H9" s="23">
        <v>11</v>
      </c>
      <c r="I9" s="23">
        <v>391</v>
      </c>
      <c r="J9" s="23">
        <v>183</v>
      </c>
      <c r="K9" s="23">
        <v>49</v>
      </c>
      <c r="L9" s="23">
        <v>10</v>
      </c>
      <c r="M9" s="23">
        <v>30</v>
      </c>
      <c r="N9" s="23">
        <v>4</v>
      </c>
      <c r="O9" s="46">
        <v>0</v>
      </c>
      <c r="P9" s="46">
        <v>0</v>
      </c>
    </row>
    <row r="10" spans="1:17" ht="12.8" customHeight="1" x14ac:dyDescent="0.25">
      <c r="A10" s="51" t="s">
        <v>10</v>
      </c>
      <c r="B10" s="23">
        <v>2489</v>
      </c>
      <c r="C10" s="187">
        <v>676</v>
      </c>
      <c r="D10" s="184">
        <v>449</v>
      </c>
      <c r="E10" s="46">
        <v>0</v>
      </c>
      <c r="F10" s="46">
        <v>0</v>
      </c>
      <c r="G10" s="23">
        <v>49</v>
      </c>
      <c r="H10" s="23">
        <v>1</v>
      </c>
      <c r="I10" s="23">
        <v>137</v>
      </c>
      <c r="J10" s="23">
        <v>43</v>
      </c>
      <c r="K10" s="23">
        <v>50</v>
      </c>
      <c r="L10" s="23">
        <v>6</v>
      </c>
      <c r="M10" s="23">
        <v>18</v>
      </c>
      <c r="N10" s="23">
        <v>31</v>
      </c>
      <c r="O10" s="46">
        <v>0</v>
      </c>
      <c r="P10" s="46">
        <v>0</v>
      </c>
    </row>
    <row r="11" spans="1:17" ht="12.8" customHeight="1" x14ac:dyDescent="0.25">
      <c r="A11" s="51" t="s">
        <v>11</v>
      </c>
      <c r="B11" s="23">
        <v>1385</v>
      </c>
      <c r="C11" s="187">
        <v>482</v>
      </c>
      <c r="D11" s="184">
        <v>338</v>
      </c>
      <c r="E11" s="46">
        <v>0</v>
      </c>
      <c r="F11" s="46">
        <v>2</v>
      </c>
      <c r="G11" s="23">
        <v>40</v>
      </c>
      <c r="H11" s="23">
        <v>5</v>
      </c>
      <c r="I11" s="23">
        <v>63</v>
      </c>
      <c r="J11" s="23">
        <v>39</v>
      </c>
      <c r="K11" s="23">
        <v>29</v>
      </c>
      <c r="L11" s="46">
        <v>0</v>
      </c>
      <c r="M11" s="46">
        <v>0</v>
      </c>
      <c r="N11" s="23">
        <v>3</v>
      </c>
      <c r="O11" s="46">
        <v>0</v>
      </c>
      <c r="P11" s="46">
        <v>0</v>
      </c>
    </row>
    <row r="12" spans="1:17" ht="12.8" customHeight="1" x14ac:dyDescent="0.25">
      <c r="A12" s="51" t="s">
        <v>12</v>
      </c>
      <c r="B12" s="23">
        <v>295217</v>
      </c>
      <c r="C12" s="187">
        <v>166591</v>
      </c>
      <c r="D12" s="184">
        <v>132158</v>
      </c>
      <c r="E12" s="23">
        <v>1277</v>
      </c>
      <c r="F12" s="23">
        <v>3189</v>
      </c>
      <c r="G12" s="23">
        <v>1559</v>
      </c>
      <c r="H12" s="46">
        <v>268</v>
      </c>
      <c r="I12" s="23">
        <v>30129</v>
      </c>
      <c r="J12" s="23">
        <v>1953</v>
      </c>
      <c r="K12" s="23">
        <v>8192</v>
      </c>
      <c r="L12" s="23">
        <v>4332</v>
      </c>
      <c r="M12" s="23">
        <v>1946</v>
      </c>
      <c r="N12" s="23">
        <v>640</v>
      </c>
      <c r="O12" s="46">
        <v>0</v>
      </c>
      <c r="P12" s="23">
        <v>8025</v>
      </c>
    </row>
    <row r="13" spans="1:17" ht="12.8" customHeight="1" x14ac:dyDescent="0.25">
      <c r="A13" s="51" t="s">
        <v>13</v>
      </c>
      <c r="B13" s="23">
        <v>8887</v>
      </c>
      <c r="C13" s="187">
        <v>5171</v>
      </c>
      <c r="D13" s="184">
        <v>1980</v>
      </c>
      <c r="E13" s="23">
        <v>105</v>
      </c>
      <c r="F13" s="46">
        <v>0</v>
      </c>
      <c r="G13" s="23">
        <v>36</v>
      </c>
      <c r="H13" s="23">
        <v>4</v>
      </c>
      <c r="I13" s="23">
        <v>2696</v>
      </c>
      <c r="J13" s="23">
        <v>85</v>
      </c>
      <c r="K13" s="23">
        <v>734</v>
      </c>
      <c r="L13" s="23">
        <v>30</v>
      </c>
      <c r="M13" s="23">
        <v>50</v>
      </c>
      <c r="N13" s="23">
        <v>181</v>
      </c>
      <c r="O13" s="46">
        <v>0</v>
      </c>
      <c r="P13" s="23">
        <v>748</v>
      </c>
    </row>
    <row r="14" spans="1:17" ht="12.8" customHeight="1" x14ac:dyDescent="0.25">
      <c r="A14" s="51" t="s">
        <v>14</v>
      </c>
      <c r="B14" s="23">
        <v>4258</v>
      </c>
      <c r="C14" s="187">
        <v>1537</v>
      </c>
      <c r="D14" s="184">
        <v>1014</v>
      </c>
      <c r="E14" s="23">
        <v>43</v>
      </c>
      <c r="F14" s="46">
        <v>3</v>
      </c>
      <c r="G14" s="46">
        <v>0</v>
      </c>
      <c r="H14" s="46">
        <v>0</v>
      </c>
      <c r="I14" s="23">
        <v>754</v>
      </c>
      <c r="J14" s="23">
        <v>1</v>
      </c>
      <c r="K14" s="23">
        <v>61</v>
      </c>
      <c r="L14" s="46">
        <v>3</v>
      </c>
      <c r="M14" s="23">
        <v>30</v>
      </c>
      <c r="N14" s="46">
        <v>0</v>
      </c>
      <c r="O14" s="46">
        <v>0</v>
      </c>
      <c r="P14" s="46">
        <v>0</v>
      </c>
    </row>
    <row r="15" spans="1:17" ht="12.8" customHeight="1" x14ac:dyDescent="0.25">
      <c r="A15" s="51" t="s">
        <v>15</v>
      </c>
      <c r="B15" s="23">
        <v>872</v>
      </c>
      <c r="C15" s="187">
        <v>260</v>
      </c>
      <c r="D15" s="184">
        <v>248</v>
      </c>
      <c r="E15" s="46">
        <v>1</v>
      </c>
      <c r="F15" s="46">
        <v>0</v>
      </c>
      <c r="G15" s="23">
        <v>5</v>
      </c>
      <c r="H15" s="46">
        <v>1</v>
      </c>
      <c r="I15" s="23">
        <v>7</v>
      </c>
      <c r="J15" s="46">
        <v>0</v>
      </c>
      <c r="K15" s="23">
        <v>5</v>
      </c>
      <c r="L15" s="46">
        <v>0</v>
      </c>
      <c r="M15" s="46">
        <v>0</v>
      </c>
      <c r="N15" s="46">
        <v>0</v>
      </c>
      <c r="O15" s="46">
        <v>0</v>
      </c>
      <c r="P15" s="46">
        <v>0</v>
      </c>
    </row>
    <row r="16" spans="1:17" ht="12.8" customHeight="1" x14ac:dyDescent="0.25">
      <c r="A16" s="51" t="s">
        <v>80</v>
      </c>
      <c r="B16" s="23">
        <v>5248</v>
      </c>
      <c r="C16" s="187">
        <v>2376</v>
      </c>
      <c r="D16" s="184">
        <v>2021</v>
      </c>
      <c r="E16" s="46">
        <v>1</v>
      </c>
      <c r="F16" s="23">
        <v>6</v>
      </c>
      <c r="G16" s="23">
        <v>34</v>
      </c>
      <c r="H16" s="23">
        <v>4</v>
      </c>
      <c r="I16" s="23">
        <v>189</v>
      </c>
      <c r="J16" s="46">
        <v>0</v>
      </c>
      <c r="K16" s="23">
        <v>51</v>
      </c>
      <c r="L16" s="23">
        <v>13</v>
      </c>
      <c r="M16" s="23">
        <v>3</v>
      </c>
      <c r="N16" s="23">
        <v>72</v>
      </c>
      <c r="O16" s="46">
        <v>0</v>
      </c>
      <c r="P16" s="46">
        <v>341</v>
      </c>
    </row>
    <row r="17" spans="1:16" ht="12.8" customHeight="1" x14ac:dyDescent="0.25">
      <c r="A17" s="51" t="s">
        <v>16</v>
      </c>
      <c r="B17" s="23">
        <v>5092</v>
      </c>
      <c r="C17" s="187">
        <v>2137</v>
      </c>
      <c r="D17" s="184">
        <v>874</v>
      </c>
      <c r="E17" s="46">
        <v>36</v>
      </c>
      <c r="F17" s="46">
        <v>71</v>
      </c>
      <c r="G17" s="23">
        <v>99</v>
      </c>
      <c r="H17" s="46">
        <v>0</v>
      </c>
      <c r="I17" s="23">
        <v>400</v>
      </c>
      <c r="J17" s="23">
        <v>320</v>
      </c>
      <c r="K17" s="23">
        <v>267</v>
      </c>
      <c r="L17" s="23">
        <v>317</v>
      </c>
      <c r="M17" s="46">
        <v>7</v>
      </c>
      <c r="N17" s="23">
        <v>7</v>
      </c>
      <c r="O17" s="46">
        <v>0</v>
      </c>
      <c r="P17" s="23">
        <v>447</v>
      </c>
    </row>
    <row r="18" spans="1:16" ht="7.55" customHeight="1" x14ac:dyDescent="0.25">
      <c r="A18" s="53"/>
      <c r="B18" s="66"/>
      <c r="C18" s="188"/>
      <c r="D18" s="185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</row>
    <row r="19" spans="1:16" ht="12.8" customHeight="1" x14ac:dyDescent="0.25">
      <c r="A19" s="51" t="s">
        <v>17</v>
      </c>
      <c r="B19" s="23">
        <v>1354</v>
      </c>
      <c r="C19" s="187">
        <v>419</v>
      </c>
      <c r="D19" s="184">
        <v>155</v>
      </c>
      <c r="E19" s="46">
        <v>1</v>
      </c>
      <c r="F19" s="46">
        <v>2</v>
      </c>
      <c r="G19" s="23">
        <v>189</v>
      </c>
      <c r="H19" s="46">
        <v>0</v>
      </c>
      <c r="I19" s="23">
        <v>60</v>
      </c>
      <c r="J19" s="23">
        <v>24</v>
      </c>
      <c r="K19" s="23">
        <v>25</v>
      </c>
      <c r="L19" s="23">
        <v>88</v>
      </c>
      <c r="M19" s="46">
        <v>3</v>
      </c>
      <c r="N19" s="23">
        <v>10</v>
      </c>
      <c r="O19" s="46">
        <v>0</v>
      </c>
      <c r="P19" s="23">
        <v>19</v>
      </c>
    </row>
    <row r="20" spans="1:16" ht="12.8" customHeight="1" x14ac:dyDescent="0.25">
      <c r="A20" s="51" t="s">
        <v>18</v>
      </c>
      <c r="B20" s="23">
        <v>135</v>
      </c>
      <c r="C20" s="187">
        <v>36</v>
      </c>
      <c r="D20" s="184">
        <v>5</v>
      </c>
      <c r="E20" s="46">
        <v>0</v>
      </c>
      <c r="F20" s="23">
        <v>1</v>
      </c>
      <c r="G20" s="23">
        <v>29</v>
      </c>
      <c r="H20" s="46">
        <v>0</v>
      </c>
      <c r="I20" s="23">
        <v>1</v>
      </c>
      <c r="J20" s="46">
        <v>0</v>
      </c>
      <c r="K20" s="46">
        <v>0</v>
      </c>
      <c r="L20" s="46">
        <v>0</v>
      </c>
      <c r="M20" s="46">
        <v>0</v>
      </c>
      <c r="N20" s="23">
        <v>3</v>
      </c>
      <c r="O20" s="46">
        <v>0</v>
      </c>
      <c r="P20" s="46">
        <v>0</v>
      </c>
    </row>
    <row r="21" spans="1:16" ht="12.8" customHeight="1" x14ac:dyDescent="0.25">
      <c r="A21" s="51" t="s">
        <v>19</v>
      </c>
      <c r="B21" s="23">
        <v>3068</v>
      </c>
      <c r="C21" s="187">
        <v>1350</v>
      </c>
      <c r="D21" s="184">
        <v>1001</v>
      </c>
      <c r="E21" s="23">
        <v>10</v>
      </c>
      <c r="F21" s="23">
        <v>25</v>
      </c>
      <c r="G21" s="23">
        <v>94</v>
      </c>
      <c r="H21" s="46">
        <v>2</v>
      </c>
      <c r="I21" s="23">
        <v>97</v>
      </c>
      <c r="J21" s="23">
        <v>1</v>
      </c>
      <c r="K21" s="23">
        <v>34</v>
      </c>
      <c r="L21" s="23">
        <v>28</v>
      </c>
      <c r="M21" s="23">
        <v>1</v>
      </c>
      <c r="N21" s="46">
        <v>2</v>
      </c>
      <c r="O21" s="46">
        <v>0</v>
      </c>
      <c r="P21" s="23">
        <v>256</v>
      </c>
    </row>
    <row r="22" spans="1:16" ht="12.8" customHeight="1" x14ac:dyDescent="0.25">
      <c r="A22" s="51" t="s">
        <v>20</v>
      </c>
      <c r="B22" s="23">
        <v>87</v>
      </c>
      <c r="C22" s="187">
        <v>72</v>
      </c>
      <c r="D22" s="184">
        <v>21</v>
      </c>
      <c r="E22" s="46">
        <v>0</v>
      </c>
      <c r="F22" s="46">
        <v>0</v>
      </c>
      <c r="G22" s="23">
        <v>7</v>
      </c>
      <c r="H22" s="46">
        <v>0</v>
      </c>
      <c r="I22" s="23">
        <v>25</v>
      </c>
      <c r="J22" s="46">
        <v>0</v>
      </c>
      <c r="K22" s="23">
        <v>7</v>
      </c>
      <c r="L22" s="46">
        <v>6</v>
      </c>
      <c r="M22" s="46">
        <v>0</v>
      </c>
      <c r="N22" s="23">
        <v>1</v>
      </c>
      <c r="O22" s="46">
        <v>0</v>
      </c>
      <c r="P22" s="23">
        <v>58</v>
      </c>
    </row>
    <row r="23" spans="1:16" ht="12.8" customHeight="1" x14ac:dyDescent="0.25">
      <c r="A23" s="51" t="s">
        <v>21</v>
      </c>
      <c r="B23" s="23">
        <v>2368</v>
      </c>
      <c r="C23" s="187">
        <v>1751</v>
      </c>
      <c r="D23" s="184">
        <v>1728</v>
      </c>
      <c r="E23" s="46">
        <v>0</v>
      </c>
      <c r="F23" s="46">
        <v>0</v>
      </c>
      <c r="G23" s="23">
        <v>5</v>
      </c>
      <c r="H23" s="46">
        <v>0</v>
      </c>
      <c r="I23" s="23">
        <v>40</v>
      </c>
      <c r="J23" s="23">
        <v>13</v>
      </c>
      <c r="K23" s="23">
        <v>9</v>
      </c>
      <c r="L23" s="46">
        <v>0</v>
      </c>
      <c r="M23" s="46">
        <v>0</v>
      </c>
      <c r="N23" s="46">
        <v>8</v>
      </c>
      <c r="O23" s="46">
        <v>0</v>
      </c>
      <c r="P23" s="46">
        <v>0</v>
      </c>
    </row>
    <row r="24" spans="1:16" ht="12.8" customHeight="1" x14ac:dyDescent="0.25">
      <c r="A24" s="51" t="s">
        <v>22</v>
      </c>
      <c r="B24" s="23">
        <v>1377</v>
      </c>
      <c r="C24" s="187">
        <v>451</v>
      </c>
      <c r="D24" s="184">
        <v>419</v>
      </c>
      <c r="E24" s="46">
        <v>1</v>
      </c>
      <c r="F24" s="46">
        <v>0</v>
      </c>
      <c r="G24" s="23">
        <v>5</v>
      </c>
      <c r="H24" s="46">
        <v>0</v>
      </c>
      <c r="I24" s="23">
        <v>23</v>
      </c>
      <c r="J24" s="46">
        <v>0</v>
      </c>
      <c r="K24" s="23">
        <v>5</v>
      </c>
      <c r="L24" s="23">
        <v>1</v>
      </c>
      <c r="M24" s="23">
        <v>1</v>
      </c>
      <c r="N24" s="23">
        <v>16</v>
      </c>
      <c r="O24" s="46">
        <v>0</v>
      </c>
      <c r="P24" s="46">
        <v>0</v>
      </c>
    </row>
    <row r="25" spans="1:16" ht="12.8" customHeight="1" x14ac:dyDescent="0.25">
      <c r="A25" s="51" t="s">
        <v>23</v>
      </c>
      <c r="B25" s="23">
        <v>5080</v>
      </c>
      <c r="C25" s="187">
        <v>2466</v>
      </c>
      <c r="D25" s="184">
        <v>1229</v>
      </c>
      <c r="E25" s="23">
        <v>3</v>
      </c>
      <c r="F25" s="23">
        <v>9</v>
      </c>
      <c r="G25" s="23">
        <v>9</v>
      </c>
      <c r="H25" s="46">
        <v>0</v>
      </c>
      <c r="I25" s="23">
        <v>50</v>
      </c>
      <c r="J25" s="23">
        <v>33</v>
      </c>
      <c r="K25" s="23">
        <v>94</v>
      </c>
      <c r="L25" s="23">
        <v>45</v>
      </c>
      <c r="M25" s="23">
        <v>54</v>
      </c>
      <c r="N25" s="23">
        <v>10</v>
      </c>
      <c r="O25" s="46">
        <v>0</v>
      </c>
      <c r="P25" s="23">
        <v>1257</v>
      </c>
    </row>
    <row r="26" spans="1:16" ht="12.8" customHeight="1" x14ac:dyDescent="0.25">
      <c r="A26" s="51" t="s">
        <v>24</v>
      </c>
      <c r="B26" s="23">
        <v>2155</v>
      </c>
      <c r="C26" s="187">
        <v>848</v>
      </c>
      <c r="D26" s="184">
        <v>698</v>
      </c>
      <c r="E26" s="46">
        <v>68</v>
      </c>
      <c r="F26" s="23">
        <v>7</v>
      </c>
      <c r="G26" s="46">
        <v>1</v>
      </c>
      <c r="H26" s="46">
        <v>0</v>
      </c>
      <c r="I26" s="23">
        <v>21</v>
      </c>
      <c r="J26" s="23">
        <v>1</v>
      </c>
      <c r="K26" s="23">
        <v>84</v>
      </c>
      <c r="L26" s="46">
        <v>0</v>
      </c>
      <c r="M26" s="23">
        <v>6</v>
      </c>
      <c r="N26" s="23">
        <v>12</v>
      </c>
      <c r="O26" s="46">
        <v>0</v>
      </c>
      <c r="P26" s="46">
        <v>6</v>
      </c>
    </row>
    <row r="27" spans="1:16" ht="12.8" customHeight="1" x14ac:dyDescent="0.25">
      <c r="A27" s="51" t="s">
        <v>25</v>
      </c>
      <c r="B27" s="23">
        <v>4596</v>
      </c>
      <c r="C27" s="187">
        <v>2492</v>
      </c>
      <c r="D27" s="184">
        <v>1515</v>
      </c>
      <c r="E27" s="23">
        <v>180</v>
      </c>
      <c r="F27" s="46">
        <v>0</v>
      </c>
      <c r="G27" s="23">
        <v>186</v>
      </c>
      <c r="H27" s="46">
        <v>0</v>
      </c>
      <c r="I27" s="23">
        <v>24</v>
      </c>
      <c r="J27" s="23">
        <v>539</v>
      </c>
      <c r="K27" s="23">
        <v>144</v>
      </c>
      <c r="L27" s="23">
        <v>634</v>
      </c>
      <c r="M27" s="23">
        <v>125</v>
      </c>
      <c r="N27" s="23">
        <v>93</v>
      </c>
      <c r="O27" s="46">
        <v>0</v>
      </c>
      <c r="P27" s="23">
        <v>17</v>
      </c>
    </row>
    <row r="28" spans="1:16" ht="12.8" customHeight="1" x14ac:dyDescent="0.25">
      <c r="A28" s="51" t="s">
        <v>26</v>
      </c>
      <c r="B28" s="23">
        <v>1918</v>
      </c>
      <c r="C28" s="187">
        <v>296</v>
      </c>
      <c r="D28" s="184">
        <v>120</v>
      </c>
      <c r="E28" s="46">
        <v>2</v>
      </c>
      <c r="F28" s="23">
        <v>1</v>
      </c>
      <c r="G28" s="46">
        <v>0</v>
      </c>
      <c r="H28" s="23">
        <v>1</v>
      </c>
      <c r="I28" s="23">
        <v>109</v>
      </c>
      <c r="J28" s="23">
        <v>5</v>
      </c>
      <c r="K28" s="23">
        <v>62</v>
      </c>
      <c r="L28" s="23">
        <v>1</v>
      </c>
      <c r="M28" s="46">
        <v>1</v>
      </c>
      <c r="N28" s="23">
        <v>22</v>
      </c>
      <c r="O28" s="46">
        <v>0</v>
      </c>
      <c r="P28" s="46">
        <v>0</v>
      </c>
    </row>
    <row r="29" spans="1:16" ht="7.55" customHeight="1" x14ac:dyDescent="0.25">
      <c r="A29" s="53"/>
      <c r="B29" s="66"/>
      <c r="C29" s="188"/>
      <c r="D29" s="185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</row>
    <row r="30" spans="1:16" ht="12.8" customHeight="1" x14ac:dyDescent="0.25">
      <c r="A30" s="51" t="s">
        <v>27</v>
      </c>
      <c r="B30" s="23">
        <v>21244</v>
      </c>
      <c r="C30" s="187">
        <v>16386</v>
      </c>
      <c r="D30" s="184">
        <v>15265</v>
      </c>
      <c r="E30" s="46">
        <v>0</v>
      </c>
      <c r="F30" s="46">
        <v>0</v>
      </c>
      <c r="G30" s="23">
        <v>324</v>
      </c>
      <c r="H30" s="46">
        <v>2</v>
      </c>
      <c r="I30" s="23">
        <v>1403</v>
      </c>
      <c r="J30" s="23">
        <v>25</v>
      </c>
      <c r="K30" s="23">
        <v>351</v>
      </c>
      <c r="L30" s="23">
        <v>346</v>
      </c>
      <c r="M30" s="23">
        <v>179</v>
      </c>
      <c r="N30" s="23">
        <v>10</v>
      </c>
      <c r="O30" s="46">
        <v>0</v>
      </c>
      <c r="P30" s="46">
        <v>0</v>
      </c>
    </row>
    <row r="31" spans="1:16" ht="12.8" customHeight="1" x14ac:dyDescent="0.25">
      <c r="A31" s="51" t="s">
        <v>28</v>
      </c>
      <c r="B31" s="23">
        <v>9006</v>
      </c>
      <c r="C31" s="187">
        <v>2964</v>
      </c>
      <c r="D31" s="184">
        <v>1306</v>
      </c>
      <c r="E31" s="23">
        <v>10</v>
      </c>
      <c r="F31" s="46">
        <v>3</v>
      </c>
      <c r="G31" s="23">
        <v>1217</v>
      </c>
      <c r="H31" s="46">
        <v>0</v>
      </c>
      <c r="I31" s="23">
        <v>518</v>
      </c>
      <c r="J31" s="23">
        <v>71</v>
      </c>
      <c r="K31" s="23">
        <v>289</v>
      </c>
      <c r="L31" s="23">
        <v>862</v>
      </c>
      <c r="M31" s="46">
        <v>25</v>
      </c>
      <c r="N31" s="23">
        <v>61</v>
      </c>
      <c r="O31" s="46">
        <v>0</v>
      </c>
      <c r="P31" s="46">
        <v>0</v>
      </c>
    </row>
    <row r="32" spans="1:16" ht="12.8" customHeight="1" x14ac:dyDescent="0.25">
      <c r="A32" s="51" t="s">
        <v>29</v>
      </c>
      <c r="B32" s="23">
        <v>37845</v>
      </c>
      <c r="C32" s="187">
        <v>26059</v>
      </c>
      <c r="D32" s="184">
        <v>24897</v>
      </c>
      <c r="E32" s="46">
        <v>0</v>
      </c>
      <c r="F32" s="46">
        <v>0</v>
      </c>
      <c r="G32" s="46">
        <v>0</v>
      </c>
      <c r="H32" s="46">
        <v>0</v>
      </c>
      <c r="I32" s="23">
        <v>434</v>
      </c>
      <c r="J32" s="23">
        <v>47</v>
      </c>
      <c r="K32" s="23">
        <v>640</v>
      </c>
      <c r="L32" s="23">
        <v>24</v>
      </c>
      <c r="M32" s="46">
        <v>0</v>
      </c>
      <c r="N32" s="23">
        <v>95</v>
      </c>
      <c r="O32" s="46">
        <v>0</v>
      </c>
      <c r="P32" s="23">
        <v>24</v>
      </c>
    </row>
    <row r="33" spans="1:16" ht="12.8" customHeight="1" x14ac:dyDescent="0.25">
      <c r="A33" s="51" t="s">
        <v>30</v>
      </c>
      <c r="B33" s="23">
        <v>3953</v>
      </c>
      <c r="C33" s="187">
        <v>2146</v>
      </c>
      <c r="D33" s="184">
        <v>1458</v>
      </c>
      <c r="E33" s="23">
        <v>11</v>
      </c>
      <c r="F33" s="23">
        <v>43</v>
      </c>
      <c r="G33" s="23">
        <v>20</v>
      </c>
      <c r="H33" s="46">
        <v>0</v>
      </c>
      <c r="I33" s="23">
        <v>558</v>
      </c>
      <c r="J33" s="23">
        <v>203</v>
      </c>
      <c r="K33" s="23">
        <v>241</v>
      </c>
      <c r="L33" s="23">
        <v>37</v>
      </c>
      <c r="M33" s="23">
        <v>6</v>
      </c>
      <c r="N33" s="23">
        <v>31</v>
      </c>
      <c r="O33" s="46">
        <v>0</v>
      </c>
      <c r="P33" s="23">
        <v>367</v>
      </c>
    </row>
    <row r="34" spans="1:16" ht="12.8" customHeight="1" x14ac:dyDescent="0.25">
      <c r="A34" s="51" t="s">
        <v>31</v>
      </c>
      <c r="B34" s="23">
        <v>8689</v>
      </c>
      <c r="C34" s="187">
        <v>5128</v>
      </c>
      <c r="D34" s="184">
        <v>3762</v>
      </c>
      <c r="E34" s="23">
        <v>4</v>
      </c>
      <c r="F34" s="23">
        <v>5</v>
      </c>
      <c r="G34" s="23">
        <v>45</v>
      </c>
      <c r="H34" s="46">
        <v>0</v>
      </c>
      <c r="I34" s="23">
        <v>220</v>
      </c>
      <c r="J34" s="23">
        <v>9</v>
      </c>
      <c r="K34" s="23">
        <v>274</v>
      </c>
      <c r="L34" s="23">
        <v>201</v>
      </c>
      <c r="M34" s="46">
        <v>0</v>
      </c>
      <c r="N34" s="23">
        <v>168</v>
      </c>
      <c r="O34" s="46">
        <v>0</v>
      </c>
      <c r="P34" s="23">
        <v>1735</v>
      </c>
    </row>
    <row r="35" spans="1:16" ht="12.8" customHeight="1" x14ac:dyDescent="0.25">
      <c r="A35" s="51" t="s">
        <v>32</v>
      </c>
      <c r="B35" s="23">
        <v>1202</v>
      </c>
      <c r="C35" s="187">
        <v>545</v>
      </c>
      <c r="D35" s="184">
        <v>246</v>
      </c>
      <c r="E35" s="46">
        <v>0</v>
      </c>
      <c r="F35" s="46">
        <v>0</v>
      </c>
      <c r="G35" s="23">
        <v>80</v>
      </c>
      <c r="H35" s="46">
        <v>0</v>
      </c>
      <c r="I35" s="23">
        <v>17</v>
      </c>
      <c r="J35" s="23">
        <v>195</v>
      </c>
      <c r="K35" s="23">
        <v>65</v>
      </c>
      <c r="L35" s="46">
        <v>1</v>
      </c>
      <c r="M35" s="46">
        <v>0</v>
      </c>
      <c r="N35" s="23">
        <v>7</v>
      </c>
      <c r="O35" s="46">
        <v>0</v>
      </c>
      <c r="P35" s="46">
        <v>0</v>
      </c>
    </row>
    <row r="36" spans="1:16" ht="12.8" customHeight="1" x14ac:dyDescent="0.25">
      <c r="A36" s="51" t="s">
        <v>33</v>
      </c>
      <c r="B36" s="23">
        <v>5804</v>
      </c>
      <c r="C36" s="187">
        <v>1614</v>
      </c>
      <c r="D36" s="184">
        <v>1367</v>
      </c>
      <c r="E36" s="23">
        <v>7</v>
      </c>
      <c r="F36" s="23">
        <v>18</v>
      </c>
      <c r="G36" s="23">
        <v>66</v>
      </c>
      <c r="H36" s="23">
        <v>1</v>
      </c>
      <c r="I36" s="23">
        <v>107</v>
      </c>
      <c r="J36" s="23">
        <v>21</v>
      </c>
      <c r="K36" s="23">
        <v>74</v>
      </c>
      <c r="L36" s="23">
        <v>36</v>
      </c>
      <c r="M36" s="46">
        <v>1</v>
      </c>
      <c r="N36" s="23">
        <v>23</v>
      </c>
      <c r="O36" s="46">
        <v>0</v>
      </c>
      <c r="P36" s="23">
        <v>179</v>
      </c>
    </row>
    <row r="37" spans="1:16" ht="12.8" customHeight="1" x14ac:dyDescent="0.25">
      <c r="A37" s="51" t="s">
        <v>34</v>
      </c>
      <c r="B37" s="23">
        <v>1957</v>
      </c>
      <c r="C37" s="187">
        <v>859</v>
      </c>
      <c r="D37" s="184">
        <v>470</v>
      </c>
      <c r="E37" s="46">
        <v>5</v>
      </c>
      <c r="F37" s="46">
        <v>11</v>
      </c>
      <c r="G37" s="23">
        <v>310</v>
      </c>
      <c r="H37" s="46">
        <v>0</v>
      </c>
      <c r="I37" s="23">
        <v>121</v>
      </c>
      <c r="J37" s="23">
        <v>15</v>
      </c>
      <c r="K37" s="23">
        <v>82</v>
      </c>
      <c r="L37" s="46">
        <v>0</v>
      </c>
      <c r="M37" s="23">
        <v>19</v>
      </c>
      <c r="N37" s="23">
        <v>5</v>
      </c>
      <c r="O37" s="46">
        <v>0</v>
      </c>
      <c r="P37" s="23">
        <v>14</v>
      </c>
    </row>
    <row r="38" spans="1:16" ht="12.8" customHeight="1" x14ac:dyDescent="0.25">
      <c r="A38" s="51" t="s">
        <v>35</v>
      </c>
      <c r="B38" s="23">
        <v>1849</v>
      </c>
      <c r="C38" s="187">
        <v>1129</v>
      </c>
      <c r="D38" s="184">
        <v>832</v>
      </c>
      <c r="E38" s="46">
        <v>0</v>
      </c>
      <c r="F38" s="46">
        <v>0</v>
      </c>
      <c r="G38" s="23">
        <v>88</v>
      </c>
      <c r="H38" s="23">
        <v>2</v>
      </c>
      <c r="I38" s="23">
        <v>18</v>
      </c>
      <c r="J38" s="23">
        <v>16</v>
      </c>
      <c r="K38" s="23">
        <v>43</v>
      </c>
      <c r="L38" s="23">
        <v>35</v>
      </c>
      <c r="M38" s="23">
        <v>81</v>
      </c>
      <c r="N38" s="23">
        <v>5</v>
      </c>
      <c r="O38" s="46">
        <v>0</v>
      </c>
      <c r="P38" s="23">
        <v>182</v>
      </c>
    </row>
    <row r="39" spans="1:16" ht="12.8" customHeight="1" x14ac:dyDescent="0.25">
      <c r="A39" s="51" t="s">
        <v>36</v>
      </c>
      <c r="B39" s="23">
        <v>4988</v>
      </c>
      <c r="C39" s="187">
        <v>2464</v>
      </c>
      <c r="D39" s="184">
        <v>2246</v>
      </c>
      <c r="E39" s="46">
        <v>0</v>
      </c>
      <c r="F39" s="46">
        <v>4</v>
      </c>
      <c r="G39" s="23">
        <v>60</v>
      </c>
      <c r="H39" s="46">
        <v>2</v>
      </c>
      <c r="I39" s="23">
        <v>75</v>
      </c>
      <c r="J39" s="23">
        <v>45</v>
      </c>
      <c r="K39" s="23">
        <v>64</v>
      </c>
      <c r="L39" s="23">
        <v>23</v>
      </c>
      <c r="M39" s="23">
        <v>15</v>
      </c>
      <c r="N39" s="23">
        <v>13</v>
      </c>
      <c r="O39" s="46">
        <v>0</v>
      </c>
      <c r="P39" s="46">
        <v>0</v>
      </c>
    </row>
    <row r="40" spans="1:16" ht="7.55" customHeight="1" x14ac:dyDescent="0.25">
      <c r="A40" s="53"/>
      <c r="B40" s="66"/>
      <c r="C40" s="188"/>
      <c r="D40" s="185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</row>
    <row r="41" spans="1:16" ht="12.8" customHeight="1" x14ac:dyDescent="0.25">
      <c r="A41" s="51" t="s">
        <v>37</v>
      </c>
      <c r="B41" s="23">
        <v>3304</v>
      </c>
      <c r="C41" s="187">
        <v>2160</v>
      </c>
      <c r="D41" s="184">
        <v>1900</v>
      </c>
      <c r="E41" s="46">
        <v>0</v>
      </c>
      <c r="F41" s="46">
        <v>0</v>
      </c>
      <c r="G41" s="23">
        <v>28</v>
      </c>
      <c r="H41" s="23">
        <v>8</v>
      </c>
      <c r="I41" s="23">
        <v>216</v>
      </c>
      <c r="J41" s="23">
        <v>145</v>
      </c>
      <c r="K41" s="23">
        <v>46</v>
      </c>
      <c r="L41" s="23">
        <v>57</v>
      </c>
      <c r="M41" s="46">
        <v>0</v>
      </c>
      <c r="N41" s="23">
        <v>25</v>
      </c>
      <c r="O41" s="46">
        <v>0</v>
      </c>
      <c r="P41" s="46">
        <v>0</v>
      </c>
    </row>
    <row r="42" spans="1:16" ht="12.8" customHeight="1" x14ac:dyDescent="0.25">
      <c r="A42" s="51" t="s">
        <v>38</v>
      </c>
      <c r="B42" s="23">
        <v>5207</v>
      </c>
      <c r="C42" s="187">
        <v>1929</v>
      </c>
      <c r="D42" s="184">
        <v>789</v>
      </c>
      <c r="E42" s="46">
        <v>0</v>
      </c>
      <c r="F42" s="46">
        <v>0</v>
      </c>
      <c r="G42" s="23">
        <v>635</v>
      </c>
      <c r="H42" s="23">
        <v>2</v>
      </c>
      <c r="I42" s="23">
        <v>65</v>
      </c>
      <c r="J42" s="23">
        <v>9</v>
      </c>
      <c r="K42" s="23">
        <v>320</v>
      </c>
      <c r="L42" s="23">
        <v>313</v>
      </c>
      <c r="M42" s="23">
        <v>73</v>
      </c>
      <c r="N42" s="23">
        <v>6</v>
      </c>
      <c r="O42" s="46">
        <v>0</v>
      </c>
      <c r="P42" s="23">
        <v>255</v>
      </c>
    </row>
    <row r="43" spans="1:16" ht="12.8" customHeight="1" x14ac:dyDescent="0.25">
      <c r="A43" s="51" t="s">
        <v>39</v>
      </c>
      <c r="B43" s="23">
        <v>5661</v>
      </c>
      <c r="C43" s="187">
        <v>1928</v>
      </c>
      <c r="D43" s="184">
        <v>1306</v>
      </c>
      <c r="E43" s="23">
        <v>96</v>
      </c>
      <c r="F43" s="46">
        <v>0</v>
      </c>
      <c r="G43" s="23">
        <v>178</v>
      </c>
      <c r="H43" s="46">
        <v>0</v>
      </c>
      <c r="I43" s="23">
        <v>486</v>
      </c>
      <c r="J43" s="23">
        <v>94</v>
      </c>
      <c r="K43" s="23">
        <v>160</v>
      </c>
      <c r="L43" s="23">
        <v>141</v>
      </c>
      <c r="M43" s="23">
        <v>2</v>
      </c>
      <c r="N43" s="23">
        <v>3</v>
      </c>
      <c r="O43" s="46">
        <v>0</v>
      </c>
      <c r="P43" s="46">
        <v>0</v>
      </c>
    </row>
    <row r="44" spans="1:16" ht="12.8" customHeight="1" x14ac:dyDescent="0.25">
      <c r="A44" s="51" t="s">
        <v>40</v>
      </c>
      <c r="B44" s="23">
        <v>85045</v>
      </c>
      <c r="C44" s="187">
        <v>30355</v>
      </c>
      <c r="D44" s="184">
        <v>26669</v>
      </c>
      <c r="E44" s="23">
        <v>508</v>
      </c>
      <c r="F44" s="46">
        <v>13</v>
      </c>
      <c r="G44" s="23">
        <v>1216</v>
      </c>
      <c r="H44" s="46">
        <v>0</v>
      </c>
      <c r="I44" s="23">
        <v>686</v>
      </c>
      <c r="J44" s="23">
        <v>52</v>
      </c>
      <c r="K44" s="23">
        <v>1893</v>
      </c>
      <c r="L44" s="23">
        <v>551</v>
      </c>
      <c r="M44" s="23">
        <v>237</v>
      </c>
      <c r="N44" s="46">
        <v>13</v>
      </c>
      <c r="O44" s="46">
        <v>0</v>
      </c>
      <c r="P44" s="46">
        <v>0</v>
      </c>
    </row>
    <row r="45" spans="1:16" ht="12.8" customHeight="1" x14ac:dyDescent="0.25">
      <c r="A45" s="51" t="s">
        <v>41</v>
      </c>
      <c r="B45" s="23">
        <v>1966</v>
      </c>
      <c r="C45" s="187">
        <v>679</v>
      </c>
      <c r="D45" s="184">
        <v>249</v>
      </c>
      <c r="E45" s="46">
        <v>1</v>
      </c>
      <c r="F45" s="23">
        <v>5</v>
      </c>
      <c r="G45" s="23">
        <v>103</v>
      </c>
      <c r="H45" s="46">
        <v>1</v>
      </c>
      <c r="I45" s="23">
        <v>316</v>
      </c>
      <c r="J45" s="23">
        <v>5</v>
      </c>
      <c r="K45" s="23">
        <v>104</v>
      </c>
      <c r="L45" s="23">
        <v>2</v>
      </c>
      <c r="M45" s="46">
        <v>1</v>
      </c>
      <c r="N45" s="46">
        <v>7</v>
      </c>
      <c r="O45" s="46">
        <v>0</v>
      </c>
      <c r="P45" s="46">
        <v>0</v>
      </c>
    </row>
    <row r="46" spans="1:16" ht="12.8" customHeight="1" x14ac:dyDescent="0.25">
      <c r="A46" s="51" t="s">
        <v>42</v>
      </c>
      <c r="B46" s="23">
        <v>433</v>
      </c>
      <c r="C46" s="187">
        <v>204</v>
      </c>
      <c r="D46" s="184">
        <v>139</v>
      </c>
      <c r="E46" s="46">
        <v>1</v>
      </c>
      <c r="F46" s="46">
        <v>1</v>
      </c>
      <c r="G46" s="23">
        <v>55</v>
      </c>
      <c r="H46" s="46">
        <v>1</v>
      </c>
      <c r="I46" s="23">
        <v>19</v>
      </c>
      <c r="J46" s="46">
        <v>0</v>
      </c>
      <c r="K46" s="23">
        <v>21</v>
      </c>
      <c r="L46" s="46">
        <v>0</v>
      </c>
      <c r="M46" s="23">
        <v>6</v>
      </c>
      <c r="N46" s="23">
        <v>2</v>
      </c>
      <c r="O46" s="46">
        <v>0</v>
      </c>
      <c r="P46" s="23">
        <v>3</v>
      </c>
    </row>
    <row r="47" spans="1:16" ht="12.8" customHeight="1" x14ac:dyDescent="0.25">
      <c r="A47" s="51" t="s">
        <v>43</v>
      </c>
      <c r="B47" s="23">
        <v>8285</v>
      </c>
      <c r="C47" s="187">
        <v>3770</v>
      </c>
      <c r="D47" s="184">
        <v>1523</v>
      </c>
      <c r="E47" s="46">
        <v>7</v>
      </c>
      <c r="F47" s="23">
        <v>66</v>
      </c>
      <c r="G47" s="23">
        <v>1188</v>
      </c>
      <c r="H47" s="23">
        <v>18</v>
      </c>
      <c r="I47" s="23">
        <v>121</v>
      </c>
      <c r="J47" s="23">
        <v>7</v>
      </c>
      <c r="K47" s="23">
        <v>334</v>
      </c>
      <c r="L47" s="23">
        <v>236</v>
      </c>
      <c r="M47" s="23">
        <v>27</v>
      </c>
      <c r="N47" s="23">
        <v>52</v>
      </c>
      <c r="O47" s="46">
        <v>0</v>
      </c>
      <c r="P47" s="23">
        <v>1197</v>
      </c>
    </row>
    <row r="48" spans="1:16" ht="12.8" customHeight="1" x14ac:dyDescent="0.25">
      <c r="A48" s="51" t="s">
        <v>44</v>
      </c>
      <c r="B48" s="23">
        <v>1633</v>
      </c>
      <c r="C48" s="187">
        <v>808</v>
      </c>
      <c r="D48" s="184">
        <v>224</v>
      </c>
      <c r="E48" s="46">
        <v>0</v>
      </c>
      <c r="F48" s="46">
        <v>1</v>
      </c>
      <c r="G48" s="23">
        <v>87</v>
      </c>
      <c r="H48" s="46">
        <v>0</v>
      </c>
      <c r="I48" s="23">
        <v>188</v>
      </c>
      <c r="J48" s="23">
        <v>73</v>
      </c>
      <c r="K48" s="23">
        <v>253</v>
      </c>
      <c r="L48" s="46">
        <v>0</v>
      </c>
      <c r="M48" s="23">
        <v>97</v>
      </c>
      <c r="N48" s="23">
        <v>10</v>
      </c>
      <c r="O48" s="46">
        <v>0</v>
      </c>
      <c r="P48" s="46">
        <v>0</v>
      </c>
    </row>
    <row r="49" spans="1:16" ht="12.8" customHeight="1" x14ac:dyDescent="0.25">
      <c r="A49" s="51" t="s">
        <v>45</v>
      </c>
      <c r="B49" s="23">
        <v>41097</v>
      </c>
      <c r="C49" s="187">
        <v>27760</v>
      </c>
      <c r="D49" s="184">
        <v>22041</v>
      </c>
      <c r="E49" s="23">
        <v>27</v>
      </c>
      <c r="F49" s="23">
        <v>60</v>
      </c>
      <c r="G49" s="23">
        <v>410</v>
      </c>
      <c r="H49" s="23">
        <v>4</v>
      </c>
      <c r="I49" s="23">
        <v>1577</v>
      </c>
      <c r="J49" s="23">
        <v>27</v>
      </c>
      <c r="K49" s="23">
        <v>149</v>
      </c>
      <c r="L49" s="23">
        <v>41</v>
      </c>
      <c r="M49" s="23">
        <v>77</v>
      </c>
      <c r="N49" s="23">
        <v>131</v>
      </c>
      <c r="O49" s="46">
        <v>0</v>
      </c>
      <c r="P49" s="23">
        <v>4271</v>
      </c>
    </row>
    <row r="50" spans="1:16" ht="12.8" customHeight="1" x14ac:dyDescent="0.25">
      <c r="A50" s="51" t="s">
        <v>46</v>
      </c>
      <c r="B50" s="23">
        <v>25634</v>
      </c>
      <c r="C50" s="187">
        <v>9251</v>
      </c>
      <c r="D50" s="184">
        <v>6859</v>
      </c>
      <c r="E50" s="46">
        <v>65</v>
      </c>
      <c r="F50" s="23">
        <v>40</v>
      </c>
      <c r="G50" s="46">
        <v>0</v>
      </c>
      <c r="H50" s="46">
        <v>0</v>
      </c>
      <c r="I50" s="23">
        <v>1660</v>
      </c>
      <c r="J50" s="23">
        <v>959</v>
      </c>
      <c r="K50" s="23">
        <v>589</v>
      </c>
      <c r="L50" s="23">
        <v>222</v>
      </c>
      <c r="M50" s="23">
        <v>4</v>
      </c>
      <c r="N50" s="23">
        <v>118</v>
      </c>
      <c r="O50" s="46">
        <v>0</v>
      </c>
      <c r="P50" s="46">
        <v>0</v>
      </c>
    </row>
    <row r="51" spans="1:16" ht="7.55" customHeight="1" x14ac:dyDescent="0.25">
      <c r="A51" s="53"/>
      <c r="B51" s="66"/>
      <c r="C51" s="188"/>
      <c r="D51" s="185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</row>
    <row r="52" spans="1:16" ht="12.8" customHeight="1" x14ac:dyDescent="0.25">
      <c r="A52" s="51" t="s">
        <v>47</v>
      </c>
      <c r="B52" s="23">
        <v>4340</v>
      </c>
      <c r="C52" s="187">
        <v>980</v>
      </c>
      <c r="D52" s="184">
        <v>55</v>
      </c>
      <c r="E52" s="23">
        <v>193</v>
      </c>
      <c r="F52" s="46">
        <v>6</v>
      </c>
      <c r="G52" s="23">
        <v>279</v>
      </c>
      <c r="H52" s="23">
        <v>2</v>
      </c>
      <c r="I52" s="23">
        <v>91</v>
      </c>
      <c r="J52" s="23">
        <v>114</v>
      </c>
      <c r="K52" s="23">
        <v>245</v>
      </c>
      <c r="L52" s="23">
        <v>31</v>
      </c>
      <c r="M52" s="46">
        <v>0</v>
      </c>
      <c r="N52" s="46">
        <v>0</v>
      </c>
      <c r="O52" s="46">
        <v>0</v>
      </c>
      <c r="P52" s="46">
        <v>0</v>
      </c>
    </row>
    <row r="53" spans="1:16" ht="12.8" customHeight="1" x14ac:dyDescent="0.25">
      <c r="A53" s="51" t="s">
        <v>48</v>
      </c>
      <c r="B53" s="23">
        <v>3104</v>
      </c>
      <c r="C53" s="187">
        <v>1367</v>
      </c>
      <c r="D53" s="184">
        <v>428</v>
      </c>
      <c r="E53" s="46">
        <v>0</v>
      </c>
      <c r="F53" s="46">
        <v>0</v>
      </c>
      <c r="G53" s="46">
        <v>0</v>
      </c>
      <c r="H53" s="46">
        <v>0</v>
      </c>
      <c r="I53" s="23">
        <v>566</v>
      </c>
      <c r="J53" s="46">
        <v>3</v>
      </c>
      <c r="K53" s="23">
        <v>14</v>
      </c>
      <c r="L53" s="46">
        <v>0</v>
      </c>
      <c r="M53" s="23">
        <v>112</v>
      </c>
      <c r="N53" s="23">
        <v>17</v>
      </c>
      <c r="O53" s="46">
        <v>0</v>
      </c>
      <c r="P53" s="23">
        <v>747</v>
      </c>
    </row>
    <row r="54" spans="1:16" ht="12.8" customHeight="1" x14ac:dyDescent="0.25">
      <c r="A54" s="51" t="s">
        <v>49</v>
      </c>
      <c r="B54" s="23">
        <v>2500</v>
      </c>
      <c r="C54" s="187">
        <v>1088</v>
      </c>
      <c r="D54" s="184">
        <v>814</v>
      </c>
      <c r="E54" s="46">
        <v>0</v>
      </c>
      <c r="F54" s="46">
        <v>0</v>
      </c>
      <c r="G54" s="23">
        <v>8</v>
      </c>
      <c r="H54" s="46">
        <v>3</v>
      </c>
      <c r="I54" s="23">
        <v>208</v>
      </c>
      <c r="J54" s="23">
        <v>9</v>
      </c>
      <c r="K54" s="23">
        <v>92</v>
      </c>
      <c r="L54" s="46">
        <v>0</v>
      </c>
      <c r="M54" s="46">
        <v>3</v>
      </c>
      <c r="N54" s="23">
        <v>24</v>
      </c>
      <c r="O54" s="46">
        <v>0</v>
      </c>
      <c r="P54" s="23">
        <v>80</v>
      </c>
    </row>
    <row r="55" spans="1:16" ht="12.8" customHeight="1" x14ac:dyDescent="0.25">
      <c r="A55" s="51" t="s">
        <v>50</v>
      </c>
      <c r="B55" s="23">
        <v>467</v>
      </c>
      <c r="C55" s="187">
        <v>270</v>
      </c>
      <c r="D55" s="184">
        <v>80</v>
      </c>
      <c r="E55" s="46">
        <v>0</v>
      </c>
      <c r="F55" s="23">
        <v>13</v>
      </c>
      <c r="G55" s="46">
        <v>0</v>
      </c>
      <c r="H55" s="46">
        <v>3</v>
      </c>
      <c r="I55" s="23">
        <v>52</v>
      </c>
      <c r="J55" s="23">
        <v>157</v>
      </c>
      <c r="K55" s="23">
        <v>15</v>
      </c>
      <c r="L55" s="46">
        <v>0</v>
      </c>
      <c r="M55" s="23">
        <v>20</v>
      </c>
      <c r="N55" s="46">
        <v>4</v>
      </c>
      <c r="O55" s="46">
        <v>0</v>
      </c>
      <c r="P55" s="46">
        <v>0</v>
      </c>
    </row>
    <row r="56" spans="1:16" ht="12.8" customHeight="1" x14ac:dyDescent="0.25">
      <c r="A56" s="51" t="s">
        <v>51</v>
      </c>
      <c r="B56" s="23">
        <v>7477</v>
      </c>
      <c r="C56" s="187">
        <v>2866</v>
      </c>
      <c r="D56" s="184">
        <v>2180</v>
      </c>
      <c r="E56" s="46">
        <v>0</v>
      </c>
      <c r="F56" s="46">
        <v>0</v>
      </c>
      <c r="G56" s="23">
        <v>147</v>
      </c>
      <c r="H56" s="46">
        <v>0</v>
      </c>
      <c r="I56" s="23">
        <v>239</v>
      </c>
      <c r="J56" s="23">
        <v>135</v>
      </c>
      <c r="K56" s="23">
        <v>213</v>
      </c>
      <c r="L56" s="23">
        <v>338</v>
      </c>
      <c r="M56" s="46">
        <v>58</v>
      </c>
      <c r="N56" s="23">
        <v>95</v>
      </c>
      <c r="O56" s="46">
        <v>0</v>
      </c>
      <c r="P56" s="23">
        <v>220</v>
      </c>
    </row>
    <row r="57" spans="1:16" ht="12.8" customHeight="1" x14ac:dyDescent="0.25">
      <c r="A57" s="51" t="s">
        <v>52</v>
      </c>
      <c r="B57" s="23">
        <v>7054</v>
      </c>
      <c r="C57" s="187">
        <v>1983</v>
      </c>
      <c r="D57" s="184">
        <v>1719</v>
      </c>
      <c r="E57" s="23">
        <v>227</v>
      </c>
      <c r="F57" s="23">
        <v>72</v>
      </c>
      <c r="G57" s="46">
        <v>0</v>
      </c>
      <c r="H57" s="46">
        <v>18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10</v>
      </c>
      <c r="O57" s="46">
        <v>0</v>
      </c>
      <c r="P57" s="46">
        <v>0</v>
      </c>
    </row>
    <row r="58" spans="1:16" ht="12.8" customHeight="1" x14ac:dyDescent="0.25">
      <c r="A58" s="51" t="s">
        <v>53</v>
      </c>
      <c r="B58" s="23">
        <v>1471</v>
      </c>
      <c r="C58" s="187">
        <v>574</v>
      </c>
      <c r="D58" s="184">
        <v>439</v>
      </c>
      <c r="E58" s="46">
        <v>0</v>
      </c>
      <c r="F58" s="46">
        <v>2</v>
      </c>
      <c r="G58" s="23">
        <v>9</v>
      </c>
      <c r="H58" s="23">
        <v>1</v>
      </c>
      <c r="I58" s="23">
        <v>13</v>
      </c>
      <c r="J58" s="46">
        <v>0</v>
      </c>
      <c r="K58" s="23">
        <v>17</v>
      </c>
      <c r="L58" s="23">
        <v>17</v>
      </c>
      <c r="M58" s="23">
        <v>2</v>
      </c>
      <c r="N58" s="23">
        <v>1</v>
      </c>
      <c r="O58" s="46">
        <v>0</v>
      </c>
      <c r="P58" s="23">
        <v>128</v>
      </c>
    </row>
    <row r="59" spans="1:16" ht="12.8" customHeight="1" x14ac:dyDescent="0.25">
      <c r="A59" s="51" t="s">
        <v>54</v>
      </c>
      <c r="B59" s="23">
        <v>1732</v>
      </c>
      <c r="C59" s="187">
        <v>826</v>
      </c>
      <c r="D59" s="184">
        <v>709</v>
      </c>
      <c r="E59" s="46">
        <v>0</v>
      </c>
      <c r="F59" s="46">
        <v>0</v>
      </c>
      <c r="G59" s="23">
        <v>14</v>
      </c>
      <c r="H59" s="46">
        <v>0</v>
      </c>
      <c r="I59" s="23">
        <v>59</v>
      </c>
      <c r="J59" s="23">
        <v>41</v>
      </c>
      <c r="K59" s="23">
        <v>15</v>
      </c>
      <c r="L59" s="23">
        <v>4</v>
      </c>
      <c r="M59" s="23">
        <v>3</v>
      </c>
      <c r="N59" s="23">
        <v>16</v>
      </c>
      <c r="O59" s="46">
        <v>0</v>
      </c>
      <c r="P59" s="46">
        <v>0</v>
      </c>
    </row>
    <row r="60" spans="1:16" ht="12.8" customHeight="1" x14ac:dyDescent="0.25">
      <c r="A60" s="51" t="s">
        <v>55</v>
      </c>
      <c r="B60" s="23">
        <v>100</v>
      </c>
      <c r="C60" s="187">
        <v>11</v>
      </c>
      <c r="D60" s="255">
        <v>1</v>
      </c>
      <c r="E60" s="46">
        <v>1</v>
      </c>
      <c r="F60" s="46">
        <v>0</v>
      </c>
      <c r="G60" s="23">
        <v>8</v>
      </c>
      <c r="H60" s="46">
        <v>0</v>
      </c>
      <c r="I60" s="46">
        <v>0</v>
      </c>
      <c r="J60" s="46">
        <v>0</v>
      </c>
      <c r="K60" s="23">
        <v>2</v>
      </c>
      <c r="L60" s="23">
        <v>4</v>
      </c>
      <c r="M60" s="46">
        <v>0</v>
      </c>
      <c r="N60" s="46">
        <v>0</v>
      </c>
      <c r="O60" s="46">
        <v>0</v>
      </c>
      <c r="P60" s="23">
        <v>2</v>
      </c>
    </row>
    <row r="61" spans="1:16" ht="12.8" customHeight="1" x14ac:dyDescent="0.25">
      <c r="A61" s="51" t="s">
        <v>56</v>
      </c>
      <c r="B61" s="23">
        <v>8256</v>
      </c>
      <c r="C61" s="187">
        <v>3255</v>
      </c>
      <c r="D61" s="184">
        <v>2525</v>
      </c>
      <c r="E61" s="46">
        <v>0</v>
      </c>
      <c r="F61" s="46">
        <v>0</v>
      </c>
      <c r="G61" s="23">
        <v>6</v>
      </c>
      <c r="H61" s="46">
        <v>5</v>
      </c>
      <c r="I61" s="23">
        <v>638</v>
      </c>
      <c r="J61" s="23">
        <v>151</v>
      </c>
      <c r="K61" s="23">
        <v>216</v>
      </c>
      <c r="L61" s="23">
        <v>8</v>
      </c>
      <c r="M61" s="23">
        <v>14</v>
      </c>
      <c r="N61" s="23">
        <v>18</v>
      </c>
      <c r="O61" s="46">
        <v>0</v>
      </c>
      <c r="P61" s="46">
        <v>0</v>
      </c>
    </row>
    <row r="62" spans="1:16" ht="7.55" customHeight="1" x14ac:dyDescent="0.25">
      <c r="A62" s="53"/>
      <c r="B62" s="66"/>
      <c r="C62" s="188"/>
      <c r="D62" s="185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</row>
    <row r="63" spans="1:16" ht="12.8" customHeight="1" x14ac:dyDescent="0.25">
      <c r="A63" s="51" t="s">
        <v>57</v>
      </c>
      <c r="B63" s="23">
        <v>31330</v>
      </c>
      <c r="C63" s="187">
        <v>16155</v>
      </c>
      <c r="D63" s="184">
        <v>11934</v>
      </c>
      <c r="E63" s="23">
        <v>1113</v>
      </c>
      <c r="F63" s="46">
        <v>0</v>
      </c>
      <c r="G63" s="23">
        <v>91</v>
      </c>
      <c r="H63" s="23">
        <v>4</v>
      </c>
      <c r="I63" s="23">
        <v>647</v>
      </c>
      <c r="J63" s="23">
        <v>183</v>
      </c>
      <c r="K63" s="23">
        <v>412</v>
      </c>
      <c r="L63" s="23">
        <v>904</v>
      </c>
      <c r="M63" s="23">
        <v>65</v>
      </c>
      <c r="N63" s="23">
        <v>162</v>
      </c>
      <c r="O63" s="46">
        <v>0</v>
      </c>
      <c r="P63" s="23">
        <v>2767</v>
      </c>
    </row>
    <row r="64" spans="1:16" ht="12.8" customHeight="1" x14ac:dyDescent="0.25">
      <c r="A64" s="51" t="s">
        <v>58</v>
      </c>
      <c r="B64" s="23">
        <v>1499</v>
      </c>
      <c r="C64" s="187">
        <v>761</v>
      </c>
      <c r="D64" s="184">
        <v>302</v>
      </c>
      <c r="E64" s="23">
        <v>6</v>
      </c>
      <c r="F64" s="23">
        <v>5</v>
      </c>
      <c r="G64" s="23">
        <v>18</v>
      </c>
      <c r="H64" s="46">
        <v>0</v>
      </c>
      <c r="I64" s="23">
        <v>157</v>
      </c>
      <c r="J64" s="23">
        <v>84</v>
      </c>
      <c r="K64" s="23">
        <v>166</v>
      </c>
      <c r="L64" s="46">
        <v>0</v>
      </c>
      <c r="M64" s="23">
        <v>3</v>
      </c>
      <c r="N64" s="23">
        <v>40</v>
      </c>
      <c r="O64" s="46">
        <v>0</v>
      </c>
      <c r="P64" s="23">
        <v>58</v>
      </c>
    </row>
    <row r="65" spans="1:16" ht="12.8" customHeight="1" x14ac:dyDescent="0.25">
      <c r="A65" s="51" t="s">
        <v>59</v>
      </c>
      <c r="B65" s="23">
        <v>5143</v>
      </c>
      <c r="C65" s="187">
        <v>3657</v>
      </c>
      <c r="D65" s="184">
        <v>1461</v>
      </c>
      <c r="E65" s="23">
        <v>5</v>
      </c>
      <c r="F65" s="23">
        <v>3</v>
      </c>
      <c r="G65" s="23">
        <v>865</v>
      </c>
      <c r="H65" s="46">
        <v>0</v>
      </c>
      <c r="I65" s="23">
        <v>396</v>
      </c>
      <c r="J65" s="46">
        <v>0</v>
      </c>
      <c r="K65" s="23">
        <v>105</v>
      </c>
      <c r="L65" s="23">
        <v>20</v>
      </c>
      <c r="M65" s="23">
        <v>36</v>
      </c>
      <c r="N65" s="23">
        <v>104</v>
      </c>
      <c r="O65" s="46">
        <v>0</v>
      </c>
      <c r="P65" s="23">
        <v>1445</v>
      </c>
    </row>
    <row r="66" spans="1:16" ht="12.8" customHeight="1" x14ac:dyDescent="0.25">
      <c r="A66" s="52" t="s">
        <v>60</v>
      </c>
      <c r="B66" s="24">
        <v>280</v>
      </c>
      <c r="C66" s="189">
        <v>238</v>
      </c>
      <c r="D66" s="186">
        <v>57</v>
      </c>
      <c r="E66" s="258">
        <v>0</v>
      </c>
      <c r="F66" s="46">
        <v>0</v>
      </c>
      <c r="G66" s="24">
        <v>182</v>
      </c>
      <c r="H66" s="46">
        <v>0</v>
      </c>
      <c r="I66" s="24">
        <v>16</v>
      </c>
      <c r="J66" s="46">
        <v>0</v>
      </c>
      <c r="K66" s="24">
        <v>15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</row>
    <row r="67" spans="1:16" ht="12.8" customHeight="1" x14ac:dyDescent="0.2">
      <c r="A67" s="331" t="s">
        <v>127</v>
      </c>
      <c r="B67" s="331"/>
      <c r="C67" s="331"/>
      <c r="D67" s="331"/>
      <c r="E67" s="331"/>
      <c r="F67" s="331"/>
      <c r="G67" s="331"/>
      <c r="H67" s="331"/>
      <c r="I67" s="331"/>
      <c r="J67" s="331"/>
      <c r="K67" s="331"/>
      <c r="L67" s="331"/>
      <c r="M67" s="331"/>
      <c r="N67" s="331"/>
      <c r="O67" s="331"/>
      <c r="P67" s="331"/>
    </row>
  </sheetData>
  <mergeCells count="5">
    <mergeCell ref="A67:P67"/>
    <mergeCell ref="A4:P4"/>
    <mergeCell ref="A3:P3"/>
    <mergeCell ref="A1:P1"/>
    <mergeCell ref="A2:P2"/>
  </mergeCells>
  <phoneticPr fontId="0" type="noConversion"/>
  <printOptions horizontalCentered="1" verticalCentered="1"/>
  <pageMargins left="0.25" right="0.25" top="0.25" bottom="0.5" header="0.5" footer="0.5"/>
  <pageSetup scale="6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8"/>
  <sheetViews>
    <sheetView zoomScaleNormal="100" zoomScaleSheetLayoutView="100" workbookViewId="0">
      <selection activeCell="I40" sqref="I40"/>
    </sheetView>
  </sheetViews>
  <sheetFormatPr defaultColWidth="9.125" defaultRowHeight="12.8" customHeight="1" x14ac:dyDescent="0.2"/>
  <cols>
    <col min="1" max="1" width="15.75" style="2" customWidth="1"/>
    <col min="2" max="2" width="10.5" style="2" bestFit="1" customWidth="1"/>
    <col min="3" max="3" width="13.5" style="2" bestFit="1" customWidth="1"/>
    <col min="4" max="4" width="13.125" style="2" bestFit="1" customWidth="1"/>
    <col min="5" max="5" width="12" style="2" customWidth="1"/>
    <col min="6" max="6" width="12.25" style="2" bestFit="1" customWidth="1"/>
    <col min="7" max="7" width="11.25" style="2" bestFit="1" customWidth="1"/>
    <col min="8" max="8" width="10.875" style="2" bestFit="1" customWidth="1"/>
    <col min="9" max="9" width="8.5" style="2" customWidth="1"/>
    <col min="10" max="10" width="11.25" style="2" bestFit="1" customWidth="1"/>
    <col min="11" max="11" width="10.75" style="2" bestFit="1" customWidth="1"/>
    <col min="12" max="12" width="9.75" style="2" bestFit="1" customWidth="1"/>
    <col min="13" max="13" width="12.25" style="2" bestFit="1" customWidth="1"/>
    <col min="14" max="14" width="11.5" style="2" bestFit="1" customWidth="1"/>
    <col min="15" max="15" width="10.5" style="2" bestFit="1" customWidth="1"/>
    <col min="16" max="16" width="9.75" style="2" bestFit="1" customWidth="1"/>
    <col min="17" max="16384" width="9.125" style="2"/>
  </cols>
  <sheetData>
    <row r="1" spans="1:17" s="195" customFormat="1" ht="12.8" customHeight="1" x14ac:dyDescent="0.2">
      <c r="A1" s="309" t="s">
        <v>214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</row>
    <row r="2" spans="1:17" s="195" customFormat="1" ht="12.8" customHeight="1" x14ac:dyDescent="0.2">
      <c r="A2" s="309" t="s">
        <v>215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</row>
    <row r="3" spans="1:17" ht="13.1" x14ac:dyDescent="0.25">
      <c r="A3" s="284" t="str">
        <f>'3A'!$A$3</f>
        <v>Monthly Average, Fiscal Year 2019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</row>
    <row r="4" spans="1:17" s="4" customFormat="1" ht="12.8" customHeight="1" x14ac:dyDescent="0.2">
      <c r="A4" s="332" t="str">
        <f>'1B'!$A$4</f>
        <v>ACF/OFA: 07/30/2020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</row>
    <row r="5" spans="1:17" s="3" customFormat="1" ht="57.8" customHeight="1" x14ac:dyDescent="0.25">
      <c r="A5" s="94" t="s">
        <v>0</v>
      </c>
      <c r="B5" s="25" t="s">
        <v>163</v>
      </c>
      <c r="C5" s="183" t="s">
        <v>164</v>
      </c>
      <c r="D5" s="182" t="s">
        <v>147</v>
      </c>
      <c r="E5" s="25" t="s">
        <v>159</v>
      </c>
      <c r="F5" s="25" t="s">
        <v>145</v>
      </c>
      <c r="G5" s="25" t="s">
        <v>148</v>
      </c>
      <c r="H5" s="25" t="s">
        <v>149</v>
      </c>
      <c r="I5" s="25" t="s">
        <v>150</v>
      </c>
      <c r="J5" s="25" t="s">
        <v>151</v>
      </c>
      <c r="K5" s="25" t="s">
        <v>152</v>
      </c>
      <c r="L5" s="25" t="s">
        <v>153</v>
      </c>
      <c r="M5" s="25" t="s">
        <v>154</v>
      </c>
      <c r="N5" s="25" t="s">
        <v>160</v>
      </c>
      <c r="O5" s="25" t="s">
        <v>156</v>
      </c>
      <c r="P5" s="94" t="s">
        <v>94</v>
      </c>
      <c r="Q5" s="89"/>
    </row>
    <row r="6" spans="1:17" s="3" customFormat="1" ht="12.8" customHeight="1" x14ac:dyDescent="0.25">
      <c r="A6" s="39" t="s">
        <v>3</v>
      </c>
      <c r="B6" s="48">
        <f>SUM(B8:B66)</f>
        <v>700027</v>
      </c>
      <c r="C6" s="84">
        <f>SUM(C8:C66)</f>
        <v>364225</v>
      </c>
      <c r="D6" s="44">
        <f>'6A'!D6/$C6</f>
        <v>0.78000960944471143</v>
      </c>
      <c r="E6" s="29">
        <f>'6A'!E6/$C6</f>
        <v>1.1048115862447663E-2</v>
      </c>
      <c r="F6" s="29">
        <f>'6A'!F6/$C6</f>
        <v>1.0586862516301736E-2</v>
      </c>
      <c r="G6" s="29">
        <f>'6A'!G6/$C6</f>
        <v>2.8117235225478755E-2</v>
      </c>
      <c r="H6" s="29">
        <f>'6A'!H6/$C6</f>
        <v>1.0268378063010501E-3</v>
      </c>
      <c r="I6" s="29">
        <f>'6A'!I6/$C6</f>
        <v>0.12942823803967327</v>
      </c>
      <c r="J6" s="29">
        <f>'6A'!J6/$C6</f>
        <v>1.6843983801221773E-2</v>
      </c>
      <c r="K6" s="29">
        <f>'6A'!K6/$C6</f>
        <v>4.7973093554808152E-2</v>
      </c>
      <c r="L6" s="29">
        <f>'6A'!L6/$C6</f>
        <v>2.7623035211750979E-2</v>
      </c>
      <c r="M6" s="29">
        <f>'6A'!M6/$C6</f>
        <v>9.4474569290960257E-3</v>
      </c>
      <c r="N6" s="29">
        <f>'6A'!N6/$C6</f>
        <v>6.6112979614249435E-3</v>
      </c>
      <c r="O6" s="29">
        <f>'6A'!O6/$C6</f>
        <v>0</v>
      </c>
      <c r="P6" s="29">
        <v>9.3861513687600651E-2</v>
      </c>
    </row>
    <row r="7" spans="1:17" ht="7.55" customHeight="1" x14ac:dyDescent="0.25">
      <c r="A7" s="53"/>
      <c r="B7" s="67"/>
      <c r="C7" s="85"/>
      <c r="D7" s="83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7" ht="12.8" customHeight="1" x14ac:dyDescent="0.25">
      <c r="A8" s="51" t="s">
        <v>8</v>
      </c>
      <c r="B8" s="48">
        <f>'6A'!B8</f>
        <v>2963</v>
      </c>
      <c r="C8" s="84">
        <f>'6A'!C8</f>
        <v>1564</v>
      </c>
      <c r="D8" s="44">
        <f>'6A'!D8/$C8</f>
        <v>0.73657289002557547</v>
      </c>
      <c r="E8" s="29">
        <f>'6A'!E8/$C8</f>
        <v>5.7544757033248083E-3</v>
      </c>
      <c r="F8" s="29">
        <f>'6A'!F8/$C8</f>
        <v>0.10485933503836317</v>
      </c>
      <c r="G8" s="29">
        <f>'6A'!G8/$C8</f>
        <v>9.4629156010230184E-2</v>
      </c>
      <c r="H8" s="29">
        <f>'6A'!H8/$C8</f>
        <v>0</v>
      </c>
      <c r="I8" s="29">
        <f>'6A'!I8/$C8</f>
        <v>2.4296675191815855E-2</v>
      </c>
      <c r="J8" s="29">
        <f>'6A'!J8/$C8</f>
        <v>0</v>
      </c>
      <c r="K8" s="29">
        <f>'6A'!K8/$C8</f>
        <v>3.3248081841432228E-2</v>
      </c>
      <c r="L8" s="29">
        <f>'6A'!L8/$C8</f>
        <v>5.9462915601023021E-2</v>
      </c>
      <c r="M8" s="29">
        <f>'6A'!M8/$C8</f>
        <v>0</v>
      </c>
      <c r="N8" s="29">
        <f>'6A'!N8/$C8</f>
        <v>1.0869565217391304E-2</v>
      </c>
      <c r="O8" s="29">
        <f>'6A'!O8/$C8</f>
        <v>0</v>
      </c>
      <c r="P8" s="29">
        <v>4.6951748049696616E-2</v>
      </c>
    </row>
    <row r="9" spans="1:17" ht="12.8" customHeight="1" x14ac:dyDescent="0.25">
      <c r="A9" s="51" t="s">
        <v>9</v>
      </c>
      <c r="B9" s="48">
        <f>'6A'!B9</f>
        <v>1923</v>
      </c>
      <c r="C9" s="84">
        <f>'6A'!C9</f>
        <v>1081</v>
      </c>
      <c r="D9" s="44">
        <f>'6A'!D9/$C9</f>
        <v>0.66790009250693805</v>
      </c>
      <c r="E9" s="29">
        <f>'6A'!E9/$C9</f>
        <v>0</v>
      </c>
      <c r="F9" s="29">
        <f>'6A'!F9/$C9</f>
        <v>4.6253469010175763E-3</v>
      </c>
      <c r="G9" s="29">
        <f>'6A'!G9/$C9</f>
        <v>8.3256244218316375E-3</v>
      </c>
      <c r="H9" s="29">
        <f>'6A'!H9/$C9</f>
        <v>1.0175763182238668E-2</v>
      </c>
      <c r="I9" s="29">
        <f>'6A'!I9/$C9</f>
        <v>0.36170212765957449</v>
      </c>
      <c r="J9" s="29">
        <f>'6A'!J9/$C9</f>
        <v>0.1692876965772433</v>
      </c>
      <c r="K9" s="29">
        <f>'6A'!K9/$C9</f>
        <v>4.5328399629972246E-2</v>
      </c>
      <c r="L9" s="29">
        <f>'6A'!L9/$C9</f>
        <v>9.2506938020351526E-3</v>
      </c>
      <c r="M9" s="29">
        <f>'6A'!M9/$C9</f>
        <v>2.7752081406105456E-2</v>
      </c>
      <c r="N9" s="29">
        <f>'6A'!N9/$C9</f>
        <v>3.7002775208140612E-3</v>
      </c>
      <c r="O9" s="29">
        <f>'6A'!O9/$C9</f>
        <v>0</v>
      </c>
      <c r="P9" s="29">
        <v>9.0196078431372548E-2</v>
      </c>
    </row>
    <row r="10" spans="1:17" ht="12.8" customHeight="1" x14ac:dyDescent="0.25">
      <c r="A10" s="51" t="s">
        <v>10</v>
      </c>
      <c r="B10" s="48">
        <f>'6A'!B10</f>
        <v>2489</v>
      </c>
      <c r="C10" s="84">
        <f>'6A'!C10</f>
        <v>676</v>
      </c>
      <c r="D10" s="44">
        <f>'6A'!D10/$C10</f>
        <v>0.66420118343195267</v>
      </c>
      <c r="E10" s="29">
        <f>'6A'!E10/$C10</f>
        <v>0</v>
      </c>
      <c r="F10" s="29">
        <f>'6A'!F10/$C10</f>
        <v>0</v>
      </c>
      <c r="G10" s="29">
        <f>'6A'!G10/$C10</f>
        <v>7.2485207100591711E-2</v>
      </c>
      <c r="H10" s="29">
        <f>'6A'!H10/$C10</f>
        <v>1.4792899408284023E-3</v>
      </c>
      <c r="I10" s="29">
        <f>'6A'!I10/$C10</f>
        <v>0.20266272189349113</v>
      </c>
      <c r="J10" s="29">
        <f>'6A'!J10/$C10</f>
        <v>6.3609467455621307E-2</v>
      </c>
      <c r="K10" s="29">
        <f>'6A'!K10/$C10</f>
        <v>7.3964497041420121E-2</v>
      </c>
      <c r="L10" s="29">
        <f>'6A'!L10/$C10</f>
        <v>8.8757396449704144E-3</v>
      </c>
      <c r="M10" s="29">
        <f>'6A'!M10/$C10</f>
        <v>2.6627218934911243E-2</v>
      </c>
      <c r="N10" s="29">
        <f>'6A'!N10/$C10</f>
        <v>4.5857988165680472E-2</v>
      </c>
      <c r="O10" s="29">
        <f>'6A'!O10/$C10</f>
        <v>0</v>
      </c>
      <c r="P10" s="29">
        <v>2.2271714922048998E-4</v>
      </c>
    </row>
    <row r="11" spans="1:17" ht="12.8" customHeight="1" x14ac:dyDescent="0.25">
      <c r="A11" s="51" t="s">
        <v>11</v>
      </c>
      <c r="B11" s="48">
        <f>'6A'!B11</f>
        <v>1385</v>
      </c>
      <c r="C11" s="84">
        <f>'6A'!C11</f>
        <v>482</v>
      </c>
      <c r="D11" s="44">
        <f>'6A'!D11/$C11</f>
        <v>0.70124481327800825</v>
      </c>
      <c r="E11" s="29">
        <f>'6A'!E11/$C11</f>
        <v>0</v>
      </c>
      <c r="F11" s="29">
        <f>'6A'!F11/$C11</f>
        <v>4.1493775933609959E-3</v>
      </c>
      <c r="G11" s="29">
        <f>'6A'!G11/$C11</f>
        <v>8.2987551867219914E-2</v>
      </c>
      <c r="H11" s="29">
        <f>'6A'!H11/$C11</f>
        <v>1.0373443983402489E-2</v>
      </c>
      <c r="I11" s="29">
        <f>'6A'!I11/$C11</f>
        <v>0.13070539419087138</v>
      </c>
      <c r="J11" s="29">
        <f>'6A'!J11/$C11</f>
        <v>8.0912863070539423E-2</v>
      </c>
      <c r="K11" s="29">
        <f>'6A'!K11/$C11</f>
        <v>6.0165975103734441E-2</v>
      </c>
      <c r="L11" s="29">
        <f>'6A'!L11/$C11</f>
        <v>0</v>
      </c>
      <c r="M11" s="29">
        <f>'6A'!M11/$C11</f>
        <v>0</v>
      </c>
      <c r="N11" s="29">
        <f>'6A'!N11/$C11</f>
        <v>6.2240663900414933E-3</v>
      </c>
      <c r="O11" s="29">
        <f>'6A'!O11/$C11</f>
        <v>0</v>
      </c>
      <c r="P11" s="29">
        <v>4.3252595155709339E-2</v>
      </c>
    </row>
    <row r="12" spans="1:17" ht="12.8" customHeight="1" x14ac:dyDescent="0.25">
      <c r="A12" s="51" t="s">
        <v>12</v>
      </c>
      <c r="B12" s="48">
        <f>'6A'!B12</f>
        <v>295217</v>
      </c>
      <c r="C12" s="84">
        <f>'6A'!C12</f>
        <v>166591</v>
      </c>
      <c r="D12" s="44">
        <f>'6A'!D12/$C12</f>
        <v>0.79330816190550513</v>
      </c>
      <c r="E12" s="29">
        <f>'6A'!E12/$C12</f>
        <v>7.6654801279781018E-3</v>
      </c>
      <c r="F12" s="29">
        <f>'6A'!F12/$C12</f>
        <v>1.9142690781614853E-2</v>
      </c>
      <c r="G12" s="29">
        <f>'6A'!G12/$C12</f>
        <v>9.3582486448847771E-3</v>
      </c>
      <c r="H12" s="29">
        <f>'6A'!H12/$C12</f>
        <v>1.6087303635850677E-3</v>
      </c>
      <c r="I12" s="29">
        <f>'6A'!I12/$C12</f>
        <v>0.18085610867333771</v>
      </c>
      <c r="J12" s="29">
        <f>'6A'!J12/$C12</f>
        <v>1.1723322388364318E-2</v>
      </c>
      <c r="K12" s="29">
        <f>'6A'!K12/$C12</f>
        <v>4.9174325143615201E-2</v>
      </c>
      <c r="L12" s="29">
        <f>'6A'!L12/$C12</f>
        <v>2.6003805727800422E-2</v>
      </c>
      <c r="M12" s="29">
        <f>'6A'!M12/$C12</f>
        <v>1.1681303311703514E-2</v>
      </c>
      <c r="N12" s="29">
        <f>'6A'!N12/$C12</f>
        <v>3.8417441518449375E-3</v>
      </c>
      <c r="O12" s="29">
        <f>'6A'!O12/$C12</f>
        <v>0</v>
      </c>
      <c r="P12" s="29">
        <v>2.1248787891563724E-2</v>
      </c>
    </row>
    <row r="13" spans="1:17" ht="12.8" customHeight="1" x14ac:dyDescent="0.25">
      <c r="A13" s="51" t="s">
        <v>13</v>
      </c>
      <c r="B13" s="48">
        <f>'6A'!B13</f>
        <v>8887</v>
      </c>
      <c r="C13" s="84">
        <f>'6A'!C13</f>
        <v>5171</v>
      </c>
      <c r="D13" s="44">
        <f>'6A'!D13/$C13</f>
        <v>0.38290466060723266</v>
      </c>
      <c r="E13" s="29">
        <f>'6A'!E13/$C13</f>
        <v>2.0305550183716884E-2</v>
      </c>
      <c r="F13" s="29">
        <f>'6A'!F13/$C13</f>
        <v>0</v>
      </c>
      <c r="G13" s="29">
        <f>'6A'!G13/$C13</f>
        <v>6.961902920131503E-3</v>
      </c>
      <c r="H13" s="29">
        <f>'6A'!H13/$C13</f>
        <v>7.7354476890350026E-4</v>
      </c>
      <c r="I13" s="29">
        <f>'6A'!I13/$C13</f>
        <v>0.52136917424095919</v>
      </c>
      <c r="J13" s="29">
        <f>'6A'!J13/$C13</f>
        <v>1.643782633919938E-2</v>
      </c>
      <c r="K13" s="29">
        <f>'6A'!K13/$C13</f>
        <v>0.1419454650937923</v>
      </c>
      <c r="L13" s="29">
        <f>'6A'!L13/$C13</f>
        <v>5.8015857667762525E-3</v>
      </c>
      <c r="M13" s="29">
        <f>'6A'!M13/$C13</f>
        <v>9.6693096112937544E-3</v>
      </c>
      <c r="N13" s="29">
        <f>'6A'!N13/$C13</f>
        <v>3.5002900792883387E-2</v>
      </c>
      <c r="O13" s="29">
        <f>'6A'!O13/$C13</f>
        <v>0</v>
      </c>
      <c r="P13" s="29">
        <v>9.6886741814278046E-2</v>
      </c>
    </row>
    <row r="14" spans="1:17" ht="12.8" customHeight="1" x14ac:dyDescent="0.25">
      <c r="A14" s="51" t="s">
        <v>14</v>
      </c>
      <c r="B14" s="48">
        <f>'6A'!B14</f>
        <v>4258</v>
      </c>
      <c r="C14" s="84">
        <f>'6A'!C14</f>
        <v>1537</v>
      </c>
      <c r="D14" s="44">
        <f>'6A'!D14/$C14</f>
        <v>0.65972674040338319</v>
      </c>
      <c r="E14" s="29">
        <f>'6A'!E14/$C14</f>
        <v>2.797657774886142E-2</v>
      </c>
      <c r="F14" s="29">
        <f>'6A'!F14/$C14</f>
        <v>1.9518542615484711E-3</v>
      </c>
      <c r="G14" s="29">
        <f>'6A'!G14/$C14</f>
        <v>0</v>
      </c>
      <c r="H14" s="29">
        <f>'6A'!H14/$C14</f>
        <v>0</v>
      </c>
      <c r="I14" s="29">
        <f>'6A'!I14/$C14</f>
        <v>0.49056603773584906</v>
      </c>
      <c r="J14" s="29">
        <f>'6A'!J14/$C14</f>
        <v>6.5061808718282373E-4</v>
      </c>
      <c r="K14" s="29">
        <f>'6A'!K14/$C14</f>
        <v>3.9687703318152245E-2</v>
      </c>
      <c r="L14" s="29">
        <f>'6A'!L14/$C14</f>
        <v>1.9518542615484711E-3</v>
      </c>
      <c r="M14" s="29">
        <f>'6A'!M14/$C14</f>
        <v>1.9518542615484712E-2</v>
      </c>
      <c r="N14" s="29">
        <f>'6A'!N14/$C14</f>
        <v>0</v>
      </c>
      <c r="O14" s="29">
        <f>'6A'!O14/$C14</f>
        <v>0</v>
      </c>
      <c r="P14" s="29">
        <v>0</v>
      </c>
    </row>
    <row r="15" spans="1:17" ht="12.8" customHeight="1" x14ac:dyDescent="0.25">
      <c r="A15" s="51" t="s">
        <v>15</v>
      </c>
      <c r="B15" s="48">
        <f>'6A'!B15</f>
        <v>872</v>
      </c>
      <c r="C15" s="84">
        <f>'6A'!C15</f>
        <v>260</v>
      </c>
      <c r="D15" s="44">
        <f>'6A'!D15/$C15</f>
        <v>0.9538461538461539</v>
      </c>
      <c r="E15" s="29">
        <f>'6A'!E15/$C15</f>
        <v>3.8461538461538464E-3</v>
      </c>
      <c r="F15" s="29">
        <f>'6A'!F15/$C15</f>
        <v>0</v>
      </c>
      <c r="G15" s="29">
        <f>'6A'!G15/$C15</f>
        <v>1.9230769230769232E-2</v>
      </c>
      <c r="H15" s="29">
        <f>'6A'!H15/$C15</f>
        <v>3.8461538461538464E-3</v>
      </c>
      <c r="I15" s="29">
        <f>'6A'!I15/$C15</f>
        <v>2.6923076923076925E-2</v>
      </c>
      <c r="J15" s="29">
        <f>'6A'!J15/$C15</f>
        <v>0</v>
      </c>
      <c r="K15" s="29">
        <f>'6A'!K15/$C15</f>
        <v>1.9230769230769232E-2</v>
      </c>
      <c r="L15" s="29">
        <f>'6A'!L15/$C15</f>
        <v>0</v>
      </c>
      <c r="M15" s="29">
        <f>'6A'!M15/$C15</f>
        <v>0</v>
      </c>
      <c r="N15" s="29">
        <f>'6A'!N15/$C15</f>
        <v>0</v>
      </c>
      <c r="O15" s="29">
        <f>'6A'!O15/$C15</f>
        <v>0</v>
      </c>
      <c r="P15" s="29">
        <v>0</v>
      </c>
    </row>
    <row r="16" spans="1:17" ht="12.8" customHeight="1" x14ac:dyDescent="0.25">
      <c r="A16" s="51" t="s">
        <v>80</v>
      </c>
      <c r="B16" s="48">
        <f>'6A'!B16</f>
        <v>5248</v>
      </c>
      <c r="C16" s="84">
        <f>'6A'!C16</f>
        <v>2376</v>
      </c>
      <c r="D16" s="44">
        <f>'6A'!D16/$C16</f>
        <v>0.85058922558922556</v>
      </c>
      <c r="E16" s="29">
        <f>'6A'!E16/$C16</f>
        <v>4.2087542087542086E-4</v>
      </c>
      <c r="F16" s="29">
        <f>'6A'!F16/$C16</f>
        <v>2.5252525252525255E-3</v>
      </c>
      <c r="G16" s="29">
        <f>'6A'!G16/$C16</f>
        <v>1.4309764309764311E-2</v>
      </c>
      <c r="H16" s="29">
        <f>'6A'!H16/$C16</f>
        <v>1.6835016835016834E-3</v>
      </c>
      <c r="I16" s="29">
        <f>'6A'!I16/$C16</f>
        <v>7.9545454545454544E-2</v>
      </c>
      <c r="J16" s="29">
        <f>'6A'!J16/$C16</f>
        <v>0</v>
      </c>
      <c r="K16" s="29">
        <f>'6A'!K16/$C16</f>
        <v>2.1464646464646464E-2</v>
      </c>
      <c r="L16" s="29">
        <f>'6A'!L16/$C16</f>
        <v>5.4713804713804716E-3</v>
      </c>
      <c r="M16" s="29">
        <f>'6A'!M16/$C16</f>
        <v>1.2626262626262627E-3</v>
      </c>
      <c r="N16" s="29">
        <f>'6A'!N16/$C16</f>
        <v>3.0303030303030304E-2</v>
      </c>
      <c r="O16" s="29">
        <f>'6A'!O16/$C16</f>
        <v>0</v>
      </c>
      <c r="P16" s="29">
        <v>0</v>
      </c>
    </row>
    <row r="17" spans="1:16" ht="12.8" customHeight="1" x14ac:dyDescent="0.25">
      <c r="A17" s="51" t="s">
        <v>16</v>
      </c>
      <c r="B17" s="48">
        <f>'6A'!B17</f>
        <v>5092</v>
      </c>
      <c r="C17" s="84">
        <f>'6A'!C17</f>
        <v>2137</v>
      </c>
      <c r="D17" s="44">
        <f>'6A'!D17/$C17</f>
        <v>0.40898455779129622</v>
      </c>
      <c r="E17" s="29">
        <f>'6A'!E17/$C17</f>
        <v>1.6846045858680395E-2</v>
      </c>
      <c r="F17" s="29">
        <f>'6A'!F17/$C17</f>
        <v>3.3224145999064106E-2</v>
      </c>
      <c r="G17" s="29">
        <f>'6A'!G17/$C17</f>
        <v>4.6326626111371082E-2</v>
      </c>
      <c r="H17" s="29">
        <f>'6A'!H17/$C17</f>
        <v>0</v>
      </c>
      <c r="I17" s="29">
        <f>'6A'!I17/$C17</f>
        <v>0.18717828731867103</v>
      </c>
      <c r="J17" s="29">
        <f>'6A'!J17/$C17</f>
        <v>0.14974262985493683</v>
      </c>
      <c r="K17" s="29">
        <f>'6A'!K17/$C17</f>
        <v>0.12494150678521292</v>
      </c>
      <c r="L17" s="29">
        <f>'6A'!L17/$C17</f>
        <v>0.1483387927000468</v>
      </c>
      <c r="M17" s="29">
        <f>'6A'!M17/$C17</f>
        <v>3.2756200280767431E-3</v>
      </c>
      <c r="N17" s="29">
        <f>'6A'!N17/$C17</f>
        <v>3.2756200280767431E-3</v>
      </c>
      <c r="O17" s="29">
        <f>'6A'!O17/$C17</f>
        <v>0</v>
      </c>
      <c r="P17" s="29">
        <v>0.16554127641036812</v>
      </c>
    </row>
    <row r="18" spans="1:16" ht="7.55" customHeight="1" x14ac:dyDescent="0.25">
      <c r="A18" s="53"/>
      <c r="B18" s="67" t="s">
        <v>2</v>
      </c>
      <c r="C18" s="85" t="s">
        <v>2</v>
      </c>
      <c r="D18" s="83" t="s">
        <v>2</v>
      </c>
      <c r="E18" s="56" t="s">
        <v>2</v>
      </c>
      <c r="F18" s="56" t="s">
        <v>2</v>
      </c>
      <c r="G18" s="56" t="s">
        <v>2</v>
      </c>
      <c r="H18" s="56" t="s">
        <v>2</v>
      </c>
      <c r="I18" s="56" t="s">
        <v>2</v>
      </c>
      <c r="J18" s="56" t="s">
        <v>2</v>
      </c>
      <c r="K18" s="56" t="s">
        <v>2</v>
      </c>
      <c r="L18" s="56" t="s">
        <v>2</v>
      </c>
      <c r="M18" s="56" t="s">
        <v>2</v>
      </c>
      <c r="N18" s="56" t="s">
        <v>2</v>
      </c>
      <c r="O18" s="56" t="s">
        <v>2</v>
      </c>
      <c r="P18" s="56" t="s">
        <v>2</v>
      </c>
    </row>
    <row r="19" spans="1:16" ht="12.8" customHeight="1" x14ac:dyDescent="0.25">
      <c r="A19" s="51" t="s">
        <v>17</v>
      </c>
      <c r="B19" s="48">
        <f>'6A'!B19</f>
        <v>1354</v>
      </c>
      <c r="C19" s="84">
        <f>'6A'!C19</f>
        <v>419</v>
      </c>
      <c r="D19" s="44">
        <f>'6A'!D19/$C19</f>
        <v>0.36992840095465396</v>
      </c>
      <c r="E19" s="29">
        <f>'6A'!E19/$C19</f>
        <v>2.3866348448687352E-3</v>
      </c>
      <c r="F19" s="29">
        <f>'6A'!F19/$C19</f>
        <v>4.7732696897374704E-3</v>
      </c>
      <c r="G19" s="29">
        <f>'6A'!G19/$C19</f>
        <v>0.45107398568019091</v>
      </c>
      <c r="H19" s="29">
        <f>'6A'!H19/$C19</f>
        <v>0</v>
      </c>
      <c r="I19" s="29">
        <f>'6A'!I19/$C19</f>
        <v>0.14319809069212411</v>
      </c>
      <c r="J19" s="29">
        <f>'6A'!J19/$C19</f>
        <v>5.7279236276849645E-2</v>
      </c>
      <c r="K19" s="29">
        <f>'6A'!K19/$C19</f>
        <v>5.9665871121718374E-2</v>
      </c>
      <c r="L19" s="29">
        <f>'6A'!L19/$C19</f>
        <v>0.21002386634844869</v>
      </c>
      <c r="M19" s="29">
        <f>'6A'!M19/$C19</f>
        <v>7.1599045346062056E-3</v>
      </c>
      <c r="N19" s="29">
        <f>'6A'!N19/$C19</f>
        <v>2.386634844868735E-2</v>
      </c>
      <c r="O19" s="29">
        <f>'6A'!O19/$C19</f>
        <v>0</v>
      </c>
      <c r="P19" s="29">
        <v>3.3645655877342417E-2</v>
      </c>
    </row>
    <row r="20" spans="1:16" ht="12.8" customHeight="1" x14ac:dyDescent="0.25">
      <c r="A20" s="51" t="s">
        <v>18</v>
      </c>
      <c r="B20" s="48">
        <f>'6A'!B20</f>
        <v>135</v>
      </c>
      <c r="C20" s="84">
        <f>'6A'!C20</f>
        <v>36</v>
      </c>
      <c r="D20" s="44">
        <f>'6A'!D20/$C20</f>
        <v>0.1388888888888889</v>
      </c>
      <c r="E20" s="29">
        <f>'6A'!E20/$C20</f>
        <v>0</v>
      </c>
      <c r="F20" s="29">
        <f>'6A'!F20/$C20</f>
        <v>2.7777777777777776E-2</v>
      </c>
      <c r="G20" s="29">
        <f>'6A'!G20/$C20</f>
        <v>0.80555555555555558</v>
      </c>
      <c r="H20" s="29">
        <f>'6A'!H20/$C20</f>
        <v>0</v>
      </c>
      <c r="I20" s="29">
        <f>'6A'!I20/$C20</f>
        <v>2.7777777777777776E-2</v>
      </c>
      <c r="J20" s="29">
        <f>'6A'!J20/$C20</f>
        <v>0</v>
      </c>
      <c r="K20" s="29">
        <f>'6A'!K20/$C20</f>
        <v>0</v>
      </c>
      <c r="L20" s="29">
        <f>'6A'!L20/$C20</f>
        <v>0</v>
      </c>
      <c r="M20" s="29">
        <f>'6A'!M20/$C20</f>
        <v>0</v>
      </c>
      <c r="N20" s="29">
        <f>'6A'!N20/$C20</f>
        <v>8.3333333333333329E-2</v>
      </c>
      <c r="O20" s="29">
        <f>'6A'!O20/$C20</f>
        <v>0</v>
      </c>
      <c r="P20" s="29">
        <v>3.3645655877342417E-2</v>
      </c>
    </row>
    <row r="21" spans="1:16" ht="12.8" customHeight="1" x14ac:dyDescent="0.25">
      <c r="A21" s="51" t="s">
        <v>19</v>
      </c>
      <c r="B21" s="48">
        <f>'6A'!B21</f>
        <v>3068</v>
      </c>
      <c r="C21" s="84">
        <f>'6A'!C21</f>
        <v>1350</v>
      </c>
      <c r="D21" s="44">
        <f>'6A'!D21/$C21</f>
        <v>0.74148148148148152</v>
      </c>
      <c r="E21" s="29">
        <f>'6A'!E21/$C21</f>
        <v>7.4074074074074077E-3</v>
      </c>
      <c r="F21" s="29">
        <f>'6A'!F21/$C21</f>
        <v>1.8518518518518517E-2</v>
      </c>
      <c r="G21" s="29">
        <f>'6A'!G21/$C21</f>
        <v>6.9629629629629625E-2</v>
      </c>
      <c r="H21" s="29">
        <f>'6A'!H21/$C21</f>
        <v>1.4814814814814814E-3</v>
      </c>
      <c r="I21" s="29">
        <f>'6A'!I21/$C21</f>
        <v>7.1851851851851847E-2</v>
      </c>
      <c r="J21" s="29">
        <f>'6A'!J21/$C21</f>
        <v>7.407407407407407E-4</v>
      </c>
      <c r="K21" s="29">
        <f>'6A'!K21/$C21</f>
        <v>2.5185185185185185E-2</v>
      </c>
      <c r="L21" s="29">
        <f>'6A'!L21/$C21</f>
        <v>2.074074074074074E-2</v>
      </c>
      <c r="M21" s="29">
        <f>'6A'!M21/$C21</f>
        <v>7.407407407407407E-4</v>
      </c>
      <c r="N21" s="29">
        <f>'6A'!N21/$C21</f>
        <v>1.4814814814814814E-3</v>
      </c>
      <c r="O21" s="29">
        <f>'6A'!O21/$C21</f>
        <v>0</v>
      </c>
      <c r="P21" s="29">
        <v>2.8476692022625316E-2</v>
      </c>
    </row>
    <row r="22" spans="1:16" ht="12.8" customHeight="1" x14ac:dyDescent="0.25">
      <c r="A22" s="51" t="s">
        <v>20</v>
      </c>
      <c r="B22" s="48">
        <f>'6A'!B22</f>
        <v>87</v>
      </c>
      <c r="C22" s="84">
        <f>'6A'!C22</f>
        <v>72</v>
      </c>
      <c r="D22" s="44">
        <f>'6A'!D22/$C22</f>
        <v>0.29166666666666669</v>
      </c>
      <c r="E22" s="29">
        <f>'6A'!E22/$C22</f>
        <v>0</v>
      </c>
      <c r="F22" s="29">
        <f>'6A'!F22/$C22</f>
        <v>0</v>
      </c>
      <c r="G22" s="29">
        <f>'6A'!G22/$C22</f>
        <v>9.7222222222222224E-2</v>
      </c>
      <c r="H22" s="29">
        <f>'6A'!H22/$C22</f>
        <v>0</v>
      </c>
      <c r="I22" s="29">
        <f>'6A'!I22/$C22</f>
        <v>0.34722222222222221</v>
      </c>
      <c r="J22" s="29">
        <f>'6A'!J22/$C22</f>
        <v>0</v>
      </c>
      <c r="K22" s="29">
        <f>'6A'!K22/$C22</f>
        <v>9.7222222222222224E-2</v>
      </c>
      <c r="L22" s="29">
        <f>'6A'!L22/$C22</f>
        <v>8.3333333333333329E-2</v>
      </c>
      <c r="M22" s="29">
        <f>'6A'!M22/$C22</f>
        <v>0</v>
      </c>
      <c r="N22" s="29">
        <f>'6A'!N22/$C22</f>
        <v>1.3888888888888888E-2</v>
      </c>
      <c r="O22" s="29">
        <f>'6A'!O22/$C22</f>
        <v>0</v>
      </c>
      <c r="P22" s="29">
        <v>0.89393939393939392</v>
      </c>
    </row>
    <row r="23" spans="1:16" ht="12.8" customHeight="1" x14ac:dyDescent="0.25">
      <c r="A23" s="51" t="s">
        <v>21</v>
      </c>
      <c r="B23" s="48">
        <f>'6A'!B23</f>
        <v>2368</v>
      </c>
      <c r="C23" s="84">
        <f>'6A'!C23</f>
        <v>1751</v>
      </c>
      <c r="D23" s="44">
        <f>'6A'!D23/$C23</f>
        <v>0.9868646487721302</v>
      </c>
      <c r="E23" s="29">
        <f>'6A'!E23/$C23</f>
        <v>0</v>
      </c>
      <c r="F23" s="29">
        <f>'6A'!F23/$C23</f>
        <v>0</v>
      </c>
      <c r="G23" s="29">
        <f>'6A'!G23/$C23</f>
        <v>2.8555111364934323E-3</v>
      </c>
      <c r="H23" s="29">
        <f>'6A'!H23/$C23</f>
        <v>0</v>
      </c>
      <c r="I23" s="29">
        <f>'6A'!I23/$C23</f>
        <v>2.2844089091947458E-2</v>
      </c>
      <c r="J23" s="29">
        <f>'6A'!J23/$C23</f>
        <v>7.4243289548829245E-3</v>
      </c>
      <c r="K23" s="29">
        <f>'6A'!K23/$C23</f>
        <v>5.1399200456881781E-3</v>
      </c>
      <c r="L23" s="29">
        <f>'6A'!L23/$C23</f>
        <v>0</v>
      </c>
      <c r="M23" s="29">
        <f>'6A'!M23/$C23</f>
        <v>0</v>
      </c>
      <c r="N23" s="29">
        <f>'6A'!N23/$C23</f>
        <v>4.5688178183894918E-3</v>
      </c>
      <c r="O23" s="29">
        <f>'6A'!O23/$C23</f>
        <v>0</v>
      </c>
      <c r="P23" s="29">
        <v>2.1352785145888595E-2</v>
      </c>
    </row>
    <row r="24" spans="1:16" ht="12.8" customHeight="1" x14ac:dyDescent="0.25">
      <c r="A24" s="51" t="s">
        <v>22</v>
      </c>
      <c r="B24" s="48">
        <f>'6A'!B24</f>
        <v>1377</v>
      </c>
      <c r="C24" s="84">
        <f>'6A'!C24</f>
        <v>451</v>
      </c>
      <c r="D24" s="44">
        <f>'6A'!D24/$C24</f>
        <v>0.92904656319290468</v>
      </c>
      <c r="E24" s="29">
        <f>'6A'!E24/$C24</f>
        <v>2.2172949002217295E-3</v>
      </c>
      <c r="F24" s="29">
        <f>'6A'!F24/$C24</f>
        <v>0</v>
      </c>
      <c r="G24" s="29">
        <f>'6A'!G24/$C24</f>
        <v>1.1086474501108648E-2</v>
      </c>
      <c r="H24" s="29">
        <f>'6A'!H24/$C24</f>
        <v>0</v>
      </c>
      <c r="I24" s="29">
        <f>'6A'!I24/$C24</f>
        <v>5.0997782705099776E-2</v>
      </c>
      <c r="J24" s="29">
        <f>'6A'!J24/$C24</f>
        <v>0</v>
      </c>
      <c r="K24" s="29">
        <f>'6A'!K24/$C24</f>
        <v>1.1086474501108648E-2</v>
      </c>
      <c r="L24" s="29">
        <f>'6A'!L24/$C24</f>
        <v>2.2172949002217295E-3</v>
      </c>
      <c r="M24" s="29">
        <f>'6A'!M24/$C24</f>
        <v>2.2172949002217295E-3</v>
      </c>
      <c r="N24" s="29">
        <f>'6A'!N24/$C24</f>
        <v>3.5476718403547672E-2</v>
      </c>
      <c r="O24" s="29">
        <f>'6A'!O24/$C24</f>
        <v>0</v>
      </c>
      <c r="P24" s="29">
        <v>0</v>
      </c>
    </row>
    <row r="25" spans="1:16" ht="12.8" customHeight="1" x14ac:dyDescent="0.25">
      <c r="A25" s="51" t="s">
        <v>23</v>
      </c>
      <c r="B25" s="48">
        <f>'6A'!B25</f>
        <v>5080</v>
      </c>
      <c r="C25" s="84">
        <f>'6A'!C25</f>
        <v>2466</v>
      </c>
      <c r="D25" s="44">
        <f>'6A'!D25/$C25</f>
        <v>0.49837793998377938</v>
      </c>
      <c r="E25" s="29">
        <f>'6A'!E25/$C25</f>
        <v>1.2165450121654502E-3</v>
      </c>
      <c r="F25" s="29">
        <f>'6A'!F25/$C25</f>
        <v>3.6496350364963502E-3</v>
      </c>
      <c r="G25" s="29">
        <f>'6A'!G25/$C25</f>
        <v>3.6496350364963502E-3</v>
      </c>
      <c r="H25" s="29">
        <f>'6A'!H25/$C25</f>
        <v>0</v>
      </c>
      <c r="I25" s="29">
        <f>'6A'!I25/$C25</f>
        <v>2.02757502027575E-2</v>
      </c>
      <c r="J25" s="29">
        <f>'6A'!J25/$C25</f>
        <v>1.3381995133819951E-2</v>
      </c>
      <c r="K25" s="29">
        <f>'6A'!K25/$C25</f>
        <v>3.8118410381184104E-2</v>
      </c>
      <c r="L25" s="29">
        <f>'6A'!L25/$C25</f>
        <v>1.824817518248175E-2</v>
      </c>
      <c r="M25" s="29">
        <f>'6A'!M25/$C25</f>
        <v>2.1897810218978103E-2</v>
      </c>
      <c r="N25" s="29">
        <f>'6A'!N25/$C25</f>
        <v>4.0551500405515001E-3</v>
      </c>
      <c r="O25" s="29">
        <f>'6A'!O25/$C25</f>
        <v>0</v>
      </c>
      <c r="P25" s="29">
        <v>0.37054631828978624</v>
      </c>
    </row>
    <row r="26" spans="1:16" ht="12.8" customHeight="1" x14ac:dyDescent="0.25">
      <c r="A26" s="51" t="s">
        <v>24</v>
      </c>
      <c r="B26" s="48">
        <f>'6A'!B26</f>
        <v>2155</v>
      </c>
      <c r="C26" s="84">
        <f>'6A'!C26</f>
        <v>848</v>
      </c>
      <c r="D26" s="44">
        <f>'6A'!D26/$C26</f>
        <v>0.82311320754716977</v>
      </c>
      <c r="E26" s="29">
        <f>'6A'!E26/$C26</f>
        <v>8.0188679245283015E-2</v>
      </c>
      <c r="F26" s="29">
        <f>'6A'!F26/$C26</f>
        <v>8.2547169811320754E-3</v>
      </c>
      <c r="G26" s="29">
        <f>'6A'!G26/$C26</f>
        <v>1.1792452830188679E-3</v>
      </c>
      <c r="H26" s="29">
        <f>'6A'!H26/$C26</f>
        <v>0</v>
      </c>
      <c r="I26" s="29">
        <f>'6A'!I26/$C26</f>
        <v>2.4764150943396228E-2</v>
      </c>
      <c r="J26" s="29">
        <f>'6A'!J26/$C26</f>
        <v>1.1792452830188679E-3</v>
      </c>
      <c r="K26" s="29">
        <f>'6A'!K26/$C26</f>
        <v>9.9056603773584911E-2</v>
      </c>
      <c r="L26" s="29">
        <f>'6A'!L26/$C26</f>
        <v>0</v>
      </c>
      <c r="M26" s="29">
        <f>'6A'!M26/$C26</f>
        <v>7.0754716981132077E-3</v>
      </c>
      <c r="N26" s="29">
        <f>'6A'!N26/$C26</f>
        <v>1.4150943396226415E-2</v>
      </c>
      <c r="O26" s="29">
        <f>'6A'!O26/$C26</f>
        <v>0</v>
      </c>
      <c r="P26" s="29">
        <v>0.11787003610108303</v>
      </c>
    </row>
    <row r="27" spans="1:16" ht="12.8" customHeight="1" x14ac:dyDescent="0.25">
      <c r="A27" s="51" t="s">
        <v>25</v>
      </c>
      <c r="B27" s="48">
        <f>'6A'!B27</f>
        <v>4596</v>
      </c>
      <c r="C27" s="84">
        <f>'6A'!C27</f>
        <v>2492</v>
      </c>
      <c r="D27" s="44">
        <f>'6A'!D27/$C27</f>
        <v>0.6079454253611557</v>
      </c>
      <c r="E27" s="29">
        <f>'6A'!E27/$C27</f>
        <v>7.2231139646869988E-2</v>
      </c>
      <c r="F27" s="29">
        <f>'6A'!F27/$C27</f>
        <v>0</v>
      </c>
      <c r="G27" s="29">
        <f>'6A'!G27/$C27</f>
        <v>7.463884430176565E-2</v>
      </c>
      <c r="H27" s="29">
        <f>'6A'!H27/$C27</f>
        <v>0</v>
      </c>
      <c r="I27" s="29">
        <f>'6A'!I27/$C27</f>
        <v>9.630818619582664E-3</v>
      </c>
      <c r="J27" s="29">
        <f>'6A'!J27/$C27</f>
        <v>0.21629213483146068</v>
      </c>
      <c r="K27" s="29">
        <f>'6A'!K27/$C27</f>
        <v>5.7784911717495988E-2</v>
      </c>
      <c r="L27" s="29">
        <f>'6A'!L27/$C27</f>
        <v>0.25441412520064205</v>
      </c>
      <c r="M27" s="29">
        <f>'6A'!M27/$C27</f>
        <v>5.0160513643659713E-2</v>
      </c>
      <c r="N27" s="29">
        <f>'6A'!N27/$C27</f>
        <v>3.7319422150882825E-2</v>
      </c>
      <c r="O27" s="29">
        <f>'6A'!O27/$C27</f>
        <v>0</v>
      </c>
      <c r="P27" s="29">
        <v>2.5633640552995392E-2</v>
      </c>
    </row>
    <row r="28" spans="1:16" ht="12.8" customHeight="1" x14ac:dyDescent="0.25">
      <c r="A28" s="51" t="s">
        <v>26</v>
      </c>
      <c r="B28" s="48">
        <f>'6A'!B28</f>
        <v>1918</v>
      </c>
      <c r="C28" s="84">
        <f>'6A'!C28</f>
        <v>296</v>
      </c>
      <c r="D28" s="44">
        <f>'6A'!D28/$C28</f>
        <v>0.40540540540540543</v>
      </c>
      <c r="E28" s="29">
        <f>'6A'!E28/$C28</f>
        <v>6.7567567567567571E-3</v>
      </c>
      <c r="F28" s="29">
        <f>'6A'!F28/$C28</f>
        <v>3.3783783783783786E-3</v>
      </c>
      <c r="G28" s="29">
        <f>'6A'!G28/$C28</f>
        <v>0</v>
      </c>
      <c r="H28" s="29">
        <f>'6A'!H28/$C28</f>
        <v>3.3783783783783786E-3</v>
      </c>
      <c r="I28" s="29">
        <f>'6A'!I28/$C28</f>
        <v>0.36824324324324326</v>
      </c>
      <c r="J28" s="29">
        <f>'6A'!J28/$C28</f>
        <v>1.6891891891891893E-2</v>
      </c>
      <c r="K28" s="29">
        <f>'6A'!K28/$C28</f>
        <v>0.20945945945945946</v>
      </c>
      <c r="L28" s="29">
        <f>'6A'!L28/$C28</f>
        <v>3.3783783783783786E-3</v>
      </c>
      <c r="M28" s="29">
        <f>'6A'!M28/$C28</f>
        <v>3.3783783783783786E-3</v>
      </c>
      <c r="N28" s="29">
        <f>'6A'!N28/$C28</f>
        <v>7.4324324324324328E-2</v>
      </c>
      <c r="O28" s="29">
        <f>'6A'!O28/$C28</f>
        <v>0</v>
      </c>
      <c r="P28" s="29">
        <v>0</v>
      </c>
    </row>
    <row r="29" spans="1:16" ht="7.55" customHeight="1" x14ac:dyDescent="0.25">
      <c r="A29" s="53"/>
      <c r="B29" s="67" t="s">
        <v>2</v>
      </c>
      <c r="C29" s="85" t="s">
        <v>2</v>
      </c>
      <c r="D29" s="83" t="s">
        <v>2</v>
      </c>
      <c r="E29" s="56" t="s">
        <v>2</v>
      </c>
      <c r="F29" s="56" t="s">
        <v>2</v>
      </c>
      <c r="G29" s="56" t="s">
        <v>2</v>
      </c>
      <c r="H29" s="56" t="s">
        <v>2</v>
      </c>
      <c r="I29" s="56" t="s">
        <v>2</v>
      </c>
      <c r="J29" s="56" t="s">
        <v>2</v>
      </c>
      <c r="K29" s="56" t="s">
        <v>2</v>
      </c>
      <c r="L29" s="56" t="s">
        <v>2</v>
      </c>
      <c r="M29" s="56" t="s">
        <v>2</v>
      </c>
      <c r="N29" s="56" t="s">
        <v>2</v>
      </c>
      <c r="O29" s="56" t="s">
        <v>2</v>
      </c>
      <c r="P29" s="56" t="s">
        <v>2</v>
      </c>
    </row>
    <row r="30" spans="1:16" ht="12.8" customHeight="1" x14ac:dyDescent="0.25">
      <c r="A30" s="51" t="s">
        <v>27</v>
      </c>
      <c r="B30" s="48">
        <f>'6A'!B30</f>
        <v>21244</v>
      </c>
      <c r="C30" s="84">
        <f>'6A'!C30</f>
        <v>16386</v>
      </c>
      <c r="D30" s="44">
        <f>'6A'!D30/$C30</f>
        <v>0.93158794092518005</v>
      </c>
      <c r="E30" s="29">
        <f>'6A'!E30/$C30</f>
        <v>0</v>
      </c>
      <c r="F30" s="29">
        <f>'6A'!F30/$C30</f>
        <v>0</v>
      </c>
      <c r="G30" s="29">
        <f>'6A'!G30/$C30</f>
        <v>1.9772976931526912E-2</v>
      </c>
      <c r="H30" s="29">
        <f>'6A'!H30/$C30</f>
        <v>1.2205541315757354E-4</v>
      </c>
      <c r="I30" s="29">
        <f>'6A'!I30/$C30</f>
        <v>8.5621872330037832E-2</v>
      </c>
      <c r="J30" s="29">
        <f>'6A'!J30/$C30</f>
        <v>1.5256926644696693E-3</v>
      </c>
      <c r="K30" s="29">
        <f>'6A'!K30/$C30</f>
        <v>2.1420725009154155E-2</v>
      </c>
      <c r="L30" s="29">
        <f>'6A'!L30/$C30</f>
        <v>2.1115586476260221E-2</v>
      </c>
      <c r="M30" s="29">
        <f>'6A'!M30/$C30</f>
        <v>1.0923959477602831E-2</v>
      </c>
      <c r="N30" s="29">
        <f>'6A'!N30/$C30</f>
        <v>6.1027706578786766E-4</v>
      </c>
      <c r="O30" s="29">
        <f>'6A'!O30/$C30</f>
        <v>0</v>
      </c>
      <c r="P30" s="29">
        <v>0.2020404749958187</v>
      </c>
    </row>
    <row r="31" spans="1:16" ht="12.8" customHeight="1" x14ac:dyDescent="0.25">
      <c r="A31" s="51" t="s">
        <v>28</v>
      </c>
      <c r="B31" s="48">
        <f>'6A'!B31</f>
        <v>9006</v>
      </c>
      <c r="C31" s="84">
        <f>'6A'!C31</f>
        <v>2964</v>
      </c>
      <c r="D31" s="44">
        <f>'6A'!D31/$C31</f>
        <v>0.44062078272604588</v>
      </c>
      <c r="E31" s="29">
        <f>'6A'!E31/$C31</f>
        <v>3.3738191632928477E-3</v>
      </c>
      <c r="F31" s="29">
        <f>'6A'!F31/$C31</f>
        <v>1.0121457489878543E-3</v>
      </c>
      <c r="G31" s="29">
        <f>'6A'!G31/$C31</f>
        <v>0.41059379217273956</v>
      </c>
      <c r="H31" s="29">
        <f>'6A'!H31/$C31</f>
        <v>0</v>
      </c>
      <c r="I31" s="29">
        <f>'6A'!I31/$C31</f>
        <v>0.17476383265856951</v>
      </c>
      <c r="J31" s="29">
        <f>'6A'!J31/$C31</f>
        <v>2.3954116059379218E-2</v>
      </c>
      <c r="K31" s="29">
        <f>'6A'!K31/$C31</f>
        <v>9.7503373819163297E-2</v>
      </c>
      <c r="L31" s="29">
        <f>'6A'!L31/$C31</f>
        <v>0.29082321187584348</v>
      </c>
      <c r="M31" s="29">
        <f>'6A'!M31/$C31</f>
        <v>8.4345479082321186E-3</v>
      </c>
      <c r="N31" s="29">
        <f>'6A'!N31/$C31</f>
        <v>2.058029689608637E-2</v>
      </c>
      <c r="O31" s="29">
        <f>'6A'!O31/$C31</f>
        <v>0</v>
      </c>
      <c r="P31" s="29">
        <v>0</v>
      </c>
    </row>
    <row r="32" spans="1:16" ht="12.8" customHeight="1" x14ac:dyDescent="0.25">
      <c r="A32" s="51" t="s">
        <v>29</v>
      </c>
      <c r="B32" s="48">
        <f>'6A'!B32</f>
        <v>37845</v>
      </c>
      <c r="C32" s="84">
        <f>'6A'!C32</f>
        <v>26059</v>
      </c>
      <c r="D32" s="44">
        <f>'6A'!D32/$C32</f>
        <v>0.95540887984957212</v>
      </c>
      <c r="E32" s="29">
        <f>'6A'!E32/$C32</f>
        <v>0</v>
      </c>
      <c r="F32" s="29">
        <f>'6A'!F32/$C32</f>
        <v>0</v>
      </c>
      <c r="G32" s="29">
        <f>'6A'!G32/$C32</f>
        <v>0</v>
      </c>
      <c r="H32" s="29">
        <f>'6A'!H32/$C32</f>
        <v>0</v>
      </c>
      <c r="I32" s="29">
        <f>'6A'!I32/$C32</f>
        <v>1.6654514754979085E-2</v>
      </c>
      <c r="J32" s="29">
        <f>'6A'!J32/$C32</f>
        <v>1.8035995241567212E-3</v>
      </c>
      <c r="K32" s="29">
        <f>'6A'!K32/$C32</f>
        <v>2.4559653094900033E-2</v>
      </c>
      <c r="L32" s="29">
        <f>'6A'!L32/$C32</f>
        <v>9.2098699105875128E-4</v>
      </c>
      <c r="M32" s="29">
        <f>'6A'!M32/$C32</f>
        <v>0</v>
      </c>
      <c r="N32" s="29">
        <f>'6A'!N32/$C32</f>
        <v>3.645573506274224E-3</v>
      </c>
      <c r="O32" s="29">
        <f>'6A'!O32/$C32</f>
        <v>0</v>
      </c>
      <c r="P32" s="29">
        <v>0</v>
      </c>
    </row>
    <row r="33" spans="1:17" ht="12.8" customHeight="1" x14ac:dyDescent="0.25">
      <c r="A33" s="51" t="s">
        <v>30</v>
      </c>
      <c r="B33" s="48">
        <f>'6A'!B33</f>
        <v>3953</v>
      </c>
      <c r="C33" s="84">
        <f>'6A'!C33</f>
        <v>2146</v>
      </c>
      <c r="D33" s="44">
        <f>'6A'!D33/$C33</f>
        <v>0.67940354147250703</v>
      </c>
      <c r="E33" s="29">
        <f>'6A'!E33/$C33</f>
        <v>5.1258154706430572E-3</v>
      </c>
      <c r="F33" s="29">
        <f>'6A'!F33/$C33</f>
        <v>2.0037278657968314E-2</v>
      </c>
      <c r="G33" s="29">
        <f>'6A'!G33/$C33</f>
        <v>9.3196644920782844E-3</v>
      </c>
      <c r="H33" s="29">
        <f>'6A'!H33/$C33</f>
        <v>0</v>
      </c>
      <c r="I33" s="29">
        <f>'6A'!I33/$C33</f>
        <v>0.26001863932898417</v>
      </c>
      <c r="J33" s="29">
        <f>'6A'!J33/$C33</f>
        <v>9.45945945945946E-2</v>
      </c>
      <c r="K33" s="29">
        <f>'6A'!K33/$C33</f>
        <v>0.11230195712954334</v>
      </c>
      <c r="L33" s="29">
        <f>'6A'!L33/$C33</f>
        <v>1.7241379310344827E-2</v>
      </c>
      <c r="M33" s="29">
        <f>'6A'!M33/$C33</f>
        <v>2.7958993476234857E-3</v>
      </c>
      <c r="N33" s="29">
        <f>'6A'!N33/$C33</f>
        <v>1.4445479962721343E-2</v>
      </c>
      <c r="O33" s="29">
        <f>'6A'!O33/$C33</f>
        <v>0</v>
      </c>
      <c r="P33" s="29">
        <v>0.2385325512068468</v>
      </c>
    </row>
    <row r="34" spans="1:17" ht="12.8" customHeight="1" x14ac:dyDescent="0.25">
      <c r="A34" s="51" t="s">
        <v>31</v>
      </c>
      <c r="B34" s="48">
        <f>'6A'!B34</f>
        <v>8689</v>
      </c>
      <c r="C34" s="84">
        <f>'6A'!C34</f>
        <v>5128</v>
      </c>
      <c r="D34" s="44">
        <f>'6A'!D34/$C34</f>
        <v>0.73361934477379098</v>
      </c>
      <c r="E34" s="29">
        <f>'6A'!E34/$C34</f>
        <v>7.8003120124804995E-4</v>
      </c>
      <c r="F34" s="29">
        <f>'6A'!F34/$C34</f>
        <v>9.7503900156006244E-4</v>
      </c>
      <c r="G34" s="29">
        <f>'6A'!G34/$C34</f>
        <v>8.7753510140405611E-3</v>
      </c>
      <c r="H34" s="29">
        <f>'6A'!H34/$C34</f>
        <v>0</v>
      </c>
      <c r="I34" s="29">
        <f>'6A'!I34/$C34</f>
        <v>4.2901716068642744E-2</v>
      </c>
      <c r="J34" s="29">
        <f>'6A'!J34/$C34</f>
        <v>1.7550702028081124E-3</v>
      </c>
      <c r="K34" s="29">
        <f>'6A'!K34/$C34</f>
        <v>5.343213728549142E-2</v>
      </c>
      <c r="L34" s="29">
        <f>'6A'!L34/$C34</f>
        <v>3.9196567862714506E-2</v>
      </c>
      <c r="M34" s="29">
        <f>'6A'!M34/$C34</f>
        <v>0</v>
      </c>
      <c r="N34" s="29">
        <f>'6A'!N34/$C34</f>
        <v>3.2761310452418098E-2</v>
      </c>
      <c r="O34" s="29">
        <f>'6A'!O34/$C34</f>
        <v>0</v>
      </c>
      <c r="P34" s="29">
        <v>0.36392857142857143</v>
      </c>
    </row>
    <row r="35" spans="1:17" ht="12.8" customHeight="1" x14ac:dyDescent="0.25">
      <c r="A35" s="51" t="s">
        <v>32</v>
      </c>
      <c r="B35" s="48">
        <f>'6A'!B35</f>
        <v>1202</v>
      </c>
      <c r="C35" s="84">
        <f>'6A'!C35</f>
        <v>545</v>
      </c>
      <c r="D35" s="44">
        <f>'6A'!D35/$C35</f>
        <v>0.45137614678899085</v>
      </c>
      <c r="E35" s="29">
        <f>'6A'!E35/$C35</f>
        <v>0</v>
      </c>
      <c r="F35" s="29">
        <f>'6A'!F35/$C35</f>
        <v>0</v>
      </c>
      <c r="G35" s="29">
        <f>'6A'!G35/$C35</f>
        <v>0.14678899082568808</v>
      </c>
      <c r="H35" s="29">
        <f>'6A'!H35/$C35</f>
        <v>0</v>
      </c>
      <c r="I35" s="29">
        <f>'6A'!I35/$C35</f>
        <v>3.1192660550458717E-2</v>
      </c>
      <c r="J35" s="29">
        <f>'6A'!J35/$C35</f>
        <v>0.3577981651376147</v>
      </c>
      <c r="K35" s="29">
        <f>'6A'!K35/$C35</f>
        <v>0.11926605504587157</v>
      </c>
      <c r="L35" s="29">
        <f>'6A'!L35/$C35</f>
        <v>1.834862385321101E-3</v>
      </c>
      <c r="M35" s="29">
        <f>'6A'!M35/$C35</f>
        <v>0</v>
      </c>
      <c r="N35" s="29">
        <f>'6A'!N35/$C35</f>
        <v>1.2844036697247707E-2</v>
      </c>
      <c r="O35" s="29">
        <f>'6A'!O35/$C35</f>
        <v>0</v>
      </c>
      <c r="P35" s="29">
        <v>0</v>
      </c>
    </row>
    <row r="36" spans="1:17" ht="12.8" customHeight="1" x14ac:dyDescent="0.25">
      <c r="A36" s="51" t="s">
        <v>33</v>
      </c>
      <c r="B36" s="48">
        <f>'6A'!B36</f>
        <v>5804</v>
      </c>
      <c r="C36" s="84">
        <f>'6A'!C36</f>
        <v>1614</v>
      </c>
      <c r="D36" s="44">
        <f>'6A'!D36/$C36</f>
        <v>0.84696406443618344</v>
      </c>
      <c r="E36" s="29">
        <f>'6A'!E36/$C36</f>
        <v>4.3370508054522928E-3</v>
      </c>
      <c r="F36" s="29">
        <f>'6A'!F36/$C36</f>
        <v>1.1152416356877323E-2</v>
      </c>
      <c r="G36" s="29">
        <f>'6A'!G36/$C36</f>
        <v>4.0892193308550186E-2</v>
      </c>
      <c r="H36" s="29">
        <f>'6A'!H36/$C36</f>
        <v>6.1957868649318464E-4</v>
      </c>
      <c r="I36" s="29">
        <f>'6A'!I36/$C36</f>
        <v>6.6294919454770757E-2</v>
      </c>
      <c r="J36" s="29">
        <f>'6A'!J36/$C36</f>
        <v>1.3011152416356878E-2</v>
      </c>
      <c r="K36" s="29">
        <f>'6A'!K36/$C36</f>
        <v>4.584882280049566E-2</v>
      </c>
      <c r="L36" s="29">
        <f>'6A'!L36/$C36</f>
        <v>2.2304832713754646E-2</v>
      </c>
      <c r="M36" s="29">
        <f>'6A'!M36/$C36</f>
        <v>6.1957868649318464E-4</v>
      </c>
      <c r="N36" s="29">
        <f>'6A'!N36/$C36</f>
        <v>1.4250309789343246E-2</v>
      </c>
      <c r="O36" s="29">
        <f>'6A'!O36/$C36</f>
        <v>0</v>
      </c>
      <c r="P36" s="29">
        <v>4.7591410330818339E-2</v>
      </c>
    </row>
    <row r="37" spans="1:17" ht="12.8" customHeight="1" x14ac:dyDescent="0.25">
      <c r="A37" s="51" t="s">
        <v>34</v>
      </c>
      <c r="B37" s="48">
        <f>'6A'!B37</f>
        <v>1957</v>
      </c>
      <c r="C37" s="84">
        <f>'6A'!C37</f>
        <v>859</v>
      </c>
      <c r="D37" s="44">
        <f>'6A'!D37/$C37</f>
        <v>0.54714784633294533</v>
      </c>
      <c r="E37" s="29">
        <f>'6A'!E37/$C37</f>
        <v>5.8207217694994182E-3</v>
      </c>
      <c r="F37" s="29">
        <f>'6A'!F37/$C37</f>
        <v>1.2805587892898719E-2</v>
      </c>
      <c r="G37" s="29">
        <f>'6A'!G37/$C37</f>
        <v>0.36088474970896389</v>
      </c>
      <c r="H37" s="29">
        <f>'6A'!H37/$C37</f>
        <v>0</v>
      </c>
      <c r="I37" s="29">
        <f>'6A'!I37/$C37</f>
        <v>0.14086146682188591</v>
      </c>
      <c r="J37" s="29">
        <f>'6A'!J37/$C37</f>
        <v>1.7462165308498253E-2</v>
      </c>
      <c r="K37" s="29">
        <f>'6A'!K37/$C37</f>
        <v>9.5459837019790453E-2</v>
      </c>
      <c r="L37" s="29">
        <f>'6A'!L37/$C37</f>
        <v>0</v>
      </c>
      <c r="M37" s="29">
        <f>'6A'!M37/$C37</f>
        <v>2.2118742724097789E-2</v>
      </c>
      <c r="N37" s="29">
        <f>'6A'!N37/$C37</f>
        <v>5.8207217694994182E-3</v>
      </c>
      <c r="O37" s="29">
        <f>'6A'!O37/$C37</f>
        <v>0</v>
      </c>
      <c r="P37" s="29">
        <v>0.10515463917525773</v>
      </c>
    </row>
    <row r="38" spans="1:17" ht="12.8" customHeight="1" x14ac:dyDescent="0.25">
      <c r="A38" s="51" t="s">
        <v>35</v>
      </c>
      <c r="B38" s="48">
        <f>'6A'!B38</f>
        <v>1849</v>
      </c>
      <c r="C38" s="84">
        <f>'6A'!C38</f>
        <v>1129</v>
      </c>
      <c r="D38" s="44">
        <f>'6A'!D38/$C38</f>
        <v>0.73693534100974312</v>
      </c>
      <c r="E38" s="29">
        <f>'6A'!E38/$C38</f>
        <v>0</v>
      </c>
      <c r="F38" s="29">
        <f>'6A'!F38/$C38</f>
        <v>0</v>
      </c>
      <c r="G38" s="29">
        <f>'6A'!G38/$C38</f>
        <v>7.7945084145261287E-2</v>
      </c>
      <c r="H38" s="29">
        <f>'6A'!H38/$C38</f>
        <v>1.7714791851195749E-3</v>
      </c>
      <c r="I38" s="29">
        <f>'6A'!I38/$C38</f>
        <v>1.5943312666076175E-2</v>
      </c>
      <c r="J38" s="29">
        <f>'6A'!J38/$C38</f>
        <v>1.4171833480956599E-2</v>
      </c>
      <c r="K38" s="29">
        <f>'6A'!K38/$C38</f>
        <v>3.8086802480070861E-2</v>
      </c>
      <c r="L38" s="29">
        <f>'6A'!L38/$C38</f>
        <v>3.100088573959256E-2</v>
      </c>
      <c r="M38" s="29">
        <f>'6A'!M38/$C38</f>
        <v>7.1744906997342775E-2</v>
      </c>
      <c r="N38" s="29">
        <f>'6A'!N38/$C38</f>
        <v>4.4286979627989375E-3</v>
      </c>
      <c r="O38" s="29">
        <f>'6A'!O38/$C38</f>
        <v>0</v>
      </c>
      <c r="P38" s="29">
        <v>0.14904968322774259</v>
      </c>
      <c r="Q38" s="2" t="s">
        <v>2</v>
      </c>
    </row>
    <row r="39" spans="1:17" ht="12.8" customHeight="1" x14ac:dyDescent="0.25">
      <c r="A39" s="51" t="s">
        <v>36</v>
      </c>
      <c r="B39" s="48">
        <f>'6A'!B39</f>
        <v>4988</v>
      </c>
      <c r="C39" s="84">
        <f>'6A'!C39</f>
        <v>2464</v>
      </c>
      <c r="D39" s="44">
        <f>'6A'!D39/$C39</f>
        <v>0.91152597402597402</v>
      </c>
      <c r="E39" s="29">
        <f>'6A'!E39/$C39</f>
        <v>0</v>
      </c>
      <c r="F39" s="29">
        <f>'6A'!F39/$C39</f>
        <v>1.6233766233766235E-3</v>
      </c>
      <c r="G39" s="29">
        <f>'6A'!G39/$C39</f>
        <v>2.4350649350649352E-2</v>
      </c>
      <c r="H39" s="29">
        <f>'6A'!H39/$C39</f>
        <v>8.1168831168831174E-4</v>
      </c>
      <c r="I39" s="29">
        <f>'6A'!I39/$C39</f>
        <v>3.0438311688311688E-2</v>
      </c>
      <c r="J39" s="29">
        <f>'6A'!J39/$C39</f>
        <v>1.8262987012987012E-2</v>
      </c>
      <c r="K39" s="29">
        <f>'6A'!K39/$C39</f>
        <v>2.5974025974025976E-2</v>
      </c>
      <c r="L39" s="29">
        <f>'6A'!L39/$C39</f>
        <v>9.3344155844155841E-3</v>
      </c>
      <c r="M39" s="29">
        <f>'6A'!M39/$C39</f>
        <v>6.087662337662338E-3</v>
      </c>
      <c r="N39" s="29">
        <f>'6A'!N39/$C39</f>
        <v>5.275974025974026E-3</v>
      </c>
      <c r="O39" s="29">
        <f>'6A'!O39/$C39</f>
        <v>0</v>
      </c>
      <c r="P39" s="29">
        <v>0</v>
      </c>
    </row>
    <row r="40" spans="1:17" ht="7.55" customHeight="1" x14ac:dyDescent="0.25">
      <c r="A40" s="53"/>
      <c r="B40" s="67" t="s">
        <v>2</v>
      </c>
      <c r="C40" s="85" t="s">
        <v>2</v>
      </c>
      <c r="D40" s="83" t="s">
        <v>2</v>
      </c>
      <c r="E40" s="56" t="s">
        <v>2</v>
      </c>
      <c r="F40" s="56" t="s">
        <v>2</v>
      </c>
      <c r="G40" s="56" t="s">
        <v>2</v>
      </c>
      <c r="H40" s="56" t="s">
        <v>2</v>
      </c>
      <c r="I40" s="56" t="s">
        <v>2</v>
      </c>
      <c r="J40" s="56" t="s">
        <v>2</v>
      </c>
      <c r="K40" s="56" t="s">
        <v>2</v>
      </c>
      <c r="L40" s="56" t="s">
        <v>2</v>
      </c>
      <c r="M40" s="56" t="s">
        <v>2</v>
      </c>
      <c r="N40" s="56" t="s">
        <v>2</v>
      </c>
      <c r="O40" s="56" t="s">
        <v>2</v>
      </c>
      <c r="P40" s="56" t="s">
        <v>2</v>
      </c>
    </row>
    <row r="41" spans="1:17" ht="12.8" customHeight="1" x14ac:dyDescent="0.25">
      <c r="A41" s="51" t="s">
        <v>37</v>
      </c>
      <c r="B41" s="48">
        <f>'6A'!B41</f>
        <v>3304</v>
      </c>
      <c r="C41" s="84">
        <f>'6A'!C41</f>
        <v>2160</v>
      </c>
      <c r="D41" s="44">
        <f>'6A'!D41/$C41</f>
        <v>0.87962962962962965</v>
      </c>
      <c r="E41" s="29">
        <f>'6A'!E41/$C41</f>
        <v>0</v>
      </c>
      <c r="F41" s="29">
        <f>'6A'!F41/$C41</f>
        <v>0</v>
      </c>
      <c r="G41" s="29">
        <f>'6A'!G41/$C41</f>
        <v>1.2962962962962963E-2</v>
      </c>
      <c r="H41" s="29">
        <f>'6A'!H41/$C41</f>
        <v>3.7037037037037038E-3</v>
      </c>
      <c r="I41" s="29">
        <f>'6A'!I41/$C41</f>
        <v>0.1</v>
      </c>
      <c r="J41" s="29">
        <f>'6A'!J41/$C41</f>
        <v>6.7129629629629636E-2</v>
      </c>
      <c r="K41" s="29">
        <f>'6A'!K41/$C41</f>
        <v>2.1296296296296296E-2</v>
      </c>
      <c r="L41" s="29">
        <f>'6A'!L41/$C41</f>
        <v>2.6388888888888889E-2</v>
      </c>
      <c r="M41" s="29">
        <f>'6A'!M41/$C41</f>
        <v>0</v>
      </c>
      <c r="N41" s="29">
        <f>'6A'!N41/$C41</f>
        <v>1.1574074074074073E-2</v>
      </c>
      <c r="O41" s="29">
        <f>'6A'!O41/$C41</f>
        <v>0</v>
      </c>
      <c r="P41" s="29">
        <v>0</v>
      </c>
    </row>
    <row r="42" spans="1:17" ht="12.8" customHeight="1" x14ac:dyDescent="0.25">
      <c r="A42" s="51" t="s">
        <v>38</v>
      </c>
      <c r="B42" s="48">
        <f>'6A'!B42</f>
        <v>5207</v>
      </c>
      <c r="C42" s="84">
        <f>'6A'!C42</f>
        <v>1929</v>
      </c>
      <c r="D42" s="44">
        <f>'6A'!D42/$C42</f>
        <v>0.40902021772939345</v>
      </c>
      <c r="E42" s="29">
        <f>'6A'!E42/$C42</f>
        <v>0</v>
      </c>
      <c r="F42" s="29">
        <f>'6A'!F42/$C42</f>
        <v>0</v>
      </c>
      <c r="G42" s="29">
        <f>'6A'!G42/$C42</f>
        <v>0.32918610679108345</v>
      </c>
      <c r="H42" s="29">
        <f>'6A'!H42/$C42</f>
        <v>1.0368066355624676E-3</v>
      </c>
      <c r="I42" s="29">
        <f>'6A'!I42/$C42</f>
        <v>3.3696215655780196E-2</v>
      </c>
      <c r="J42" s="29">
        <f>'6A'!J42/$C42</f>
        <v>4.6656298600311046E-3</v>
      </c>
      <c r="K42" s="29">
        <f>'6A'!K42/$C42</f>
        <v>0.16588906168999482</v>
      </c>
      <c r="L42" s="29">
        <f>'6A'!L42/$C42</f>
        <v>0.16226023846552617</v>
      </c>
      <c r="M42" s="29">
        <f>'6A'!M42/$C42</f>
        <v>3.7843442198030069E-2</v>
      </c>
      <c r="N42" s="29">
        <f>'6A'!N42/$C42</f>
        <v>3.1104199066874028E-3</v>
      </c>
      <c r="O42" s="29">
        <f>'6A'!O42/$C42</f>
        <v>0</v>
      </c>
      <c r="P42" s="29">
        <v>0.20769616445224368</v>
      </c>
    </row>
    <row r="43" spans="1:17" ht="12.8" customHeight="1" x14ac:dyDescent="0.25">
      <c r="A43" s="51" t="s">
        <v>39</v>
      </c>
      <c r="B43" s="48">
        <f>'6A'!B43</f>
        <v>5661</v>
      </c>
      <c r="C43" s="84">
        <f>'6A'!C43</f>
        <v>1928</v>
      </c>
      <c r="D43" s="44">
        <f>'6A'!D43/$C43</f>
        <v>0.67738589211618261</v>
      </c>
      <c r="E43" s="29">
        <f>'6A'!E43/$C43</f>
        <v>4.9792531120331947E-2</v>
      </c>
      <c r="F43" s="29">
        <f>'6A'!F43/$C43</f>
        <v>0</v>
      </c>
      <c r="G43" s="29">
        <f>'6A'!G43/$C43</f>
        <v>9.2323651452282163E-2</v>
      </c>
      <c r="H43" s="29">
        <f>'6A'!H43/$C43</f>
        <v>0</v>
      </c>
      <c r="I43" s="29">
        <f>'6A'!I43/$C43</f>
        <v>0.25207468879668049</v>
      </c>
      <c r="J43" s="29">
        <f>'6A'!J43/$C43</f>
        <v>4.8755186721991702E-2</v>
      </c>
      <c r="K43" s="29">
        <f>'6A'!K43/$C43</f>
        <v>8.2987551867219914E-2</v>
      </c>
      <c r="L43" s="29">
        <f>'6A'!L43/$C43</f>
        <v>7.3132780082987556E-2</v>
      </c>
      <c r="M43" s="29">
        <f>'6A'!M43/$C43</f>
        <v>1.037344398340249E-3</v>
      </c>
      <c r="N43" s="29">
        <f>'6A'!N43/$C43</f>
        <v>1.5560165975103733E-3</v>
      </c>
      <c r="O43" s="29">
        <f>'6A'!O43/$C43</f>
        <v>0</v>
      </c>
      <c r="P43" s="29">
        <v>4.2958300550747446E-2</v>
      </c>
    </row>
    <row r="44" spans="1:17" ht="12.8" customHeight="1" x14ac:dyDescent="0.25">
      <c r="A44" s="51" t="s">
        <v>40</v>
      </c>
      <c r="B44" s="48">
        <f>'6A'!B44</f>
        <v>85045</v>
      </c>
      <c r="C44" s="84">
        <f>'6A'!C44</f>
        <v>30355</v>
      </c>
      <c r="D44" s="44">
        <f>'6A'!D44/$C44</f>
        <v>0.87857025201778949</v>
      </c>
      <c r="E44" s="29">
        <f>'6A'!E44/$C44</f>
        <v>1.6735298962279689E-2</v>
      </c>
      <c r="F44" s="29">
        <f>'6A'!F44/$C44</f>
        <v>4.2826552462526765E-4</v>
      </c>
      <c r="G44" s="29">
        <f>'6A'!G44/$C44</f>
        <v>4.0059298303409652E-2</v>
      </c>
      <c r="H44" s="29">
        <f>'6A'!H44/$C44</f>
        <v>0</v>
      </c>
      <c r="I44" s="29">
        <f>'6A'!I44/$C44</f>
        <v>2.2599242299456434E-2</v>
      </c>
      <c r="J44" s="29">
        <f>'6A'!J44/$C44</f>
        <v>1.7130620985010706E-3</v>
      </c>
      <c r="K44" s="29">
        <f>'6A'!K44/$C44</f>
        <v>6.2362049085817821E-2</v>
      </c>
      <c r="L44" s="29">
        <f>'6A'!L44/$C44</f>
        <v>1.8151869543732498E-2</v>
      </c>
      <c r="M44" s="29">
        <f>'6A'!M44/$C44</f>
        <v>7.8076099489375718E-3</v>
      </c>
      <c r="N44" s="29">
        <f>'6A'!N44/$C44</f>
        <v>4.2826552462526765E-4</v>
      </c>
      <c r="O44" s="29">
        <f>'6A'!O44/$C44</f>
        <v>0</v>
      </c>
      <c r="P44" s="29">
        <v>0</v>
      </c>
    </row>
    <row r="45" spans="1:17" ht="12.8" customHeight="1" x14ac:dyDescent="0.25">
      <c r="A45" s="51" t="s">
        <v>41</v>
      </c>
      <c r="B45" s="48">
        <f>'6A'!B45</f>
        <v>1966</v>
      </c>
      <c r="C45" s="84">
        <f>'6A'!C45</f>
        <v>679</v>
      </c>
      <c r="D45" s="44">
        <f>'6A'!D45/$C45</f>
        <v>0.36671575846833576</v>
      </c>
      <c r="E45" s="29">
        <f>'6A'!E45/$C45</f>
        <v>1.4727540500736377E-3</v>
      </c>
      <c r="F45" s="29">
        <f>'6A'!F45/$C45</f>
        <v>7.3637702503681884E-3</v>
      </c>
      <c r="G45" s="29">
        <f>'6A'!G45/$C45</f>
        <v>0.15169366715758467</v>
      </c>
      <c r="H45" s="29">
        <f>'6A'!H45/$C45</f>
        <v>1.4727540500736377E-3</v>
      </c>
      <c r="I45" s="29">
        <f>'6A'!I45/$C45</f>
        <v>0.46539027982326953</v>
      </c>
      <c r="J45" s="29">
        <f>'6A'!J45/$C45</f>
        <v>7.3637702503681884E-3</v>
      </c>
      <c r="K45" s="29">
        <f>'6A'!K45/$C45</f>
        <v>0.15316642120765833</v>
      </c>
      <c r="L45" s="29">
        <f>'6A'!L45/$C45</f>
        <v>2.9455081001472753E-3</v>
      </c>
      <c r="M45" s="29">
        <f>'6A'!M45/$C45</f>
        <v>1.4727540500736377E-3</v>
      </c>
      <c r="N45" s="29">
        <f>'6A'!N45/$C45</f>
        <v>1.0309278350515464E-2</v>
      </c>
      <c r="O45" s="29">
        <f>'6A'!O45/$C45</f>
        <v>0</v>
      </c>
      <c r="P45" s="29">
        <v>0.48777246145667197</v>
      </c>
    </row>
    <row r="46" spans="1:17" ht="12.8" customHeight="1" x14ac:dyDescent="0.25">
      <c r="A46" s="51" t="s">
        <v>42</v>
      </c>
      <c r="B46" s="48">
        <f>'6A'!B46</f>
        <v>433</v>
      </c>
      <c r="C46" s="84">
        <f>'6A'!C46</f>
        <v>204</v>
      </c>
      <c r="D46" s="44">
        <f>'6A'!D46/$C46</f>
        <v>0.68137254901960786</v>
      </c>
      <c r="E46" s="29">
        <f>'6A'!E46/$C46</f>
        <v>4.9019607843137254E-3</v>
      </c>
      <c r="F46" s="29">
        <f>'6A'!F46/$C46</f>
        <v>4.9019607843137254E-3</v>
      </c>
      <c r="G46" s="29">
        <f>'6A'!G46/$C46</f>
        <v>0.26960784313725489</v>
      </c>
      <c r="H46" s="29">
        <f>'6A'!H46/$C46</f>
        <v>4.9019607843137254E-3</v>
      </c>
      <c r="I46" s="29">
        <f>'6A'!I46/$C46</f>
        <v>9.3137254901960786E-2</v>
      </c>
      <c r="J46" s="29">
        <f>'6A'!J46/$C46</f>
        <v>0</v>
      </c>
      <c r="K46" s="29">
        <f>'6A'!K46/$C46</f>
        <v>0.10294117647058823</v>
      </c>
      <c r="L46" s="29">
        <f>'6A'!L46/$C46</f>
        <v>0</v>
      </c>
      <c r="M46" s="29">
        <f>'6A'!M46/$C46</f>
        <v>2.9411764705882353E-2</v>
      </c>
      <c r="N46" s="29">
        <f>'6A'!N46/$C46</f>
        <v>9.8039215686274508E-3</v>
      </c>
      <c r="O46" s="29">
        <f>'6A'!O46/$C46</f>
        <v>0</v>
      </c>
      <c r="P46" s="29">
        <v>2.6825633383010434E-2</v>
      </c>
    </row>
    <row r="47" spans="1:17" ht="12.8" customHeight="1" x14ac:dyDescent="0.25">
      <c r="A47" s="51" t="s">
        <v>43</v>
      </c>
      <c r="B47" s="48">
        <f>'6A'!B47</f>
        <v>8285</v>
      </c>
      <c r="C47" s="84">
        <f>'6A'!C47</f>
        <v>3770</v>
      </c>
      <c r="D47" s="44">
        <f>'6A'!D47/$C47</f>
        <v>0.40397877984084879</v>
      </c>
      <c r="E47" s="29">
        <f>'6A'!E47/$C47</f>
        <v>1.856763925729443E-3</v>
      </c>
      <c r="F47" s="29">
        <f>'6A'!F47/$C47</f>
        <v>1.7506631299734749E-2</v>
      </c>
      <c r="G47" s="29">
        <f>'6A'!G47/$C47</f>
        <v>0.31511936339522545</v>
      </c>
      <c r="H47" s="29">
        <f>'6A'!H47/$C47</f>
        <v>4.7745358090185673E-3</v>
      </c>
      <c r="I47" s="29">
        <f>'6A'!I47/$C47</f>
        <v>3.2095490716180369E-2</v>
      </c>
      <c r="J47" s="29">
        <f>'6A'!J47/$C47</f>
        <v>1.856763925729443E-3</v>
      </c>
      <c r="K47" s="29">
        <f>'6A'!K47/$C47</f>
        <v>8.8594164456233415E-2</v>
      </c>
      <c r="L47" s="29">
        <f>'6A'!L47/$C47</f>
        <v>6.2599469496021215E-2</v>
      </c>
      <c r="M47" s="29">
        <f>'6A'!M47/$C47</f>
        <v>7.1618037135278518E-3</v>
      </c>
      <c r="N47" s="29">
        <f>'6A'!N47/$C47</f>
        <v>1.3793103448275862E-2</v>
      </c>
      <c r="O47" s="29">
        <f>'6A'!O47/$C47</f>
        <v>0</v>
      </c>
      <c r="P47" s="29">
        <v>0.20490151733212714</v>
      </c>
    </row>
    <row r="48" spans="1:17" ht="12.8" customHeight="1" x14ac:dyDescent="0.25">
      <c r="A48" s="51" t="s">
        <v>44</v>
      </c>
      <c r="B48" s="48">
        <f>'6A'!B48</f>
        <v>1633</v>
      </c>
      <c r="C48" s="84">
        <f>'6A'!C48</f>
        <v>808</v>
      </c>
      <c r="D48" s="44">
        <f>'6A'!D48/$C48</f>
        <v>0.27722772277227725</v>
      </c>
      <c r="E48" s="29">
        <f>'6A'!E48/$C48</f>
        <v>0</v>
      </c>
      <c r="F48" s="29">
        <f>'6A'!F48/$C48</f>
        <v>1.2376237623762376E-3</v>
      </c>
      <c r="G48" s="29">
        <f>'6A'!G48/$C48</f>
        <v>0.10767326732673267</v>
      </c>
      <c r="H48" s="29">
        <f>'6A'!H48/$C48</f>
        <v>0</v>
      </c>
      <c r="I48" s="29">
        <f>'6A'!I48/$C48</f>
        <v>0.23267326732673269</v>
      </c>
      <c r="J48" s="29">
        <f>'6A'!J48/$C48</f>
        <v>9.0346534653465344E-2</v>
      </c>
      <c r="K48" s="29">
        <f>'6A'!K48/$C48</f>
        <v>0.31311881188118812</v>
      </c>
      <c r="L48" s="29">
        <f>'6A'!L48/$C48</f>
        <v>0</v>
      </c>
      <c r="M48" s="29">
        <f>'6A'!M48/$C48</f>
        <v>0.12004950495049505</v>
      </c>
      <c r="N48" s="29">
        <f>'6A'!N48/$C48</f>
        <v>1.2376237623762377E-2</v>
      </c>
      <c r="O48" s="29">
        <f>'6A'!O48/$C48</f>
        <v>0</v>
      </c>
      <c r="P48" s="29">
        <v>0</v>
      </c>
    </row>
    <row r="49" spans="1:18" ht="12.8" customHeight="1" x14ac:dyDescent="0.25">
      <c r="A49" s="51" t="s">
        <v>45</v>
      </c>
      <c r="B49" s="48">
        <f>'6A'!B49</f>
        <v>41097</v>
      </c>
      <c r="C49" s="84">
        <f>'6A'!C49</f>
        <v>27760</v>
      </c>
      <c r="D49" s="44">
        <f>'6A'!D49/$C49</f>
        <v>0.79398414985590782</v>
      </c>
      <c r="E49" s="29">
        <f>'6A'!E49/$C49</f>
        <v>9.7262247838616719E-4</v>
      </c>
      <c r="F49" s="29">
        <f>'6A'!F49/$C49</f>
        <v>2.1613832853025938E-3</v>
      </c>
      <c r="G49" s="29">
        <f>'6A'!G49/$C49</f>
        <v>1.4769452449567724E-2</v>
      </c>
      <c r="H49" s="29">
        <f>'6A'!H49/$C49</f>
        <v>1.4409221902017292E-4</v>
      </c>
      <c r="I49" s="29">
        <f>'6A'!I49/$C49</f>
        <v>5.6808357348703167E-2</v>
      </c>
      <c r="J49" s="29">
        <f>'6A'!J49/$C49</f>
        <v>9.7262247838616719E-4</v>
      </c>
      <c r="K49" s="29">
        <f>'6A'!K49/$C49</f>
        <v>5.3674351585014405E-3</v>
      </c>
      <c r="L49" s="29">
        <f>'6A'!L49/$C49</f>
        <v>1.4769452449567724E-3</v>
      </c>
      <c r="M49" s="29">
        <f>'6A'!M49/$C49</f>
        <v>2.7737752161383286E-3</v>
      </c>
      <c r="N49" s="29">
        <f>'6A'!N49/$C49</f>
        <v>4.7190201729106632E-3</v>
      </c>
      <c r="O49" s="29">
        <f>'6A'!O49/$C49</f>
        <v>0</v>
      </c>
      <c r="P49" s="29">
        <v>0.50118510589494614</v>
      </c>
    </row>
    <row r="50" spans="1:18" ht="12.8" customHeight="1" x14ac:dyDescent="0.25">
      <c r="A50" s="51" t="s">
        <v>46</v>
      </c>
      <c r="B50" s="48">
        <f>'6A'!B50</f>
        <v>25634</v>
      </c>
      <c r="C50" s="84">
        <f>'6A'!C50</f>
        <v>9251</v>
      </c>
      <c r="D50" s="44">
        <f>'6A'!D50/$C50</f>
        <v>0.74143335855583181</v>
      </c>
      <c r="E50" s="29">
        <f>'6A'!E50/$C50</f>
        <v>7.0262674305480487E-3</v>
      </c>
      <c r="F50" s="29">
        <f>'6A'!F50/$C50</f>
        <v>4.3238568803372606E-3</v>
      </c>
      <c r="G50" s="29">
        <f>'6A'!G50/$C50</f>
        <v>0</v>
      </c>
      <c r="H50" s="29">
        <f>'6A'!H50/$C50</f>
        <v>0</v>
      </c>
      <c r="I50" s="29">
        <f>'6A'!I50/$C50</f>
        <v>0.17944006053399633</v>
      </c>
      <c r="J50" s="29">
        <f>'6A'!J50/$C50</f>
        <v>0.10366446870608582</v>
      </c>
      <c r="K50" s="29">
        <f>'6A'!K50/$C50</f>
        <v>6.3668792562966162E-2</v>
      </c>
      <c r="L50" s="29">
        <f>'6A'!L50/$C50</f>
        <v>2.3997405685871796E-2</v>
      </c>
      <c r="M50" s="29">
        <f>'6A'!M50/$C50</f>
        <v>4.323856880337261E-4</v>
      </c>
      <c r="N50" s="29">
        <f>'6A'!N50/$C50</f>
        <v>1.275537779699492E-2</v>
      </c>
      <c r="O50" s="29">
        <f>'6A'!O50/$C50</f>
        <v>0</v>
      </c>
      <c r="P50" s="29">
        <v>1.2435765673175746E-2</v>
      </c>
    </row>
    <row r="51" spans="1:18" ht="7.55" customHeight="1" x14ac:dyDescent="0.25">
      <c r="A51" s="53"/>
      <c r="B51" s="67" t="s">
        <v>2</v>
      </c>
      <c r="C51" s="85" t="s">
        <v>2</v>
      </c>
      <c r="D51" s="83" t="s">
        <v>2</v>
      </c>
      <c r="E51" s="56" t="s">
        <v>2</v>
      </c>
      <c r="F51" s="56" t="s">
        <v>2</v>
      </c>
      <c r="G51" s="56" t="s">
        <v>2</v>
      </c>
      <c r="H51" s="56" t="s">
        <v>2</v>
      </c>
      <c r="I51" s="56" t="s">
        <v>2</v>
      </c>
      <c r="J51" s="56" t="s">
        <v>2</v>
      </c>
      <c r="K51" s="56" t="s">
        <v>2</v>
      </c>
      <c r="L51" s="56" t="s">
        <v>2</v>
      </c>
      <c r="M51" s="56" t="s">
        <v>2</v>
      </c>
      <c r="N51" s="56" t="s">
        <v>2</v>
      </c>
      <c r="O51" s="56" t="s">
        <v>2</v>
      </c>
      <c r="P51" s="56" t="s">
        <v>2</v>
      </c>
    </row>
    <row r="52" spans="1:18" ht="12.8" customHeight="1" x14ac:dyDescent="0.25">
      <c r="A52" s="51" t="s">
        <v>47</v>
      </c>
      <c r="B52" s="48">
        <f>'6A'!B52</f>
        <v>4340</v>
      </c>
      <c r="C52" s="84">
        <f>'6A'!C52</f>
        <v>980</v>
      </c>
      <c r="D52" s="44">
        <f>'6A'!D52/$C52</f>
        <v>5.6122448979591837E-2</v>
      </c>
      <c r="E52" s="29">
        <f>'6A'!E52/$C52</f>
        <v>0.19693877551020408</v>
      </c>
      <c r="F52" s="29">
        <f>'6A'!F52/$C52</f>
        <v>6.1224489795918364E-3</v>
      </c>
      <c r="G52" s="29">
        <f>'6A'!G52/$C52</f>
        <v>0.28469387755102044</v>
      </c>
      <c r="H52" s="29">
        <f>'6A'!H52/$C52</f>
        <v>2.0408163265306124E-3</v>
      </c>
      <c r="I52" s="29">
        <f>'6A'!I52/$C52</f>
        <v>9.285714285714286E-2</v>
      </c>
      <c r="J52" s="29">
        <f>'6A'!J52/$C52</f>
        <v>0.11632653061224489</v>
      </c>
      <c r="K52" s="29">
        <f>'6A'!K52/$C52</f>
        <v>0.25</v>
      </c>
      <c r="L52" s="29">
        <f>'6A'!L52/$C52</f>
        <v>3.1632653061224487E-2</v>
      </c>
      <c r="M52" s="29">
        <f>'6A'!M52/$C52</f>
        <v>0</v>
      </c>
      <c r="N52" s="29">
        <f>'6A'!N52/$C52</f>
        <v>0</v>
      </c>
      <c r="O52" s="29">
        <f>'6A'!O52/$C52</f>
        <v>0</v>
      </c>
      <c r="P52" s="29">
        <v>2.3085802231627549E-3</v>
      </c>
    </row>
    <row r="53" spans="1:18" ht="12.8" customHeight="1" x14ac:dyDescent="0.25">
      <c r="A53" s="51" t="s">
        <v>48</v>
      </c>
      <c r="B53" s="48">
        <f>'6A'!B53</f>
        <v>3104</v>
      </c>
      <c r="C53" s="84">
        <f>'6A'!C53</f>
        <v>1367</v>
      </c>
      <c r="D53" s="44">
        <f>'6A'!D53/$C53</f>
        <v>0.3130943672275055</v>
      </c>
      <c r="E53" s="29">
        <f>'6A'!E53/$C53</f>
        <v>0</v>
      </c>
      <c r="F53" s="29">
        <f>'6A'!F53/$C53</f>
        <v>0</v>
      </c>
      <c r="G53" s="29">
        <f>'6A'!G53/$C53</f>
        <v>0</v>
      </c>
      <c r="H53" s="29">
        <f>'6A'!H53/$C53</f>
        <v>0</v>
      </c>
      <c r="I53" s="29">
        <f>'6A'!I53/$C53</f>
        <v>0.41404535479151428</v>
      </c>
      <c r="J53" s="29">
        <f>'6A'!J53/$C53</f>
        <v>2.1945866861741038E-3</v>
      </c>
      <c r="K53" s="29">
        <f>'6A'!K53/$C53</f>
        <v>1.0241404535479151E-2</v>
      </c>
      <c r="L53" s="29">
        <f>'6A'!L53/$C53</f>
        <v>0</v>
      </c>
      <c r="M53" s="29">
        <f>'6A'!M53/$C53</f>
        <v>8.1931236283833211E-2</v>
      </c>
      <c r="N53" s="29">
        <f>'6A'!N53/$C53</f>
        <v>1.2435991221653255E-2</v>
      </c>
      <c r="O53" s="29">
        <f>'6A'!O53/$C53</f>
        <v>0</v>
      </c>
      <c r="P53" s="29">
        <v>0.34475374732334046</v>
      </c>
    </row>
    <row r="54" spans="1:18" ht="12.8" customHeight="1" x14ac:dyDescent="0.25">
      <c r="A54" s="51" t="s">
        <v>49</v>
      </c>
      <c r="B54" s="48">
        <f>'6A'!B54</f>
        <v>2500</v>
      </c>
      <c r="C54" s="84">
        <f>'6A'!C54</f>
        <v>1088</v>
      </c>
      <c r="D54" s="44">
        <f>'6A'!D54/$C54</f>
        <v>0.74816176470588236</v>
      </c>
      <c r="E54" s="29">
        <f>'6A'!E54/$C54</f>
        <v>0</v>
      </c>
      <c r="F54" s="29">
        <f>'6A'!F54/$C54</f>
        <v>0</v>
      </c>
      <c r="G54" s="29">
        <f>'6A'!G54/$C54</f>
        <v>7.3529411764705881E-3</v>
      </c>
      <c r="H54" s="29">
        <f>'6A'!H54/$C54</f>
        <v>2.7573529411764708E-3</v>
      </c>
      <c r="I54" s="29">
        <f>'6A'!I54/$C54</f>
        <v>0.19117647058823528</v>
      </c>
      <c r="J54" s="29">
        <f>'6A'!J54/$C54</f>
        <v>8.2720588235294119E-3</v>
      </c>
      <c r="K54" s="29">
        <f>'6A'!K54/$C54</f>
        <v>8.455882352941177E-2</v>
      </c>
      <c r="L54" s="29">
        <f>'6A'!L54/$C54</f>
        <v>0</v>
      </c>
      <c r="M54" s="29">
        <f>'6A'!M54/$C54</f>
        <v>2.7573529411764708E-3</v>
      </c>
      <c r="N54" s="29">
        <f>'6A'!N54/$C54</f>
        <v>2.2058823529411766E-2</v>
      </c>
      <c r="O54" s="29">
        <f>'6A'!O54/$C54</f>
        <v>0</v>
      </c>
      <c r="P54" s="29">
        <v>1.1895684001830106E-2</v>
      </c>
    </row>
    <row r="55" spans="1:18" ht="12.8" customHeight="1" x14ac:dyDescent="0.25">
      <c r="A55" s="51" t="s">
        <v>50</v>
      </c>
      <c r="B55" s="48">
        <f>'6A'!B55</f>
        <v>467</v>
      </c>
      <c r="C55" s="84">
        <f>'6A'!C55</f>
        <v>270</v>
      </c>
      <c r="D55" s="44">
        <f>'6A'!D55/$C55</f>
        <v>0.29629629629629628</v>
      </c>
      <c r="E55" s="29">
        <f>'6A'!E55/$C55</f>
        <v>0</v>
      </c>
      <c r="F55" s="29">
        <f>'6A'!F55/$C55</f>
        <v>4.8148148148148148E-2</v>
      </c>
      <c r="G55" s="29">
        <f>'6A'!G55/$C55</f>
        <v>0</v>
      </c>
      <c r="H55" s="29">
        <f>'6A'!H55/$C55</f>
        <v>1.1111111111111112E-2</v>
      </c>
      <c r="I55" s="29">
        <f>'6A'!I55/$C55</f>
        <v>0.19259259259259259</v>
      </c>
      <c r="J55" s="29">
        <f>'6A'!J55/$C55</f>
        <v>0.58148148148148149</v>
      </c>
      <c r="K55" s="29">
        <f>'6A'!K55/$C55</f>
        <v>5.5555555555555552E-2</v>
      </c>
      <c r="L55" s="29">
        <f>'6A'!L55/$C55</f>
        <v>0</v>
      </c>
      <c r="M55" s="29">
        <f>'6A'!M55/$C55</f>
        <v>7.407407407407407E-2</v>
      </c>
      <c r="N55" s="29">
        <f>'6A'!N55/$C55</f>
        <v>1.4814814814814815E-2</v>
      </c>
      <c r="O55" s="29">
        <f>'6A'!O55/$C55</f>
        <v>0</v>
      </c>
      <c r="P55" s="29">
        <v>0</v>
      </c>
    </row>
    <row r="56" spans="1:18" ht="12.8" customHeight="1" x14ac:dyDescent="0.25">
      <c r="A56" s="51" t="s">
        <v>51</v>
      </c>
      <c r="B56" s="48">
        <f>'6A'!B56</f>
        <v>7477</v>
      </c>
      <c r="C56" s="84">
        <f>'6A'!C56</f>
        <v>2866</v>
      </c>
      <c r="D56" s="44">
        <f>'6A'!D56/$C56</f>
        <v>0.76064200976971386</v>
      </c>
      <c r="E56" s="29">
        <f>'6A'!E56/$C56</f>
        <v>0</v>
      </c>
      <c r="F56" s="29">
        <f>'6A'!F56/$C56</f>
        <v>0</v>
      </c>
      <c r="G56" s="29">
        <f>'6A'!G56/$C56</f>
        <v>5.1290997906489881E-2</v>
      </c>
      <c r="H56" s="29">
        <f>'6A'!H56/$C56</f>
        <v>0</v>
      </c>
      <c r="I56" s="29">
        <f>'6A'!I56/$C56</f>
        <v>8.339148639218423E-2</v>
      </c>
      <c r="J56" s="29">
        <f>'6A'!J56/$C56</f>
        <v>4.7103977669225403E-2</v>
      </c>
      <c r="K56" s="29">
        <f>'6A'!K56/$C56</f>
        <v>7.4319609211444523E-2</v>
      </c>
      <c r="L56" s="29">
        <f>'6A'!L56/$C56</f>
        <v>0.11793440334961619</v>
      </c>
      <c r="M56" s="29">
        <f>'6A'!M56/$C56</f>
        <v>2.0237264480111653E-2</v>
      </c>
      <c r="N56" s="29">
        <f>'6A'!N56/$C56</f>
        <v>3.3147243545010467E-2</v>
      </c>
      <c r="O56" s="29">
        <f>'6A'!O56/$C56</f>
        <v>0</v>
      </c>
      <c r="P56" s="29">
        <v>0.12046037042410175</v>
      </c>
      <c r="Q56" s="2" t="s">
        <v>2</v>
      </c>
    </row>
    <row r="57" spans="1:18" ht="12.8" customHeight="1" x14ac:dyDescent="0.25">
      <c r="A57" s="51" t="s">
        <v>52</v>
      </c>
      <c r="B57" s="48">
        <f>'6A'!B57</f>
        <v>7054</v>
      </c>
      <c r="C57" s="84">
        <f>'6A'!C57</f>
        <v>1983</v>
      </c>
      <c r="D57" s="44">
        <f>'6A'!D57/$C57</f>
        <v>0.86686838124054466</v>
      </c>
      <c r="E57" s="29">
        <f>'6A'!E57/$C57</f>
        <v>0.11447302067574382</v>
      </c>
      <c r="F57" s="29">
        <f>'6A'!F57/$C57</f>
        <v>3.6308623298033284E-2</v>
      </c>
      <c r="G57" s="29">
        <f>'6A'!G57/$C57</f>
        <v>0</v>
      </c>
      <c r="H57" s="29">
        <f>'6A'!H57/$C57</f>
        <v>9.0771558245083209E-3</v>
      </c>
      <c r="I57" s="29">
        <f>'6A'!I57/$C57</f>
        <v>0</v>
      </c>
      <c r="J57" s="29">
        <f>'6A'!J57/$C57</f>
        <v>0</v>
      </c>
      <c r="K57" s="29">
        <f>'6A'!K57/$C57</f>
        <v>0</v>
      </c>
      <c r="L57" s="29">
        <f>'6A'!L57/$C57</f>
        <v>0</v>
      </c>
      <c r="M57" s="29">
        <f>'6A'!M57/$C57</f>
        <v>0</v>
      </c>
      <c r="N57" s="29">
        <f>'6A'!N57/$C57</f>
        <v>5.0428643469490669E-3</v>
      </c>
      <c r="O57" s="29">
        <f>'6A'!O57/$C57</f>
        <v>0</v>
      </c>
      <c r="P57" s="29">
        <v>0</v>
      </c>
    </row>
    <row r="58" spans="1:18" ht="12.8" customHeight="1" x14ac:dyDescent="0.25">
      <c r="A58" s="51" t="s">
        <v>53</v>
      </c>
      <c r="B58" s="48">
        <f>'6A'!B58</f>
        <v>1471</v>
      </c>
      <c r="C58" s="84">
        <f>'6A'!C58</f>
        <v>574</v>
      </c>
      <c r="D58" s="44">
        <f>'6A'!D58/$C58</f>
        <v>0.76480836236933802</v>
      </c>
      <c r="E58" s="29">
        <f>'6A'!E58/$C58</f>
        <v>0</v>
      </c>
      <c r="F58" s="29">
        <f>'6A'!F58/$C58</f>
        <v>3.4843205574912892E-3</v>
      </c>
      <c r="G58" s="29">
        <f>'6A'!G58/$C58</f>
        <v>1.5679442508710801E-2</v>
      </c>
      <c r="H58" s="29">
        <f>'6A'!H58/$C58</f>
        <v>1.7421602787456446E-3</v>
      </c>
      <c r="I58" s="29">
        <f>'6A'!I58/$C58</f>
        <v>2.2648083623693381E-2</v>
      </c>
      <c r="J58" s="29">
        <f>'6A'!J58/$C58</f>
        <v>0</v>
      </c>
      <c r="K58" s="29">
        <f>'6A'!K58/$C58</f>
        <v>2.9616724738675958E-2</v>
      </c>
      <c r="L58" s="29">
        <f>'6A'!L58/$C58</f>
        <v>2.9616724738675958E-2</v>
      </c>
      <c r="M58" s="29">
        <f>'6A'!M58/$C58</f>
        <v>3.4843205574912892E-3</v>
      </c>
      <c r="N58" s="29">
        <f>'6A'!N58/$C58</f>
        <v>1.7421602787456446E-3</v>
      </c>
      <c r="O58" s="29">
        <f>'6A'!O58/$C58</f>
        <v>0</v>
      </c>
      <c r="P58" s="29">
        <v>0.15896820635872824</v>
      </c>
    </row>
    <row r="59" spans="1:18" ht="12.8" customHeight="1" x14ac:dyDescent="0.25">
      <c r="A59" s="51" t="s">
        <v>54</v>
      </c>
      <c r="B59" s="48">
        <f>'6A'!B59</f>
        <v>1732</v>
      </c>
      <c r="C59" s="84">
        <f>'6A'!C59</f>
        <v>826</v>
      </c>
      <c r="D59" s="44">
        <f>'6A'!D59/$C59</f>
        <v>0.85835351089588374</v>
      </c>
      <c r="E59" s="29">
        <f>'6A'!E59/$C59</f>
        <v>0</v>
      </c>
      <c r="F59" s="29">
        <f>'6A'!F59/$C59</f>
        <v>0</v>
      </c>
      <c r="G59" s="29">
        <f>'6A'!G59/$C59</f>
        <v>1.6949152542372881E-2</v>
      </c>
      <c r="H59" s="29">
        <f>'6A'!H59/$C59</f>
        <v>0</v>
      </c>
      <c r="I59" s="29">
        <f>'6A'!I59/$C59</f>
        <v>7.1428571428571425E-2</v>
      </c>
      <c r="J59" s="29">
        <f>'6A'!J59/$C59</f>
        <v>4.9636803874092007E-2</v>
      </c>
      <c r="K59" s="29">
        <f>'6A'!K59/$C59</f>
        <v>1.8159806295399514E-2</v>
      </c>
      <c r="L59" s="29">
        <f>'6A'!L59/$C59</f>
        <v>4.8426150121065378E-3</v>
      </c>
      <c r="M59" s="29">
        <f>'6A'!M59/$C59</f>
        <v>3.6319612590799033E-3</v>
      </c>
      <c r="N59" s="29">
        <f>'6A'!N59/$C59</f>
        <v>1.9370460048426151E-2</v>
      </c>
      <c r="O59" s="29">
        <f>'6A'!O59/$C59</f>
        <v>0</v>
      </c>
      <c r="P59" s="29">
        <v>0</v>
      </c>
    </row>
    <row r="60" spans="1:18" ht="12.8" customHeight="1" x14ac:dyDescent="0.25">
      <c r="A60" s="51" t="s">
        <v>55</v>
      </c>
      <c r="B60" s="48">
        <f>'6A'!B60</f>
        <v>100</v>
      </c>
      <c r="C60" s="84">
        <f>'6A'!C60</f>
        <v>11</v>
      </c>
      <c r="D60" s="44">
        <f>'6A'!D60/$C60</f>
        <v>9.0909090909090912E-2</v>
      </c>
      <c r="E60" s="29">
        <f>'6A'!E60/$C60</f>
        <v>9.0909090909090912E-2</v>
      </c>
      <c r="F60" s="29">
        <f>'6A'!F60/$C60</f>
        <v>0</v>
      </c>
      <c r="G60" s="29">
        <f>'6A'!G60/$C60</f>
        <v>0.72727272727272729</v>
      </c>
      <c r="H60" s="29">
        <f>'6A'!H60/$C60</f>
        <v>0</v>
      </c>
      <c r="I60" s="29">
        <f>'6A'!I60/$C60</f>
        <v>0</v>
      </c>
      <c r="J60" s="29">
        <f>'6A'!J60/$C60</f>
        <v>0</v>
      </c>
      <c r="K60" s="29">
        <f>'6A'!K60/$C60</f>
        <v>0.18181818181818182</v>
      </c>
      <c r="L60" s="29">
        <f>'6A'!L60/$C60</f>
        <v>0.36363636363636365</v>
      </c>
      <c r="M60" s="29">
        <f>'6A'!M60/$C60</f>
        <v>0</v>
      </c>
      <c r="N60" s="29">
        <f>'6A'!N60/$C60</f>
        <v>0</v>
      </c>
      <c r="O60" s="29">
        <f>'6A'!O60/$C60</f>
        <v>0</v>
      </c>
      <c r="P60" s="29">
        <v>3.0303030303030304E-2</v>
      </c>
    </row>
    <row r="61" spans="1:18" ht="12.8" customHeight="1" x14ac:dyDescent="0.25">
      <c r="A61" s="51" t="s">
        <v>56</v>
      </c>
      <c r="B61" s="48">
        <f>'6A'!B61</f>
        <v>8256</v>
      </c>
      <c r="C61" s="84">
        <f>'6A'!C61</f>
        <v>3255</v>
      </c>
      <c r="D61" s="44">
        <f>'6A'!D61/$C61</f>
        <v>0.77572964669738864</v>
      </c>
      <c r="E61" s="29">
        <f>'6A'!E61/$C61</f>
        <v>0</v>
      </c>
      <c r="F61" s="29">
        <f>'6A'!F61/$C61</f>
        <v>0</v>
      </c>
      <c r="G61" s="29">
        <f>'6A'!G61/$C61</f>
        <v>1.8433179723502304E-3</v>
      </c>
      <c r="H61" s="29">
        <f>'6A'!H61/$C61</f>
        <v>1.5360983102918587E-3</v>
      </c>
      <c r="I61" s="29">
        <f>'6A'!I61/$C61</f>
        <v>0.19600614439324116</v>
      </c>
      <c r="J61" s="29">
        <f>'6A'!J61/$C61</f>
        <v>4.6390168970814133E-2</v>
      </c>
      <c r="K61" s="29">
        <f>'6A'!K61/$C61</f>
        <v>6.6359447004608302E-2</v>
      </c>
      <c r="L61" s="29">
        <f>'6A'!L61/$C61</f>
        <v>2.4577572964669739E-3</v>
      </c>
      <c r="M61" s="29">
        <f>'6A'!M61/$C61</f>
        <v>4.3010752688172043E-3</v>
      </c>
      <c r="N61" s="29">
        <f>'6A'!N61/$C61</f>
        <v>5.5299539170506912E-3</v>
      </c>
      <c r="O61" s="29">
        <f>'6A'!O61/$C61</f>
        <v>0</v>
      </c>
      <c r="P61" s="74">
        <v>0</v>
      </c>
    </row>
    <row r="62" spans="1:18" ht="7.55" customHeight="1" x14ac:dyDescent="0.25">
      <c r="A62" s="53"/>
      <c r="B62" s="67" t="s">
        <v>2</v>
      </c>
      <c r="C62" s="85" t="s">
        <v>2</v>
      </c>
      <c r="D62" s="83" t="s">
        <v>2</v>
      </c>
      <c r="E62" s="56" t="s">
        <v>2</v>
      </c>
      <c r="F62" s="56" t="s">
        <v>2</v>
      </c>
      <c r="G62" s="56" t="s">
        <v>2</v>
      </c>
      <c r="H62" s="56" t="s">
        <v>2</v>
      </c>
      <c r="I62" s="56" t="s">
        <v>2</v>
      </c>
      <c r="J62" s="56" t="s">
        <v>2</v>
      </c>
      <c r="K62" s="56" t="s">
        <v>2</v>
      </c>
      <c r="L62" s="56" t="s">
        <v>2</v>
      </c>
      <c r="M62" s="56" t="s">
        <v>2</v>
      </c>
      <c r="N62" s="56" t="s">
        <v>2</v>
      </c>
      <c r="O62" s="56" t="s">
        <v>2</v>
      </c>
      <c r="P62" s="56" t="s">
        <v>2</v>
      </c>
      <c r="Q62" s="2" t="s">
        <v>2</v>
      </c>
      <c r="R62" s="2" t="s">
        <v>2</v>
      </c>
    </row>
    <row r="63" spans="1:18" ht="12.8" customHeight="1" x14ac:dyDescent="0.25">
      <c r="A63" s="51" t="s">
        <v>57</v>
      </c>
      <c r="B63" s="48">
        <f>'6A'!B63</f>
        <v>31330</v>
      </c>
      <c r="C63" s="84">
        <f>'6A'!C63</f>
        <v>16155</v>
      </c>
      <c r="D63" s="44">
        <f>'6A'!D63/$C63</f>
        <v>0.73871866295264621</v>
      </c>
      <c r="E63" s="29">
        <f>'6A'!E63/$C63</f>
        <v>6.8895078922934075E-2</v>
      </c>
      <c r="F63" s="29">
        <f>'6A'!F63/$C63</f>
        <v>0</v>
      </c>
      <c r="G63" s="29">
        <f>'6A'!G63/$C63</f>
        <v>5.6329309811203963E-3</v>
      </c>
      <c r="H63" s="29">
        <f>'6A'!H63/$C63</f>
        <v>2.4760136180748996E-4</v>
      </c>
      <c r="I63" s="29">
        <f>'6A'!I63/$C63</f>
        <v>4.00495202723615E-2</v>
      </c>
      <c r="J63" s="29">
        <f>'6A'!J63/$C63</f>
        <v>1.1327762302692664E-2</v>
      </c>
      <c r="K63" s="29">
        <f>'6A'!K63/$C63</f>
        <v>2.5502940266171465E-2</v>
      </c>
      <c r="L63" s="29">
        <f>'6A'!L63/$C63</f>
        <v>5.5957907768492729E-2</v>
      </c>
      <c r="M63" s="29">
        <f>'6A'!M63/$C63</f>
        <v>4.0235221293717111E-3</v>
      </c>
      <c r="N63" s="29">
        <f>'6A'!N63/$C63</f>
        <v>1.0027855153203343E-2</v>
      </c>
      <c r="O63" s="75">
        <f>'6A'!O63/$C63</f>
        <v>0</v>
      </c>
      <c r="P63" s="29">
        <v>0.36130550566668729</v>
      </c>
    </row>
    <row r="64" spans="1:18" ht="12.8" customHeight="1" x14ac:dyDescent="0.25">
      <c r="A64" s="51" t="s">
        <v>58</v>
      </c>
      <c r="B64" s="48">
        <f>'6A'!B64</f>
        <v>1499</v>
      </c>
      <c r="C64" s="84">
        <f>'6A'!C64</f>
        <v>761</v>
      </c>
      <c r="D64" s="44">
        <f>'6A'!D64/$C64</f>
        <v>0.39684625492772668</v>
      </c>
      <c r="E64" s="29">
        <f>'6A'!E64/$C64</f>
        <v>7.8843626806833107E-3</v>
      </c>
      <c r="F64" s="29">
        <f>'6A'!F64/$C64</f>
        <v>6.5703022339027592E-3</v>
      </c>
      <c r="G64" s="29">
        <f>'6A'!G64/$C64</f>
        <v>2.3653088042049936E-2</v>
      </c>
      <c r="H64" s="29">
        <f>'6A'!H64/$C64</f>
        <v>0</v>
      </c>
      <c r="I64" s="29">
        <f>'6A'!I64/$C64</f>
        <v>0.20630749014454666</v>
      </c>
      <c r="J64" s="29">
        <f>'6A'!J64/$C64</f>
        <v>0.11038107752956636</v>
      </c>
      <c r="K64" s="29">
        <f>'6A'!K64/$C64</f>
        <v>0.21813403416557162</v>
      </c>
      <c r="L64" s="29">
        <f>'6A'!L64/$C64</f>
        <v>0</v>
      </c>
      <c r="M64" s="29">
        <f>'6A'!M64/$C64</f>
        <v>3.9421813403416554E-3</v>
      </c>
      <c r="N64" s="29">
        <f>'6A'!N64/$C64</f>
        <v>5.2562417871222074E-2</v>
      </c>
      <c r="O64" s="75">
        <f>'6A'!O64/$C64</f>
        <v>0</v>
      </c>
      <c r="P64" s="29">
        <v>5.7741816844428098E-2</v>
      </c>
    </row>
    <row r="65" spans="1:16" ht="12.8" customHeight="1" x14ac:dyDescent="0.25">
      <c r="A65" s="51" t="s">
        <v>59</v>
      </c>
      <c r="B65" s="48">
        <f>'6A'!B65</f>
        <v>5143</v>
      </c>
      <c r="C65" s="84">
        <f>'6A'!C65</f>
        <v>3657</v>
      </c>
      <c r="D65" s="44">
        <f>'6A'!D65/$C65</f>
        <v>0.39950779327317476</v>
      </c>
      <c r="E65" s="29">
        <f>'6A'!E65/$C65</f>
        <v>1.3672409078479629E-3</v>
      </c>
      <c r="F65" s="29">
        <f>'6A'!F65/$C65</f>
        <v>8.2034454470877774E-4</v>
      </c>
      <c r="G65" s="29">
        <f>'6A'!G65/$C65</f>
        <v>0.23653267705769757</v>
      </c>
      <c r="H65" s="29">
        <f>'6A'!H65/$C65</f>
        <v>0</v>
      </c>
      <c r="I65" s="29">
        <f>'6A'!I65/$C65</f>
        <v>0.10828547990155865</v>
      </c>
      <c r="J65" s="29">
        <f>'6A'!J65/$C65</f>
        <v>0</v>
      </c>
      <c r="K65" s="29">
        <f>'6A'!K65/$C65</f>
        <v>2.871205906480722E-2</v>
      </c>
      <c r="L65" s="29">
        <f>'6A'!L65/$C65</f>
        <v>5.4689636313918514E-3</v>
      </c>
      <c r="M65" s="29">
        <f>'6A'!M65/$C65</f>
        <v>9.8441345365053324E-3</v>
      </c>
      <c r="N65" s="29">
        <f>'6A'!N65/$C65</f>
        <v>2.8438610883237625E-2</v>
      </c>
      <c r="O65" s="75">
        <f>'6A'!O65/$C65</f>
        <v>0</v>
      </c>
      <c r="P65" s="29">
        <v>0.44306835637480801</v>
      </c>
    </row>
    <row r="66" spans="1:16" ht="12.8" customHeight="1" x14ac:dyDescent="0.25">
      <c r="A66" s="52" t="s">
        <v>60</v>
      </c>
      <c r="B66" s="70">
        <f>'6A'!B66</f>
        <v>280</v>
      </c>
      <c r="C66" s="88">
        <f>'6A'!C66</f>
        <v>238</v>
      </c>
      <c r="D66" s="45">
        <f>'6A'!D66/$C66</f>
        <v>0.23949579831932774</v>
      </c>
      <c r="E66" s="30">
        <f>'6A'!E66/$C66</f>
        <v>0</v>
      </c>
      <c r="F66" s="30">
        <f>'6A'!F66/$C66</f>
        <v>0</v>
      </c>
      <c r="G66" s="30">
        <f>'6A'!G66/$C66</f>
        <v>0.76470588235294112</v>
      </c>
      <c r="H66" s="30">
        <f>'6A'!H66/$C66</f>
        <v>0</v>
      </c>
      <c r="I66" s="30">
        <f>'6A'!I66/$C66</f>
        <v>6.7226890756302518E-2</v>
      </c>
      <c r="J66" s="30">
        <f>'6A'!J66/$C66</f>
        <v>0</v>
      </c>
      <c r="K66" s="30">
        <f>'6A'!K66/$C66</f>
        <v>6.3025210084033612E-2</v>
      </c>
      <c r="L66" s="30">
        <f>'6A'!L66/$C66</f>
        <v>0</v>
      </c>
      <c r="M66" s="30">
        <f>'6A'!M66/$C66</f>
        <v>0</v>
      </c>
      <c r="N66" s="30">
        <f>'6A'!N66/$C66</f>
        <v>0</v>
      </c>
      <c r="O66" s="78">
        <f>'6A'!O66/$C66</f>
        <v>0</v>
      </c>
      <c r="P66" s="90">
        <v>0</v>
      </c>
    </row>
    <row r="67" spans="1:16" ht="12.8" customHeight="1" x14ac:dyDescent="0.2">
      <c r="A67" s="331" t="s">
        <v>127</v>
      </c>
      <c r="B67" s="331"/>
      <c r="C67" s="331"/>
      <c r="D67" s="331"/>
      <c r="E67" s="331"/>
      <c r="F67" s="331"/>
      <c r="G67" s="331"/>
      <c r="H67" s="331"/>
      <c r="I67" s="331"/>
      <c r="J67" s="331"/>
      <c r="K67" s="331"/>
      <c r="L67" s="331"/>
      <c r="M67" s="331"/>
      <c r="N67" s="331"/>
      <c r="O67" s="331"/>
      <c r="P67" s="331"/>
    </row>
    <row r="68" spans="1:16" ht="12.8" customHeight="1" x14ac:dyDescent="0.2">
      <c r="A68" s="208"/>
      <c r="B68" s="194"/>
    </row>
  </sheetData>
  <mergeCells count="5">
    <mergeCell ref="A1:P1"/>
    <mergeCell ref="A4:P4"/>
    <mergeCell ref="A67:P67"/>
    <mergeCell ref="A2:P2"/>
    <mergeCell ref="A3:P3"/>
  </mergeCells>
  <phoneticPr fontId="0" type="noConversion"/>
  <printOptions horizontalCentered="1" verticalCentered="1"/>
  <pageMargins left="0.25" right="0.25" top="0.25" bottom="0.25" header="0.5" footer="0.5"/>
  <pageSetup scale="65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0"/>
  <sheetViews>
    <sheetView zoomScaleNormal="100" zoomScaleSheetLayoutView="100" workbookViewId="0">
      <selection activeCell="F19" sqref="F19"/>
    </sheetView>
  </sheetViews>
  <sheetFormatPr defaultColWidth="9.125" defaultRowHeight="12.45" x14ac:dyDescent="0.2"/>
  <cols>
    <col min="1" max="1" width="15.75" style="2" customWidth="1"/>
    <col min="2" max="2" width="10.5" style="2" customWidth="1"/>
    <col min="3" max="3" width="13.5" style="2" bestFit="1" customWidth="1"/>
    <col min="4" max="4" width="13.125" style="2" bestFit="1" customWidth="1"/>
    <col min="5" max="6" width="12.25" style="2" bestFit="1" customWidth="1"/>
    <col min="7" max="7" width="11.25" style="2" bestFit="1" customWidth="1"/>
    <col min="8" max="8" width="10.5" style="2" bestFit="1" customWidth="1"/>
    <col min="9" max="9" width="7.5" style="2" bestFit="1" customWidth="1"/>
    <col min="10" max="10" width="11.25" style="2" bestFit="1" customWidth="1"/>
    <col min="11" max="11" width="10.75" style="2" bestFit="1" customWidth="1"/>
    <col min="12" max="12" width="9.75" style="2" bestFit="1" customWidth="1"/>
    <col min="13" max="13" width="12.25" style="2" bestFit="1" customWidth="1"/>
    <col min="14" max="14" width="11.5" style="2" bestFit="1" customWidth="1"/>
    <col min="15" max="15" width="10.5" style="2" bestFit="1" customWidth="1"/>
    <col min="16" max="16" width="9.75" style="2" bestFit="1" customWidth="1"/>
    <col min="17" max="16384" width="9.125" style="2"/>
  </cols>
  <sheetData>
    <row r="1" spans="1:16" s="195" customFormat="1" ht="13.1" x14ac:dyDescent="0.2">
      <c r="A1" s="309" t="s">
        <v>216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</row>
    <row r="2" spans="1:16" s="195" customFormat="1" ht="13.1" x14ac:dyDescent="0.2">
      <c r="A2" s="309" t="s">
        <v>217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</row>
    <row r="3" spans="1:16" ht="13.1" x14ac:dyDescent="0.25">
      <c r="A3" s="284" t="str">
        <f>'3A'!$A$3</f>
        <v>Monthly Average, Fiscal Year 2019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</row>
    <row r="4" spans="1:16" ht="12.8" customHeight="1" x14ac:dyDescent="0.2">
      <c r="A4" s="295" t="str">
        <f>'1B'!$A$4</f>
        <v>ACF/OFA: 07/30/2020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  <c r="O4" s="295"/>
      <c r="P4" s="295"/>
    </row>
    <row r="5" spans="1:16" s="4" customFormat="1" ht="39.799999999999997" customHeight="1" x14ac:dyDescent="0.25">
      <c r="A5" s="94" t="s">
        <v>0</v>
      </c>
      <c r="B5" s="25" t="s">
        <v>163</v>
      </c>
      <c r="C5" s="183" t="s">
        <v>164</v>
      </c>
      <c r="D5" s="182" t="s">
        <v>147</v>
      </c>
      <c r="E5" s="25" t="s">
        <v>159</v>
      </c>
      <c r="F5" s="25" t="s">
        <v>145</v>
      </c>
      <c r="G5" s="25" t="s">
        <v>148</v>
      </c>
      <c r="H5" s="25" t="s">
        <v>149</v>
      </c>
      <c r="I5" s="25" t="s">
        <v>150</v>
      </c>
      <c r="J5" s="25" t="s">
        <v>151</v>
      </c>
      <c r="K5" s="25" t="s">
        <v>152</v>
      </c>
      <c r="L5" s="25" t="s">
        <v>153</v>
      </c>
      <c r="M5" s="25" t="s">
        <v>154</v>
      </c>
      <c r="N5" s="25" t="s">
        <v>160</v>
      </c>
      <c r="O5" s="25" t="s">
        <v>156</v>
      </c>
      <c r="P5" s="94" t="s">
        <v>94</v>
      </c>
    </row>
    <row r="6" spans="1:16" ht="12.8" customHeight="1" x14ac:dyDescent="0.25">
      <c r="A6" s="39" t="s">
        <v>3</v>
      </c>
      <c r="B6" s="48">
        <f>SUM(B8:B66)</f>
        <v>700027</v>
      </c>
      <c r="C6" s="190">
        <f>'6A'!C6/$B6</f>
        <v>0.52030135980469328</v>
      </c>
      <c r="D6" s="44">
        <f>'6A'!D6/$B6</f>
        <v>0.40584006045481102</v>
      </c>
      <c r="E6" s="29">
        <f>'6A'!E6/$B6</f>
        <v>5.7483497065113206E-3</v>
      </c>
      <c r="F6" s="29">
        <f>'6A'!F6/$B6</f>
        <v>5.5083589632971301E-3</v>
      </c>
      <c r="G6" s="29">
        <f>'6A'!G6/$B6</f>
        <v>1.4629435721765017E-2</v>
      </c>
      <c r="H6" s="29">
        <f>'6A'!H6/$B6</f>
        <v>5.3426510691730457E-4</v>
      </c>
      <c r="I6" s="29">
        <f>'6A'!I6/$B6</f>
        <v>6.7341688249167531E-2</v>
      </c>
      <c r="J6" s="29">
        <f>'6A'!J6/$B6</f>
        <v>8.7639476763039133E-3</v>
      </c>
      <c r="K6" s="29">
        <f>'6A'!K6/$B6</f>
        <v>2.4960465810604449E-2</v>
      </c>
      <c r="L6" s="29">
        <f>'6A'!L6/$B6</f>
        <v>1.4372302782606957E-2</v>
      </c>
      <c r="M6" s="29">
        <f>'6A'!M6/$B6</f>
        <v>4.9155246869049341E-3</v>
      </c>
      <c r="N6" s="29">
        <f>'6A'!N6/$B6</f>
        <v>3.4398673194033945E-3</v>
      </c>
      <c r="O6" s="29">
        <f>'6A'!O6/$B6</f>
        <v>0</v>
      </c>
      <c r="P6" s="29">
        <f>'6A'!P6/$B6</f>
        <v>3.5557199936573872E-2</v>
      </c>
    </row>
    <row r="7" spans="1:16" ht="7.55" customHeight="1" x14ac:dyDescent="0.25">
      <c r="A7" s="53"/>
      <c r="B7" s="67"/>
      <c r="C7" s="191"/>
      <c r="D7" s="83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ht="12.8" customHeight="1" x14ac:dyDescent="0.25">
      <c r="A8" s="51" t="s">
        <v>8</v>
      </c>
      <c r="B8" s="48">
        <f>'6A'!B8</f>
        <v>2963</v>
      </c>
      <c r="C8" s="190">
        <f>'6A'!C8/$B8</f>
        <v>0.52784340195747548</v>
      </c>
      <c r="D8" s="44">
        <f>'6A'!D8/$B8</f>
        <v>0.38879514006074922</v>
      </c>
      <c r="E8" s="29">
        <f>'6A'!E8/$B8</f>
        <v>3.0374620317246033E-3</v>
      </c>
      <c r="F8" s="29">
        <f>'6A'!F8/$B8</f>
        <v>5.5349308133648328E-2</v>
      </c>
      <c r="G8" s="29">
        <f>'6A'!G8/$B8</f>
        <v>4.9949375632804591E-2</v>
      </c>
      <c r="H8" s="29">
        <f>'6A'!H8/$B8</f>
        <v>0</v>
      </c>
      <c r="I8" s="29">
        <f>'6A'!I8/$B8</f>
        <v>1.282483968950388E-2</v>
      </c>
      <c r="J8" s="29">
        <f>'6A'!J8/$B8</f>
        <v>0</v>
      </c>
      <c r="K8" s="29">
        <f>'6A'!K8/$B8</f>
        <v>1.7549780627742154E-2</v>
      </c>
      <c r="L8" s="29">
        <f>'6A'!L8/$B8</f>
        <v>3.1387107661154233E-2</v>
      </c>
      <c r="M8" s="29">
        <f>'6A'!M8/$B8</f>
        <v>0</v>
      </c>
      <c r="N8" s="29">
        <f>'6A'!N8/$B8</f>
        <v>5.737428282146473E-3</v>
      </c>
      <c r="O8" s="29">
        <f>'6A'!O8/$B8</f>
        <v>0</v>
      </c>
      <c r="P8" s="29">
        <f>'6A'!P8/$B8</f>
        <v>1.4512318596017549E-2</v>
      </c>
    </row>
    <row r="9" spans="1:16" ht="12.8" customHeight="1" x14ac:dyDescent="0.25">
      <c r="A9" s="51" t="s">
        <v>9</v>
      </c>
      <c r="B9" s="48">
        <f>'6A'!B9</f>
        <v>1923</v>
      </c>
      <c r="C9" s="190">
        <f>'6A'!C9/$B9</f>
        <v>0.56214248569942793</v>
      </c>
      <c r="D9" s="44">
        <f>'6A'!D9/$B9</f>
        <v>0.37545501820072802</v>
      </c>
      <c r="E9" s="29">
        <f>'6A'!E9/$B9</f>
        <v>0</v>
      </c>
      <c r="F9" s="29">
        <f>'6A'!F9/$B9</f>
        <v>2.6001040041601664E-3</v>
      </c>
      <c r="G9" s="29">
        <f>'6A'!G9/$B9</f>
        <v>4.6801872074882997E-3</v>
      </c>
      <c r="H9" s="29">
        <f>'6A'!H9/$B9</f>
        <v>5.7202288091523657E-3</v>
      </c>
      <c r="I9" s="29">
        <f>'6A'!I9/$B9</f>
        <v>0.20332813312532502</v>
      </c>
      <c r="J9" s="29">
        <f>'6A'!J9/$B9</f>
        <v>9.5163806552262087E-2</v>
      </c>
      <c r="K9" s="29">
        <f>'6A'!K9/$B9</f>
        <v>2.5481019240769631E-2</v>
      </c>
      <c r="L9" s="29">
        <f>'6A'!L9/$B9</f>
        <v>5.2002080083203327E-3</v>
      </c>
      <c r="M9" s="29">
        <f>'6A'!M9/$B9</f>
        <v>1.5600624024960999E-2</v>
      </c>
      <c r="N9" s="29">
        <f>'6A'!N9/$B9</f>
        <v>2.0800832033281333E-3</v>
      </c>
      <c r="O9" s="29">
        <f>'6A'!O9/$B9</f>
        <v>0</v>
      </c>
      <c r="P9" s="29">
        <f>'6A'!P9/$B9</f>
        <v>0</v>
      </c>
    </row>
    <row r="10" spans="1:16" ht="12.8" customHeight="1" x14ac:dyDescent="0.25">
      <c r="A10" s="51" t="s">
        <v>10</v>
      </c>
      <c r="B10" s="48">
        <f>'6A'!B10</f>
        <v>2489</v>
      </c>
      <c r="C10" s="190">
        <f>'6A'!C10/$B10</f>
        <v>0.27159501807955</v>
      </c>
      <c r="D10" s="44">
        <f>'6A'!D10/$B10</f>
        <v>0.18039373242265971</v>
      </c>
      <c r="E10" s="29">
        <f>'6A'!E10/$B10</f>
        <v>0</v>
      </c>
      <c r="F10" s="29">
        <f>'6A'!F10/$B10</f>
        <v>0</v>
      </c>
      <c r="G10" s="29">
        <f>'6A'!G10/$B10</f>
        <v>1.9686621132985135E-2</v>
      </c>
      <c r="H10" s="29">
        <f>'6A'!H10/$B10</f>
        <v>4.017677782241864E-4</v>
      </c>
      <c r="I10" s="29">
        <f>'6A'!I10/$B10</f>
        <v>5.5042185616713542E-2</v>
      </c>
      <c r="J10" s="29">
        <f>'6A'!J10/$B10</f>
        <v>1.7276014463640015E-2</v>
      </c>
      <c r="K10" s="29">
        <f>'6A'!K10/$B10</f>
        <v>2.0088388911209322E-2</v>
      </c>
      <c r="L10" s="29">
        <f>'6A'!L10/$B10</f>
        <v>2.4106066693451184E-3</v>
      </c>
      <c r="M10" s="29">
        <f>'6A'!M10/$B10</f>
        <v>7.2318200080353553E-3</v>
      </c>
      <c r="N10" s="29">
        <f>'6A'!N10/$B10</f>
        <v>1.2454801124949779E-2</v>
      </c>
      <c r="O10" s="29">
        <f>'6A'!O10/$B10</f>
        <v>0</v>
      </c>
      <c r="P10" s="29">
        <f>'6A'!P10/$B10</f>
        <v>0</v>
      </c>
    </row>
    <row r="11" spans="1:16" ht="12.8" customHeight="1" x14ac:dyDescent="0.25">
      <c r="A11" s="51" t="s">
        <v>11</v>
      </c>
      <c r="B11" s="48">
        <f>'6A'!B11</f>
        <v>1385</v>
      </c>
      <c r="C11" s="190">
        <f>'6A'!C11/$B11</f>
        <v>0.348014440433213</v>
      </c>
      <c r="D11" s="44">
        <f>'6A'!D11/$B11</f>
        <v>0.24404332129963899</v>
      </c>
      <c r="E11" s="29">
        <f>'6A'!E11/$B11</f>
        <v>0</v>
      </c>
      <c r="F11" s="29">
        <f>'6A'!F11/$B11</f>
        <v>1.4440433212996389E-3</v>
      </c>
      <c r="G11" s="29">
        <f>'6A'!G11/$B11</f>
        <v>2.8880866425992781E-2</v>
      </c>
      <c r="H11" s="29">
        <f>'6A'!H11/$B11</f>
        <v>3.6101083032490976E-3</v>
      </c>
      <c r="I11" s="29">
        <f>'6A'!I11/$B11</f>
        <v>4.5487364620938629E-2</v>
      </c>
      <c r="J11" s="29">
        <f>'6A'!J11/$B11</f>
        <v>2.8158844765342961E-2</v>
      </c>
      <c r="K11" s="29">
        <f>'6A'!K11/$B11</f>
        <v>2.0938628158844765E-2</v>
      </c>
      <c r="L11" s="29">
        <f>'6A'!L11/$B11</f>
        <v>0</v>
      </c>
      <c r="M11" s="29">
        <f>'6A'!M11/$B11</f>
        <v>0</v>
      </c>
      <c r="N11" s="29">
        <f>'6A'!N11/$B11</f>
        <v>2.1660649819494585E-3</v>
      </c>
      <c r="O11" s="29">
        <f>'6A'!O11/$B11</f>
        <v>0</v>
      </c>
      <c r="P11" s="29">
        <f>'6A'!P11/$B11</f>
        <v>0</v>
      </c>
    </row>
    <row r="12" spans="1:16" ht="12.8" customHeight="1" x14ac:dyDescent="0.25">
      <c r="A12" s="51" t="s">
        <v>12</v>
      </c>
      <c r="B12" s="48">
        <f>'6A'!B12</f>
        <v>295217</v>
      </c>
      <c r="C12" s="190">
        <f>'6A'!C12/$B12</f>
        <v>0.56430015886619</v>
      </c>
      <c r="D12" s="44">
        <f>'6A'!D12/$B12</f>
        <v>0.44766392179312164</v>
      </c>
      <c r="E12" s="29">
        <f>'6A'!E12/$B12</f>
        <v>4.3256316540036654E-3</v>
      </c>
      <c r="F12" s="29">
        <f>'6A'!F12/$B12</f>
        <v>1.0802223449191612E-2</v>
      </c>
      <c r="G12" s="29">
        <f>'6A'!G12/$B12</f>
        <v>5.280861197017787E-3</v>
      </c>
      <c r="H12" s="29">
        <f>'6A'!H12/$B12</f>
        <v>9.0780679974391718E-4</v>
      </c>
      <c r="I12" s="29">
        <f>'6A'!I12/$B12</f>
        <v>0.10205713085628537</v>
      </c>
      <c r="J12" s="29">
        <f>'6A'!J12/$B12</f>
        <v>6.6154726861935454E-3</v>
      </c>
      <c r="K12" s="29">
        <f>'6A'!K12/$B12</f>
        <v>2.7749079490679736E-2</v>
      </c>
      <c r="L12" s="29">
        <f>'6A'!L12/$B12</f>
        <v>1.4673951703323317E-2</v>
      </c>
      <c r="M12" s="29">
        <f>'6A'!M12/$B12</f>
        <v>6.5917613145584433E-3</v>
      </c>
      <c r="N12" s="29">
        <f>'6A'!N12/$B12</f>
        <v>2.1678968352093547E-3</v>
      </c>
      <c r="O12" s="29">
        <f>'6A'!O12/$B12</f>
        <v>0</v>
      </c>
      <c r="P12" s="29">
        <f>'6A'!P12/$B12</f>
        <v>2.7183393910242295E-2</v>
      </c>
    </row>
    <row r="13" spans="1:16" ht="12.8" customHeight="1" x14ac:dyDescent="0.25">
      <c r="A13" s="51" t="s">
        <v>13</v>
      </c>
      <c r="B13" s="48">
        <f>'6A'!B13</f>
        <v>8887</v>
      </c>
      <c r="C13" s="190">
        <f>'6A'!C13/$B13</f>
        <v>0.58186114549341739</v>
      </c>
      <c r="D13" s="44">
        <f>'6A'!D13/$B13</f>
        <v>0.22279734443569257</v>
      </c>
      <c r="E13" s="29">
        <f>'6A'!E13/$B13</f>
        <v>1.1815010689771576E-2</v>
      </c>
      <c r="F13" s="29">
        <f>'6A'!F13/$B13</f>
        <v>0</v>
      </c>
      <c r="G13" s="29">
        <f>'6A'!G13/$B13</f>
        <v>4.0508608079216834E-3</v>
      </c>
      <c r="H13" s="29">
        <f>'6A'!H13/$B13</f>
        <v>4.5009564532463148E-4</v>
      </c>
      <c r="I13" s="29">
        <f>'6A'!I13/$B13</f>
        <v>0.30336446494880159</v>
      </c>
      <c r="J13" s="29">
        <f>'6A'!J13/$B13</f>
        <v>9.5645324631484195E-3</v>
      </c>
      <c r="K13" s="29">
        <f>'6A'!K13/$B13</f>
        <v>8.2592550917069879E-2</v>
      </c>
      <c r="L13" s="29">
        <f>'6A'!L13/$B13</f>
        <v>3.375717339934736E-3</v>
      </c>
      <c r="M13" s="29">
        <f>'6A'!M13/$B13</f>
        <v>5.626195566557894E-3</v>
      </c>
      <c r="N13" s="29">
        <f>'6A'!N13/$B13</f>
        <v>2.0366827950939574E-2</v>
      </c>
      <c r="O13" s="29">
        <f>'6A'!O13/$B13</f>
        <v>0</v>
      </c>
      <c r="P13" s="29">
        <f>'6A'!P13/$B13</f>
        <v>8.4167885675706086E-2</v>
      </c>
    </row>
    <row r="14" spans="1:16" ht="12.8" customHeight="1" x14ac:dyDescent="0.25">
      <c r="A14" s="51" t="s">
        <v>14</v>
      </c>
      <c r="B14" s="48">
        <f>'6A'!B14</f>
        <v>4258</v>
      </c>
      <c r="C14" s="190">
        <f>'6A'!C14/$B14</f>
        <v>0.36096759041803661</v>
      </c>
      <c r="D14" s="44">
        <f>'6A'!D14/$B14</f>
        <v>0.23813997181775481</v>
      </c>
      <c r="E14" s="29">
        <f>'6A'!E14/$B14</f>
        <v>1.0098637858149366E-2</v>
      </c>
      <c r="F14" s="29">
        <f>'6A'!F14/$B14</f>
        <v>7.045561296383278E-4</v>
      </c>
      <c r="G14" s="29">
        <f>'6A'!G14/$B14</f>
        <v>0</v>
      </c>
      <c r="H14" s="29">
        <f>'6A'!H14/$B14</f>
        <v>0</v>
      </c>
      <c r="I14" s="29">
        <f>'6A'!I14/$B14</f>
        <v>0.17707844058243308</v>
      </c>
      <c r="J14" s="29">
        <f>'6A'!J14/$B14</f>
        <v>2.3485204321277596E-4</v>
      </c>
      <c r="K14" s="29">
        <f>'6A'!K14/$B14</f>
        <v>1.4325974635979333E-2</v>
      </c>
      <c r="L14" s="29">
        <f>'6A'!L14/$B14</f>
        <v>7.045561296383278E-4</v>
      </c>
      <c r="M14" s="29">
        <f>'6A'!M14/$B14</f>
        <v>7.0455612963832787E-3</v>
      </c>
      <c r="N14" s="29">
        <f>'6A'!N14/$B14</f>
        <v>0</v>
      </c>
      <c r="O14" s="29">
        <f>'6A'!O14/$B14</f>
        <v>0</v>
      </c>
      <c r="P14" s="29">
        <f>'6A'!P14/$B14</f>
        <v>0</v>
      </c>
    </row>
    <row r="15" spans="1:16" ht="12.8" customHeight="1" x14ac:dyDescent="0.25">
      <c r="A15" s="51" t="s">
        <v>15</v>
      </c>
      <c r="B15" s="48">
        <f>'6A'!B15</f>
        <v>872</v>
      </c>
      <c r="C15" s="190">
        <f>'6A'!C15/$B15</f>
        <v>0.29816513761467889</v>
      </c>
      <c r="D15" s="44">
        <f>'6A'!D15/$B15</f>
        <v>0.28440366972477066</v>
      </c>
      <c r="E15" s="29">
        <f>'6A'!E15/$B15</f>
        <v>1.1467889908256881E-3</v>
      </c>
      <c r="F15" s="29">
        <f>'6A'!F15/$B15</f>
        <v>0</v>
      </c>
      <c r="G15" s="29">
        <f>'6A'!G15/$B15</f>
        <v>5.7339449541284407E-3</v>
      </c>
      <c r="H15" s="29">
        <f>'6A'!H15/$B15</f>
        <v>1.1467889908256881E-3</v>
      </c>
      <c r="I15" s="29">
        <f>'6A'!I15/$B15</f>
        <v>8.027522935779817E-3</v>
      </c>
      <c r="J15" s="29">
        <f>'6A'!J15/$B15</f>
        <v>0</v>
      </c>
      <c r="K15" s="29">
        <f>'6A'!K15/$B15</f>
        <v>5.7339449541284407E-3</v>
      </c>
      <c r="L15" s="29">
        <f>'6A'!L15/$B15</f>
        <v>0</v>
      </c>
      <c r="M15" s="29">
        <f>'6A'!M15/$B15</f>
        <v>0</v>
      </c>
      <c r="N15" s="29">
        <f>'6A'!N15/$B15</f>
        <v>0</v>
      </c>
      <c r="O15" s="29">
        <f>'6A'!O15/$B15</f>
        <v>0</v>
      </c>
      <c r="P15" s="29">
        <f>'6A'!P15/$B15</f>
        <v>0</v>
      </c>
    </row>
    <row r="16" spans="1:16" ht="12.8" customHeight="1" x14ac:dyDescent="0.25">
      <c r="A16" s="51" t="s">
        <v>80</v>
      </c>
      <c r="B16" s="48">
        <f>'6A'!B16</f>
        <v>5248</v>
      </c>
      <c r="C16" s="190">
        <f>'6A'!C16/$B16</f>
        <v>0.4527439024390244</v>
      </c>
      <c r="D16" s="44">
        <f>'6A'!D16/$B16</f>
        <v>0.38509908536585363</v>
      </c>
      <c r="E16" s="29">
        <f>'6A'!E16/$B16</f>
        <v>1.9054878048780488E-4</v>
      </c>
      <c r="F16" s="29">
        <f>'6A'!F16/$B16</f>
        <v>1.1432926829268292E-3</v>
      </c>
      <c r="G16" s="29">
        <f>'6A'!G16/$B16</f>
        <v>6.4786585365853655E-3</v>
      </c>
      <c r="H16" s="29">
        <f>'6A'!H16/$B16</f>
        <v>7.6219512195121954E-4</v>
      </c>
      <c r="I16" s="29">
        <f>'6A'!I16/$B16</f>
        <v>3.6013719512195119E-2</v>
      </c>
      <c r="J16" s="29">
        <f>'6A'!J16/$B16</f>
        <v>0</v>
      </c>
      <c r="K16" s="29">
        <f>'6A'!K16/$B16</f>
        <v>9.7179878048780487E-3</v>
      </c>
      <c r="L16" s="29">
        <f>'6A'!L16/$B16</f>
        <v>2.4771341463414634E-3</v>
      </c>
      <c r="M16" s="29">
        <f>'6A'!M16/$B16</f>
        <v>5.716463414634146E-4</v>
      </c>
      <c r="N16" s="29">
        <f>'6A'!N16/$B16</f>
        <v>1.3719512195121951E-2</v>
      </c>
      <c r="O16" s="29">
        <f>'6A'!O16/$B16</f>
        <v>0</v>
      </c>
      <c r="P16" s="29">
        <f>'6A'!P16/$B16</f>
        <v>6.4977134146341459E-2</v>
      </c>
    </row>
    <row r="17" spans="1:16" ht="12.8" customHeight="1" x14ac:dyDescent="0.25">
      <c r="A17" s="51" t="s">
        <v>16</v>
      </c>
      <c r="B17" s="48">
        <f>'6A'!B17</f>
        <v>5092</v>
      </c>
      <c r="C17" s="190">
        <f>'6A'!C17/$B17</f>
        <v>0.41967792615868027</v>
      </c>
      <c r="D17" s="44">
        <f>'6A'!D17/$B17</f>
        <v>0.17164179104477612</v>
      </c>
      <c r="E17" s="29">
        <f>'6A'!E17/$B17</f>
        <v>7.0699135899450118E-3</v>
      </c>
      <c r="F17" s="29">
        <f>'6A'!F17/$B17</f>
        <v>1.3943440691280441E-2</v>
      </c>
      <c r="G17" s="29">
        <f>'6A'!G17/$B17</f>
        <v>1.9442262372348782E-2</v>
      </c>
      <c r="H17" s="29">
        <f>'6A'!H17/$B17</f>
        <v>0</v>
      </c>
      <c r="I17" s="29">
        <f>'6A'!I17/$B17</f>
        <v>7.8554595443833461E-2</v>
      </c>
      <c r="J17" s="29">
        <f>'6A'!J17/$B17</f>
        <v>6.2843676355066769E-2</v>
      </c>
      <c r="K17" s="29">
        <f>'6A'!K17/$B17</f>
        <v>5.2435192458758835E-2</v>
      </c>
      <c r="L17" s="29">
        <f>'6A'!L17/$B17</f>
        <v>6.2254516889238019E-2</v>
      </c>
      <c r="M17" s="29">
        <f>'6A'!M17/$B17</f>
        <v>1.3747054202670856E-3</v>
      </c>
      <c r="N17" s="29">
        <f>'6A'!N17/$B17</f>
        <v>1.3747054202670856E-3</v>
      </c>
      <c r="O17" s="29">
        <f>'6A'!O17/$B17</f>
        <v>0</v>
      </c>
      <c r="P17" s="29">
        <f>'6A'!P17/$B17</f>
        <v>8.7784760408483903E-2</v>
      </c>
    </row>
    <row r="18" spans="1:16" ht="7.55" customHeight="1" x14ac:dyDescent="0.25">
      <c r="A18" s="53"/>
      <c r="B18" s="67" t="s">
        <v>2</v>
      </c>
      <c r="C18" s="191" t="s">
        <v>2</v>
      </c>
      <c r="D18" s="83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</row>
    <row r="19" spans="1:16" ht="12.8" customHeight="1" x14ac:dyDescent="0.25">
      <c r="A19" s="51" t="s">
        <v>17</v>
      </c>
      <c r="B19" s="48">
        <f>'6A'!B19</f>
        <v>1354</v>
      </c>
      <c r="C19" s="190">
        <f>'6A'!C19/$B19</f>
        <v>0.30945347119645494</v>
      </c>
      <c r="D19" s="44">
        <f>'6A'!D19/$B19</f>
        <v>0.11447562776957164</v>
      </c>
      <c r="E19" s="29">
        <f>'6A'!E19/$B19</f>
        <v>7.3855243722304289E-4</v>
      </c>
      <c r="F19" s="29">
        <f>'6A'!F19/$B19</f>
        <v>1.4771048744460858E-3</v>
      </c>
      <c r="G19" s="29">
        <f>'6A'!G19/$B19</f>
        <v>0.13958641063515509</v>
      </c>
      <c r="H19" s="29">
        <f>'6A'!H19/$B19</f>
        <v>0</v>
      </c>
      <c r="I19" s="29">
        <f>'6A'!I19/$B19</f>
        <v>4.4313146233382568E-2</v>
      </c>
      <c r="J19" s="29">
        <f>'6A'!J19/$B19</f>
        <v>1.7725258493353029E-2</v>
      </c>
      <c r="K19" s="29">
        <f>'6A'!K19/$B19</f>
        <v>1.8463810930576072E-2</v>
      </c>
      <c r="L19" s="29">
        <f>'6A'!L19/$B19</f>
        <v>6.4992614475627764E-2</v>
      </c>
      <c r="M19" s="29">
        <f>'6A'!M19/$B19</f>
        <v>2.2156573116691287E-3</v>
      </c>
      <c r="N19" s="29">
        <f>'6A'!N19/$B19</f>
        <v>7.385524372230428E-3</v>
      </c>
      <c r="O19" s="29">
        <f>'6A'!O19/$B19</f>
        <v>0</v>
      </c>
      <c r="P19" s="29">
        <f>'6A'!P19/$B19</f>
        <v>1.4032496307237814E-2</v>
      </c>
    </row>
    <row r="20" spans="1:16" ht="12.8" customHeight="1" x14ac:dyDescent="0.25">
      <c r="A20" s="51" t="s">
        <v>18</v>
      </c>
      <c r="B20" s="48">
        <f>'6A'!B20</f>
        <v>135</v>
      </c>
      <c r="C20" s="190">
        <f>'6A'!C20/$B20</f>
        <v>0.26666666666666666</v>
      </c>
      <c r="D20" s="44">
        <f>'6A'!D20/$B20</f>
        <v>3.7037037037037035E-2</v>
      </c>
      <c r="E20" s="29">
        <f>'6A'!E20/$B20</f>
        <v>0</v>
      </c>
      <c r="F20" s="29">
        <f>'6A'!F20/$B20</f>
        <v>7.4074074074074077E-3</v>
      </c>
      <c r="G20" s="29">
        <f>'6A'!G20/$B20</f>
        <v>0.21481481481481482</v>
      </c>
      <c r="H20" s="29">
        <f>'6A'!H20/$B20</f>
        <v>0</v>
      </c>
      <c r="I20" s="29">
        <f>'6A'!I20/$B20</f>
        <v>7.4074074074074077E-3</v>
      </c>
      <c r="J20" s="29">
        <f>'6A'!J20/$B20</f>
        <v>0</v>
      </c>
      <c r="K20" s="29">
        <f>'6A'!K20/$B20</f>
        <v>0</v>
      </c>
      <c r="L20" s="29">
        <f>'6A'!L20/$B20</f>
        <v>0</v>
      </c>
      <c r="M20" s="29">
        <f>'6A'!M20/$B20</f>
        <v>0</v>
      </c>
      <c r="N20" s="29">
        <f>'6A'!N20/$B20</f>
        <v>2.2222222222222223E-2</v>
      </c>
      <c r="O20" s="29">
        <f>'6A'!O20/$B20</f>
        <v>0</v>
      </c>
      <c r="P20" s="29">
        <f>'6A'!P20/$B20</f>
        <v>0</v>
      </c>
    </row>
    <row r="21" spans="1:16" ht="12.8" customHeight="1" x14ac:dyDescent="0.25">
      <c r="A21" s="51" t="s">
        <v>19</v>
      </c>
      <c r="B21" s="48">
        <f>'6A'!B21</f>
        <v>3068</v>
      </c>
      <c r="C21" s="190">
        <f>'6A'!C21/$B21</f>
        <v>0.44002607561929596</v>
      </c>
      <c r="D21" s="44">
        <f>'6A'!D21/$B21</f>
        <v>0.32627118644067798</v>
      </c>
      <c r="E21" s="29">
        <f>'6A'!E21/$B21</f>
        <v>3.259452411994785E-3</v>
      </c>
      <c r="F21" s="29">
        <f>'6A'!F21/$B21</f>
        <v>8.1486310299869625E-3</v>
      </c>
      <c r="G21" s="29">
        <f>'6A'!G21/$B21</f>
        <v>3.0638852672750978E-2</v>
      </c>
      <c r="H21" s="29">
        <f>'6A'!H21/$B21</f>
        <v>6.5189048239895696E-4</v>
      </c>
      <c r="I21" s="29">
        <f>'6A'!I21/$B21</f>
        <v>3.1616688396349416E-2</v>
      </c>
      <c r="J21" s="29">
        <f>'6A'!J21/$B21</f>
        <v>3.2594524119947848E-4</v>
      </c>
      <c r="K21" s="29">
        <f>'6A'!K21/$B21</f>
        <v>1.1082138200782269E-2</v>
      </c>
      <c r="L21" s="29">
        <f>'6A'!L21/$B21</f>
        <v>9.126466753585397E-3</v>
      </c>
      <c r="M21" s="29">
        <f>'6A'!M21/$B21</f>
        <v>3.2594524119947848E-4</v>
      </c>
      <c r="N21" s="29">
        <f>'6A'!N21/$B21</f>
        <v>6.5189048239895696E-4</v>
      </c>
      <c r="O21" s="29">
        <f>'6A'!O21/$B21</f>
        <v>0</v>
      </c>
      <c r="P21" s="29">
        <f>'6A'!P21/$B21</f>
        <v>8.344198174706649E-2</v>
      </c>
    </row>
    <row r="22" spans="1:16" ht="12.8" customHeight="1" x14ac:dyDescent="0.25">
      <c r="A22" s="51" t="s">
        <v>20</v>
      </c>
      <c r="B22" s="48">
        <f>'6A'!B22</f>
        <v>87</v>
      </c>
      <c r="C22" s="190">
        <f>'6A'!C22/$B22</f>
        <v>0.82758620689655171</v>
      </c>
      <c r="D22" s="44">
        <f>'6A'!D22/$B22</f>
        <v>0.2413793103448276</v>
      </c>
      <c r="E22" s="29">
        <f>'6A'!E22/$B22</f>
        <v>0</v>
      </c>
      <c r="F22" s="29">
        <f>'6A'!F22/$B22</f>
        <v>0</v>
      </c>
      <c r="G22" s="29">
        <f>'6A'!G22/$B22</f>
        <v>8.0459770114942528E-2</v>
      </c>
      <c r="H22" s="29">
        <f>'6A'!H22/$B22</f>
        <v>0</v>
      </c>
      <c r="I22" s="29">
        <f>'6A'!I22/$B22</f>
        <v>0.28735632183908044</v>
      </c>
      <c r="J22" s="29">
        <f>'6A'!J22/$B22</f>
        <v>0</v>
      </c>
      <c r="K22" s="29">
        <f>'6A'!K22/$B22</f>
        <v>8.0459770114942528E-2</v>
      </c>
      <c r="L22" s="29">
        <f>'6A'!L22/$B22</f>
        <v>6.8965517241379309E-2</v>
      </c>
      <c r="M22" s="29">
        <f>'6A'!M22/$B22</f>
        <v>0</v>
      </c>
      <c r="N22" s="29">
        <f>'6A'!N22/$B22</f>
        <v>1.1494252873563218E-2</v>
      </c>
      <c r="O22" s="29">
        <f>'6A'!O22/$B22</f>
        <v>0</v>
      </c>
      <c r="P22" s="29">
        <f>'6A'!P22/$B22</f>
        <v>0.66666666666666663</v>
      </c>
    </row>
    <row r="23" spans="1:16" ht="12.8" customHeight="1" x14ac:dyDescent="0.25">
      <c r="A23" s="51" t="s">
        <v>21</v>
      </c>
      <c r="B23" s="48">
        <f>'6A'!B23</f>
        <v>2368</v>
      </c>
      <c r="C23" s="190">
        <f>'6A'!C23/$B23</f>
        <v>0.73944256756756754</v>
      </c>
      <c r="D23" s="44">
        <f>'6A'!D23/$B23</f>
        <v>0.72972972972972971</v>
      </c>
      <c r="E23" s="29">
        <f>'6A'!E23/$B23</f>
        <v>0</v>
      </c>
      <c r="F23" s="29">
        <f>'6A'!F23/$B23</f>
        <v>0</v>
      </c>
      <c r="G23" s="29">
        <f>'6A'!G23/$B23</f>
        <v>2.1114864864864866E-3</v>
      </c>
      <c r="H23" s="29">
        <f>'6A'!H23/$B23</f>
        <v>0</v>
      </c>
      <c r="I23" s="29">
        <f>'6A'!I23/$B23</f>
        <v>1.6891891891891893E-2</v>
      </c>
      <c r="J23" s="29">
        <f>'6A'!J23/$B23</f>
        <v>5.4898648648648652E-3</v>
      </c>
      <c r="K23" s="29">
        <f>'6A'!K23/$B23</f>
        <v>3.8006756756756759E-3</v>
      </c>
      <c r="L23" s="29">
        <f>'6A'!L23/$B23</f>
        <v>0</v>
      </c>
      <c r="M23" s="29">
        <f>'6A'!M23/$B23</f>
        <v>0</v>
      </c>
      <c r="N23" s="29">
        <f>'6A'!N23/$B23</f>
        <v>3.3783783783783786E-3</v>
      </c>
      <c r="O23" s="29">
        <f>'6A'!O23/$B23</f>
        <v>0</v>
      </c>
      <c r="P23" s="29">
        <f>'6A'!P23/$B23</f>
        <v>0</v>
      </c>
    </row>
    <row r="24" spans="1:16" ht="12.8" customHeight="1" x14ac:dyDescent="0.25">
      <c r="A24" s="51" t="s">
        <v>22</v>
      </c>
      <c r="B24" s="48">
        <f>'6A'!B24</f>
        <v>1377</v>
      </c>
      <c r="C24" s="190">
        <f>'6A'!C24/$B24</f>
        <v>0.32752360203340597</v>
      </c>
      <c r="D24" s="44">
        <f>'6A'!D24/$B24</f>
        <v>0.30428467683369642</v>
      </c>
      <c r="E24" s="29">
        <f>'6A'!E24/$B24</f>
        <v>7.2621641249092229E-4</v>
      </c>
      <c r="F24" s="29">
        <f>'6A'!F24/$B24</f>
        <v>0</v>
      </c>
      <c r="G24" s="29">
        <f>'6A'!G24/$B24</f>
        <v>3.6310820624546117E-3</v>
      </c>
      <c r="H24" s="29">
        <f>'6A'!H24/$B24</f>
        <v>0</v>
      </c>
      <c r="I24" s="29">
        <f>'6A'!I24/$B24</f>
        <v>1.6702977487291212E-2</v>
      </c>
      <c r="J24" s="29">
        <f>'6A'!J24/$B24</f>
        <v>0</v>
      </c>
      <c r="K24" s="29">
        <f>'6A'!K24/$B24</f>
        <v>3.6310820624546117E-3</v>
      </c>
      <c r="L24" s="29">
        <f>'6A'!L24/$B24</f>
        <v>7.2621641249092229E-4</v>
      </c>
      <c r="M24" s="29">
        <f>'6A'!M24/$B24</f>
        <v>7.2621641249092229E-4</v>
      </c>
      <c r="N24" s="29">
        <f>'6A'!N24/$B24</f>
        <v>1.1619462599854757E-2</v>
      </c>
      <c r="O24" s="29">
        <f>'6A'!O24/$B24</f>
        <v>0</v>
      </c>
      <c r="P24" s="29">
        <f>'6A'!P24/$B24</f>
        <v>0</v>
      </c>
    </row>
    <row r="25" spans="1:16" ht="12.8" customHeight="1" x14ac:dyDescent="0.25">
      <c r="A25" s="51" t="s">
        <v>23</v>
      </c>
      <c r="B25" s="48">
        <f>'6A'!B25</f>
        <v>5080</v>
      </c>
      <c r="C25" s="190">
        <f>'6A'!C25/$B25</f>
        <v>0.48543307086614174</v>
      </c>
      <c r="D25" s="44">
        <f>'6A'!D25/$B25</f>
        <v>0.24192913385826773</v>
      </c>
      <c r="E25" s="29">
        <f>'6A'!E25/$B25</f>
        <v>5.905511811023622E-4</v>
      </c>
      <c r="F25" s="29">
        <f>'6A'!F25/$B25</f>
        <v>1.7716535433070866E-3</v>
      </c>
      <c r="G25" s="29">
        <f>'6A'!G25/$B25</f>
        <v>1.7716535433070866E-3</v>
      </c>
      <c r="H25" s="29">
        <f>'6A'!H25/$B25</f>
        <v>0</v>
      </c>
      <c r="I25" s="29">
        <f>'6A'!I25/$B25</f>
        <v>9.8425196850393699E-3</v>
      </c>
      <c r="J25" s="29">
        <f>'6A'!J25/$B25</f>
        <v>6.4960629921259842E-3</v>
      </c>
      <c r="K25" s="29">
        <f>'6A'!K25/$B25</f>
        <v>1.8503937007874015E-2</v>
      </c>
      <c r="L25" s="29">
        <f>'6A'!L25/$B25</f>
        <v>8.8582677165354329E-3</v>
      </c>
      <c r="M25" s="29">
        <f>'6A'!M25/$B25</f>
        <v>1.062992125984252E-2</v>
      </c>
      <c r="N25" s="29">
        <f>'6A'!N25/$B25</f>
        <v>1.968503937007874E-3</v>
      </c>
      <c r="O25" s="29">
        <f>'6A'!O25/$B25</f>
        <v>0</v>
      </c>
      <c r="P25" s="29">
        <f>'6A'!P25/$B25</f>
        <v>0.24744094488188975</v>
      </c>
    </row>
    <row r="26" spans="1:16" ht="12.8" customHeight="1" x14ac:dyDescent="0.25">
      <c r="A26" s="51" t="s">
        <v>24</v>
      </c>
      <c r="B26" s="48">
        <f>'6A'!B26</f>
        <v>2155</v>
      </c>
      <c r="C26" s="190">
        <f>'6A'!C26/$B26</f>
        <v>0.39350348027842225</v>
      </c>
      <c r="D26" s="44">
        <f>'6A'!D26/$B26</f>
        <v>0.32389791183294664</v>
      </c>
      <c r="E26" s="29">
        <f>'6A'!E26/$B26</f>
        <v>3.1554524361948957E-2</v>
      </c>
      <c r="F26" s="29">
        <f>'6A'!F26/$B26</f>
        <v>3.2482598607888632E-3</v>
      </c>
      <c r="G26" s="29">
        <f>'6A'!G26/$B26</f>
        <v>4.6403712296983759E-4</v>
      </c>
      <c r="H26" s="29">
        <f>'6A'!H26/$B26</f>
        <v>0</v>
      </c>
      <c r="I26" s="29">
        <f>'6A'!I26/$B26</f>
        <v>9.7447795823665893E-3</v>
      </c>
      <c r="J26" s="29">
        <f>'6A'!J26/$B26</f>
        <v>4.6403712296983759E-4</v>
      </c>
      <c r="K26" s="29">
        <f>'6A'!K26/$B26</f>
        <v>3.8979118329466357E-2</v>
      </c>
      <c r="L26" s="29">
        <f>'6A'!L26/$B26</f>
        <v>0</v>
      </c>
      <c r="M26" s="29">
        <f>'6A'!M26/$B26</f>
        <v>2.7842227378190253E-3</v>
      </c>
      <c r="N26" s="29">
        <f>'6A'!N26/$B26</f>
        <v>5.5684454756380506E-3</v>
      </c>
      <c r="O26" s="29">
        <f>'6A'!O26/$B26</f>
        <v>0</v>
      </c>
      <c r="P26" s="29">
        <f>'6A'!P26/$B26</f>
        <v>2.7842227378190253E-3</v>
      </c>
    </row>
    <row r="27" spans="1:16" ht="12.8" customHeight="1" x14ac:dyDescent="0.25">
      <c r="A27" s="51" t="s">
        <v>25</v>
      </c>
      <c r="B27" s="48">
        <f>'6A'!B27</f>
        <v>4596</v>
      </c>
      <c r="C27" s="190">
        <f>'6A'!C27/$B27</f>
        <v>0.54221061792863356</v>
      </c>
      <c r="D27" s="44">
        <f>'6A'!D27/$B27</f>
        <v>0.32963446475195823</v>
      </c>
      <c r="E27" s="29">
        <f>'6A'!E27/$B27</f>
        <v>3.91644908616188E-2</v>
      </c>
      <c r="F27" s="29">
        <f>'6A'!F27/$B27</f>
        <v>0</v>
      </c>
      <c r="G27" s="29">
        <f>'6A'!G27/$B27</f>
        <v>4.0469973890339427E-2</v>
      </c>
      <c r="H27" s="29">
        <f>'6A'!H27/$B27</f>
        <v>0</v>
      </c>
      <c r="I27" s="29">
        <f>'6A'!I27/$B27</f>
        <v>5.2219321148825066E-3</v>
      </c>
      <c r="J27" s="29">
        <f>'6A'!J27/$B27</f>
        <v>0.11727589208006962</v>
      </c>
      <c r="K27" s="29">
        <f>'6A'!K27/$B27</f>
        <v>3.1331592689295036E-2</v>
      </c>
      <c r="L27" s="29">
        <f>'6A'!L27/$B27</f>
        <v>0.13794604003481289</v>
      </c>
      <c r="M27" s="29">
        <f>'6A'!M27/$B27</f>
        <v>2.7197563098346388E-2</v>
      </c>
      <c r="N27" s="29">
        <f>'6A'!N27/$B27</f>
        <v>2.0234986945169713E-2</v>
      </c>
      <c r="O27" s="29">
        <f>'6A'!O27/$B27</f>
        <v>0</v>
      </c>
      <c r="P27" s="29">
        <f>'6A'!P27/$B27</f>
        <v>3.6988685813751088E-3</v>
      </c>
    </row>
    <row r="28" spans="1:16" ht="12.8" customHeight="1" x14ac:dyDescent="0.25">
      <c r="A28" s="51" t="s">
        <v>26</v>
      </c>
      <c r="B28" s="48">
        <f>'6A'!B28</f>
        <v>1918</v>
      </c>
      <c r="C28" s="190">
        <f>'6A'!C28/$B28</f>
        <v>0.15432742440041711</v>
      </c>
      <c r="D28" s="44">
        <f>'6A'!D28/$B28</f>
        <v>6.2565172054223156E-2</v>
      </c>
      <c r="E28" s="29">
        <f>'6A'!E28/$B28</f>
        <v>1.0427528675703858E-3</v>
      </c>
      <c r="F28" s="29">
        <f>'6A'!F28/$B28</f>
        <v>5.2137643378519292E-4</v>
      </c>
      <c r="G28" s="29">
        <f>'6A'!G28/$B28</f>
        <v>0</v>
      </c>
      <c r="H28" s="29">
        <f>'6A'!H28/$B28</f>
        <v>5.2137643378519292E-4</v>
      </c>
      <c r="I28" s="29">
        <f>'6A'!I28/$B28</f>
        <v>5.6830031282586027E-2</v>
      </c>
      <c r="J28" s="29">
        <f>'6A'!J28/$B28</f>
        <v>2.6068821689259644E-3</v>
      </c>
      <c r="K28" s="29">
        <f>'6A'!K28/$B28</f>
        <v>3.2325338894681963E-2</v>
      </c>
      <c r="L28" s="29">
        <f>'6A'!L28/$B28</f>
        <v>5.2137643378519292E-4</v>
      </c>
      <c r="M28" s="29">
        <f>'6A'!M28/$B28</f>
        <v>5.2137643378519292E-4</v>
      </c>
      <c r="N28" s="29">
        <f>'6A'!N28/$B28</f>
        <v>1.1470281543274244E-2</v>
      </c>
      <c r="O28" s="29">
        <f>'6A'!O28/$B28</f>
        <v>0</v>
      </c>
      <c r="P28" s="29">
        <f>'6A'!P28/$B28</f>
        <v>0</v>
      </c>
    </row>
    <row r="29" spans="1:16" ht="7.55" customHeight="1" x14ac:dyDescent="0.25">
      <c r="A29" s="53"/>
      <c r="B29" s="67" t="s">
        <v>2</v>
      </c>
      <c r="C29" s="191" t="s">
        <v>2</v>
      </c>
      <c r="D29" s="83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</row>
    <row r="30" spans="1:16" ht="12.8" customHeight="1" x14ac:dyDescent="0.25">
      <c r="A30" s="51" t="s">
        <v>27</v>
      </c>
      <c r="B30" s="48">
        <f>'6A'!B30</f>
        <v>21244</v>
      </c>
      <c r="C30" s="190">
        <f>'6A'!C30/$B30</f>
        <v>0.77132366785916018</v>
      </c>
      <c r="D30" s="44">
        <f>'6A'!D30/$B30</f>
        <v>0.71855582752777258</v>
      </c>
      <c r="E30" s="29">
        <f>'6A'!E30/$B30</f>
        <v>0</v>
      </c>
      <c r="F30" s="29">
        <f>'6A'!F30/$B30</f>
        <v>0</v>
      </c>
      <c r="G30" s="29">
        <f>'6A'!G30/$B30</f>
        <v>1.5251365091319902E-2</v>
      </c>
      <c r="H30" s="29">
        <f>'6A'!H30/$B30</f>
        <v>9.4144228958764828E-5</v>
      </c>
      <c r="I30" s="29">
        <f>'6A'!I30/$B30</f>
        <v>6.6042176614573525E-2</v>
      </c>
      <c r="J30" s="29">
        <f>'6A'!J30/$B30</f>
        <v>1.1768028619845603E-3</v>
      </c>
      <c r="K30" s="29">
        <f>'6A'!K30/$B30</f>
        <v>1.6522312182263226E-2</v>
      </c>
      <c r="L30" s="29">
        <f>'6A'!L30/$B30</f>
        <v>1.6286951609866315E-2</v>
      </c>
      <c r="M30" s="29">
        <f>'6A'!M30/$B30</f>
        <v>8.4259084918094519E-3</v>
      </c>
      <c r="N30" s="29">
        <f>'6A'!N30/$B30</f>
        <v>4.7072114479382413E-4</v>
      </c>
      <c r="O30" s="29">
        <f>'6A'!O30/$B30</f>
        <v>0</v>
      </c>
      <c r="P30" s="29">
        <f>'6A'!P30/$B30</f>
        <v>0</v>
      </c>
    </row>
    <row r="31" spans="1:16" ht="12.8" customHeight="1" x14ac:dyDescent="0.25">
      <c r="A31" s="51" t="s">
        <v>28</v>
      </c>
      <c r="B31" s="48">
        <f>'6A'!B31</f>
        <v>9006</v>
      </c>
      <c r="C31" s="190">
        <f>'6A'!C31/$B31</f>
        <v>0.32911392405063289</v>
      </c>
      <c r="D31" s="44">
        <f>'6A'!D31/$B31</f>
        <v>0.1450144348212303</v>
      </c>
      <c r="E31" s="29">
        <f>'6A'!E31/$B31</f>
        <v>1.1103708638685321E-3</v>
      </c>
      <c r="F31" s="29">
        <f>'6A'!F31/$B31</f>
        <v>3.3311125916055963E-4</v>
      </c>
      <c r="G31" s="29">
        <f>'6A'!G31/$B31</f>
        <v>0.13513213413280037</v>
      </c>
      <c r="H31" s="29">
        <f>'6A'!H31/$B31</f>
        <v>0</v>
      </c>
      <c r="I31" s="29">
        <f>'6A'!I31/$B31</f>
        <v>5.751721074838996E-2</v>
      </c>
      <c r="J31" s="29">
        <f>'6A'!J31/$B31</f>
        <v>7.8836331334665773E-3</v>
      </c>
      <c r="K31" s="29">
        <f>'6A'!K31/$B31</f>
        <v>3.2089717965800575E-2</v>
      </c>
      <c r="L31" s="29">
        <f>'6A'!L31/$B31</f>
        <v>9.5713968465467467E-2</v>
      </c>
      <c r="M31" s="29">
        <f>'6A'!M31/$B31</f>
        <v>2.7759271596713301E-3</v>
      </c>
      <c r="N31" s="29">
        <f>'6A'!N31/$B31</f>
        <v>6.7732622695980457E-3</v>
      </c>
      <c r="O31" s="29">
        <f>'6A'!O31/$B31</f>
        <v>0</v>
      </c>
      <c r="P31" s="29">
        <f>'6A'!P31/$B31</f>
        <v>0</v>
      </c>
    </row>
    <row r="32" spans="1:16" ht="12.8" customHeight="1" x14ac:dyDescent="0.25">
      <c r="A32" s="51" t="s">
        <v>29</v>
      </c>
      <c r="B32" s="48">
        <f>'6A'!B32</f>
        <v>37845</v>
      </c>
      <c r="C32" s="190">
        <f>'6A'!C32/$B32</f>
        <v>0.68857180605099744</v>
      </c>
      <c r="D32" s="44">
        <f>'6A'!D32/$B32</f>
        <v>0.65786761791518034</v>
      </c>
      <c r="E32" s="29">
        <f>'6A'!E32/$B32</f>
        <v>0</v>
      </c>
      <c r="F32" s="29">
        <f>'6A'!F32/$B32</f>
        <v>0</v>
      </c>
      <c r="G32" s="29">
        <f>'6A'!G32/$B32</f>
        <v>0</v>
      </c>
      <c r="H32" s="29">
        <f>'6A'!H32/$B32</f>
        <v>0</v>
      </c>
      <c r="I32" s="29">
        <f>'6A'!I32/$B32</f>
        <v>1.1467829303738936E-2</v>
      </c>
      <c r="J32" s="29">
        <f>'6A'!J32/$B32</f>
        <v>1.2419077817413132E-3</v>
      </c>
      <c r="K32" s="29">
        <f>'6A'!K32/$B32</f>
        <v>1.6911084687541288E-2</v>
      </c>
      <c r="L32" s="29">
        <f>'6A'!L32/$B32</f>
        <v>6.3416567578279822E-4</v>
      </c>
      <c r="M32" s="29">
        <f>'6A'!M32/$B32</f>
        <v>0</v>
      </c>
      <c r="N32" s="29">
        <f>'6A'!N32/$B32</f>
        <v>2.5102391333069098E-3</v>
      </c>
      <c r="O32" s="29">
        <f>'6A'!O32/$B32</f>
        <v>0</v>
      </c>
      <c r="P32" s="29">
        <f>'6A'!P32/$B32</f>
        <v>6.3416567578279822E-4</v>
      </c>
    </row>
    <row r="33" spans="1:16" ht="12.8" customHeight="1" x14ac:dyDescent="0.25">
      <c r="A33" s="51" t="s">
        <v>30</v>
      </c>
      <c r="B33" s="48">
        <f>'6A'!B33</f>
        <v>3953</v>
      </c>
      <c r="C33" s="190">
        <f>'6A'!C33/$B33</f>
        <v>0.54287882620794337</v>
      </c>
      <c r="D33" s="44">
        <f>'6A'!D33/$B33</f>
        <v>0.36883379711611436</v>
      </c>
      <c r="E33" s="29">
        <f>'6A'!E33/$B33</f>
        <v>2.7826966860612194E-3</v>
      </c>
      <c r="F33" s="29">
        <f>'6A'!F33/$B33</f>
        <v>1.0877814318239311E-2</v>
      </c>
      <c r="G33" s="29">
        <f>'6A'!G33/$B33</f>
        <v>5.0594485201113076E-3</v>
      </c>
      <c r="H33" s="29">
        <f>'6A'!H33/$B33</f>
        <v>0</v>
      </c>
      <c r="I33" s="29">
        <f>'6A'!I33/$B33</f>
        <v>0.1411586137111055</v>
      </c>
      <c r="J33" s="29">
        <f>'6A'!J33/$B33</f>
        <v>5.1353402479129777E-2</v>
      </c>
      <c r="K33" s="29">
        <f>'6A'!K33/$B33</f>
        <v>6.0966354667341259E-2</v>
      </c>
      <c r="L33" s="29">
        <f>'6A'!L33/$B33</f>
        <v>9.3599797622059191E-3</v>
      </c>
      <c r="M33" s="29">
        <f>'6A'!M33/$B33</f>
        <v>1.5178345560333923E-3</v>
      </c>
      <c r="N33" s="29">
        <f>'6A'!N33/$B33</f>
        <v>7.842145206172527E-3</v>
      </c>
      <c r="O33" s="29">
        <f>'6A'!O33/$B33</f>
        <v>0</v>
      </c>
      <c r="P33" s="29">
        <f>'6A'!P33/$B33</f>
        <v>9.2840880344042503E-2</v>
      </c>
    </row>
    <row r="34" spans="1:16" ht="12.8" customHeight="1" x14ac:dyDescent="0.25">
      <c r="A34" s="51" t="s">
        <v>31</v>
      </c>
      <c r="B34" s="48">
        <f>'6A'!B34</f>
        <v>8689</v>
      </c>
      <c r="C34" s="190">
        <f>'6A'!C34/$B34</f>
        <v>0.59017148118310503</v>
      </c>
      <c r="D34" s="44">
        <f>'6A'!D34/$B34</f>
        <v>0.43296121532972726</v>
      </c>
      <c r="E34" s="29">
        <f>'6A'!E34/$B34</f>
        <v>4.6035216940959836E-4</v>
      </c>
      <c r="F34" s="29">
        <f>'6A'!F34/$B34</f>
        <v>5.7544021176199789E-4</v>
      </c>
      <c r="G34" s="29">
        <f>'6A'!G34/$B34</f>
        <v>5.1789619058579817E-3</v>
      </c>
      <c r="H34" s="29">
        <f>'6A'!H34/$B34</f>
        <v>0</v>
      </c>
      <c r="I34" s="29">
        <f>'6A'!I34/$B34</f>
        <v>2.5319369317527908E-2</v>
      </c>
      <c r="J34" s="29">
        <f>'6A'!J34/$B34</f>
        <v>1.0357923811715962E-3</v>
      </c>
      <c r="K34" s="29">
        <f>'6A'!K34/$B34</f>
        <v>3.1534123604557485E-2</v>
      </c>
      <c r="L34" s="29">
        <f>'6A'!L34/$B34</f>
        <v>2.3132696512832316E-2</v>
      </c>
      <c r="M34" s="29">
        <f>'6A'!M34/$B34</f>
        <v>0</v>
      </c>
      <c r="N34" s="29">
        <f>'6A'!N34/$B34</f>
        <v>1.9334791115203129E-2</v>
      </c>
      <c r="O34" s="29">
        <f>'6A'!O34/$B34</f>
        <v>0</v>
      </c>
      <c r="P34" s="29">
        <f>'6A'!P34/$B34</f>
        <v>0.19967775348141328</v>
      </c>
    </row>
    <row r="35" spans="1:16" ht="12.8" customHeight="1" x14ac:dyDescent="0.25">
      <c r="A35" s="51" t="s">
        <v>32</v>
      </c>
      <c r="B35" s="48">
        <f>'6A'!B35</f>
        <v>1202</v>
      </c>
      <c r="C35" s="190">
        <f>'6A'!C35/$B35</f>
        <v>0.45341098169717137</v>
      </c>
      <c r="D35" s="44">
        <f>'6A'!D35/$B35</f>
        <v>0.20465890183028287</v>
      </c>
      <c r="E35" s="29">
        <f>'6A'!E35/$B35</f>
        <v>0</v>
      </c>
      <c r="F35" s="29">
        <f>'6A'!F35/$B35</f>
        <v>0</v>
      </c>
      <c r="G35" s="29">
        <f>'6A'!G35/$B35</f>
        <v>6.6555740432612309E-2</v>
      </c>
      <c r="H35" s="29">
        <f>'6A'!H35/$B35</f>
        <v>0</v>
      </c>
      <c r="I35" s="29">
        <f>'6A'!I35/$B35</f>
        <v>1.4143094841930116E-2</v>
      </c>
      <c r="J35" s="29">
        <f>'6A'!J35/$B35</f>
        <v>0.16222961730449251</v>
      </c>
      <c r="K35" s="29">
        <f>'6A'!K35/$B35</f>
        <v>5.4076539101497505E-2</v>
      </c>
      <c r="L35" s="29">
        <f>'6A'!L35/$B35</f>
        <v>8.3194675540765393E-4</v>
      </c>
      <c r="M35" s="29">
        <f>'6A'!M35/$B35</f>
        <v>0</v>
      </c>
      <c r="N35" s="29">
        <f>'6A'!N35/$B35</f>
        <v>5.8236272878535774E-3</v>
      </c>
      <c r="O35" s="29">
        <f>'6A'!O35/$B35</f>
        <v>0</v>
      </c>
      <c r="P35" s="29">
        <f>'6A'!P35/$B35</f>
        <v>0</v>
      </c>
    </row>
    <row r="36" spans="1:16" ht="12.8" customHeight="1" x14ac:dyDescent="0.25">
      <c r="A36" s="51" t="s">
        <v>33</v>
      </c>
      <c r="B36" s="48">
        <f>'6A'!B36</f>
        <v>5804</v>
      </c>
      <c r="C36" s="190">
        <f>'6A'!C36/$B36</f>
        <v>0.27808407994486561</v>
      </c>
      <c r="D36" s="44">
        <f>'6A'!D36/$B36</f>
        <v>0.23552722260509992</v>
      </c>
      <c r="E36" s="29">
        <f>'6A'!E36/$B36</f>
        <v>1.206064782908339E-3</v>
      </c>
      <c r="F36" s="29">
        <f>'6A'!F36/$B36</f>
        <v>3.1013094417643005E-3</v>
      </c>
      <c r="G36" s="29">
        <f>'6A'!G36/$B36</f>
        <v>1.1371467953135768E-2</v>
      </c>
      <c r="H36" s="29">
        <f>'6A'!H36/$B36</f>
        <v>1.7229496898690558E-4</v>
      </c>
      <c r="I36" s="29">
        <f>'6A'!I36/$B36</f>
        <v>1.8435561681598898E-2</v>
      </c>
      <c r="J36" s="29">
        <f>'6A'!J36/$B36</f>
        <v>3.6181943487250171E-3</v>
      </c>
      <c r="K36" s="29">
        <f>'6A'!K36/$B36</f>
        <v>1.2749827705031013E-2</v>
      </c>
      <c r="L36" s="29">
        <f>'6A'!L36/$B36</f>
        <v>6.202618883528601E-3</v>
      </c>
      <c r="M36" s="29">
        <f>'6A'!M36/$B36</f>
        <v>1.7229496898690558E-4</v>
      </c>
      <c r="N36" s="29">
        <f>'6A'!N36/$B36</f>
        <v>3.9627842866988283E-3</v>
      </c>
      <c r="O36" s="29">
        <f>'6A'!O36/$B36</f>
        <v>0</v>
      </c>
      <c r="P36" s="29">
        <f>'6A'!P36/$B36</f>
        <v>3.08407994486561E-2</v>
      </c>
    </row>
    <row r="37" spans="1:16" ht="12.8" customHeight="1" x14ac:dyDescent="0.25">
      <c r="A37" s="51" t="s">
        <v>34</v>
      </c>
      <c r="B37" s="48">
        <f>'6A'!B37</f>
        <v>1957</v>
      </c>
      <c r="C37" s="190">
        <f>'6A'!C37/$B37</f>
        <v>0.43893714869698519</v>
      </c>
      <c r="D37" s="44">
        <f>'6A'!D37/$B37</f>
        <v>0.2401635155850792</v>
      </c>
      <c r="E37" s="29">
        <f>'6A'!E37/$B37</f>
        <v>2.5549310168625446E-3</v>
      </c>
      <c r="F37" s="29">
        <f>'6A'!F37/$B37</f>
        <v>5.620848237097598E-3</v>
      </c>
      <c r="G37" s="29">
        <f>'6A'!G37/$B37</f>
        <v>0.15840572304547776</v>
      </c>
      <c r="H37" s="29">
        <f>'6A'!H37/$B37</f>
        <v>0</v>
      </c>
      <c r="I37" s="29">
        <f>'6A'!I37/$B37</f>
        <v>6.1829330608073579E-2</v>
      </c>
      <c r="J37" s="29">
        <f>'6A'!J37/$B37</f>
        <v>7.6647930505876344E-3</v>
      </c>
      <c r="K37" s="29">
        <f>'6A'!K37/$B37</f>
        <v>4.190086867654573E-2</v>
      </c>
      <c r="L37" s="29">
        <f>'6A'!L37/$B37</f>
        <v>0</v>
      </c>
      <c r="M37" s="29">
        <f>'6A'!M37/$B37</f>
        <v>9.7087378640776691E-3</v>
      </c>
      <c r="N37" s="29">
        <f>'6A'!N37/$B37</f>
        <v>2.5549310168625446E-3</v>
      </c>
      <c r="O37" s="29">
        <f>'6A'!O37/$B37</f>
        <v>0</v>
      </c>
      <c r="P37" s="29">
        <f>'6A'!P37/$B37</f>
        <v>7.1538068472151248E-3</v>
      </c>
    </row>
    <row r="38" spans="1:16" ht="12.8" customHeight="1" x14ac:dyDescent="0.25">
      <c r="A38" s="51" t="s">
        <v>35</v>
      </c>
      <c r="B38" s="48">
        <f>'6A'!B38</f>
        <v>1849</v>
      </c>
      <c r="C38" s="190">
        <f>'6A'!C38/$B38</f>
        <v>0.61060032449972956</v>
      </c>
      <c r="D38" s="44">
        <f>'6A'!D38/$B38</f>
        <v>0.44997295835586804</v>
      </c>
      <c r="E38" s="29">
        <f>'6A'!E38/$B38</f>
        <v>0</v>
      </c>
      <c r="F38" s="29">
        <f>'6A'!F38/$B38</f>
        <v>0</v>
      </c>
      <c r="G38" s="29">
        <f>'6A'!G38/$B38</f>
        <v>4.7593293672255274E-2</v>
      </c>
      <c r="H38" s="29">
        <f>'6A'!H38/$B38</f>
        <v>1.081665765278529E-3</v>
      </c>
      <c r="I38" s="29">
        <f>'6A'!I38/$B38</f>
        <v>9.7349918875067609E-3</v>
      </c>
      <c r="J38" s="29">
        <f>'6A'!J38/$B38</f>
        <v>8.6533261222282321E-3</v>
      </c>
      <c r="K38" s="29">
        <f>'6A'!K38/$B38</f>
        <v>2.3255813953488372E-2</v>
      </c>
      <c r="L38" s="29">
        <f>'6A'!L38/$B38</f>
        <v>1.8929150892374257E-2</v>
      </c>
      <c r="M38" s="29">
        <f>'6A'!M38/$B38</f>
        <v>4.3807463493780424E-2</v>
      </c>
      <c r="N38" s="29">
        <f>'6A'!N38/$B38</f>
        <v>2.7041644131963224E-3</v>
      </c>
      <c r="O38" s="29">
        <f>'6A'!O38/$B38</f>
        <v>0</v>
      </c>
      <c r="P38" s="29">
        <f>'6A'!P38/$B38</f>
        <v>9.843158464034614E-2</v>
      </c>
    </row>
    <row r="39" spans="1:16" ht="12.8" customHeight="1" x14ac:dyDescent="0.25">
      <c r="A39" s="51" t="s">
        <v>36</v>
      </c>
      <c r="B39" s="48">
        <f>'6A'!B39</f>
        <v>4988</v>
      </c>
      <c r="C39" s="190">
        <f>'6A'!C39/$B39</f>
        <v>0.49398556535685645</v>
      </c>
      <c r="D39" s="44">
        <f>'6A'!D39/$B39</f>
        <v>0.45028067361668001</v>
      </c>
      <c r="E39" s="29">
        <f>'6A'!E39/$B39</f>
        <v>0</v>
      </c>
      <c r="F39" s="29">
        <f>'6A'!F39/$B39</f>
        <v>8.0192461908580592E-4</v>
      </c>
      <c r="G39" s="29">
        <f>'6A'!G39/$B39</f>
        <v>1.2028869286287089E-2</v>
      </c>
      <c r="H39" s="29">
        <f>'6A'!H39/$B39</f>
        <v>4.0096230954290296E-4</v>
      </c>
      <c r="I39" s="29">
        <f>'6A'!I39/$B39</f>
        <v>1.5036086607858861E-2</v>
      </c>
      <c r="J39" s="29">
        <f>'6A'!J39/$B39</f>
        <v>9.0216519647153166E-3</v>
      </c>
      <c r="K39" s="29">
        <f>'6A'!K39/$B39</f>
        <v>1.2830793905372895E-2</v>
      </c>
      <c r="L39" s="29">
        <f>'6A'!L39/$B39</f>
        <v>4.6110665597433841E-3</v>
      </c>
      <c r="M39" s="29">
        <f>'6A'!M39/$B39</f>
        <v>3.0072173215717722E-3</v>
      </c>
      <c r="N39" s="29">
        <f>'6A'!N39/$B39</f>
        <v>2.6062550120288693E-3</v>
      </c>
      <c r="O39" s="29">
        <f>'6A'!O39/$B39</f>
        <v>0</v>
      </c>
      <c r="P39" s="29">
        <f>'6A'!P39/$B39</f>
        <v>0</v>
      </c>
    </row>
    <row r="40" spans="1:16" ht="7.55" customHeight="1" x14ac:dyDescent="0.25">
      <c r="A40" s="53"/>
      <c r="B40" s="67" t="s">
        <v>2</v>
      </c>
      <c r="C40" s="191" t="s">
        <v>2</v>
      </c>
      <c r="D40" s="83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ht="12.8" customHeight="1" x14ac:dyDescent="0.25">
      <c r="A41" s="51" t="s">
        <v>37</v>
      </c>
      <c r="B41" s="48">
        <f>'6A'!B41</f>
        <v>3304</v>
      </c>
      <c r="C41" s="190">
        <f>'6A'!C41/$B41</f>
        <v>0.65375302663438262</v>
      </c>
      <c r="D41" s="44">
        <f>'6A'!D41/$B41</f>
        <v>0.57506053268765134</v>
      </c>
      <c r="E41" s="29">
        <f>'6A'!E41/$B41</f>
        <v>0</v>
      </c>
      <c r="F41" s="29">
        <f>'6A'!F41/$B41</f>
        <v>0</v>
      </c>
      <c r="G41" s="29">
        <f>'6A'!G41/$B41</f>
        <v>8.4745762711864406E-3</v>
      </c>
      <c r="H41" s="29">
        <f>'6A'!H41/$B41</f>
        <v>2.4213075060532689E-3</v>
      </c>
      <c r="I41" s="29">
        <f>'6A'!I41/$B41</f>
        <v>6.5375302663438259E-2</v>
      </c>
      <c r="J41" s="29">
        <f>'6A'!J41/$B41</f>
        <v>4.3886198547215496E-2</v>
      </c>
      <c r="K41" s="29">
        <f>'6A'!K41/$B41</f>
        <v>1.3922518159806295E-2</v>
      </c>
      <c r="L41" s="29">
        <f>'6A'!L41/$B41</f>
        <v>1.725181598062954E-2</v>
      </c>
      <c r="M41" s="29">
        <f>'6A'!M41/$B41</f>
        <v>0</v>
      </c>
      <c r="N41" s="29">
        <f>'6A'!N41/$B41</f>
        <v>7.5665859564164649E-3</v>
      </c>
      <c r="O41" s="29">
        <f>'6A'!O41/$B41</f>
        <v>0</v>
      </c>
      <c r="P41" s="29">
        <f>'6A'!P41/$B41</f>
        <v>0</v>
      </c>
    </row>
    <row r="42" spans="1:16" ht="12.8" customHeight="1" x14ac:dyDescent="0.25">
      <c r="A42" s="51" t="s">
        <v>38</v>
      </c>
      <c r="B42" s="48">
        <f>'6A'!B42</f>
        <v>5207</v>
      </c>
      <c r="C42" s="190">
        <f>'6A'!C42/$B42</f>
        <v>0.37046283848665257</v>
      </c>
      <c r="D42" s="44">
        <f>'6A'!D42/$B42</f>
        <v>0.15152679085845977</v>
      </c>
      <c r="E42" s="29">
        <f>'6A'!E42/$B42</f>
        <v>0</v>
      </c>
      <c r="F42" s="29">
        <f>'6A'!F42/$B42</f>
        <v>0</v>
      </c>
      <c r="G42" s="29">
        <f>'6A'!G42/$B42</f>
        <v>0.12195121951219512</v>
      </c>
      <c r="H42" s="29">
        <f>'6A'!H42/$B42</f>
        <v>3.8409832917226809E-4</v>
      </c>
      <c r="I42" s="29">
        <f>'6A'!I42/$B42</f>
        <v>1.2483195698098713E-2</v>
      </c>
      <c r="J42" s="29">
        <f>'6A'!J42/$B42</f>
        <v>1.7284424812752065E-3</v>
      </c>
      <c r="K42" s="29">
        <f>'6A'!K42/$B42</f>
        <v>6.1455732667562893E-2</v>
      </c>
      <c r="L42" s="29">
        <f>'6A'!L42/$B42</f>
        <v>6.0111388515459961E-2</v>
      </c>
      <c r="M42" s="29">
        <f>'6A'!M42/$B42</f>
        <v>1.4019589014787786E-2</v>
      </c>
      <c r="N42" s="29">
        <f>'6A'!N42/$B42</f>
        <v>1.1522949875168043E-3</v>
      </c>
      <c r="O42" s="29">
        <f>'6A'!O42/$B42</f>
        <v>0</v>
      </c>
      <c r="P42" s="29">
        <f>'6A'!P42/$B42</f>
        <v>4.897253696946418E-2</v>
      </c>
    </row>
    <row r="43" spans="1:16" ht="12.8" customHeight="1" x14ac:dyDescent="0.25">
      <c r="A43" s="51" t="s">
        <v>39</v>
      </c>
      <c r="B43" s="48">
        <f>'6A'!B43</f>
        <v>5661</v>
      </c>
      <c r="C43" s="190">
        <f>'6A'!C43/$B43</f>
        <v>0.34057586998763467</v>
      </c>
      <c r="D43" s="44">
        <f>'6A'!D43/$B43</f>
        <v>0.23070128952481894</v>
      </c>
      <c r="E43" s="29">
        <f>'6A'!E43/$B43</f>
        <v>1.695813460519343E-2</v>
      </c>
      <c r="F43" s="29">
        <f>'6A'!F43/$B43</f>
        <v>0</v>
      </c>
      <c r="G43" s="29">
        <f>'6A'!G43/$B43</f>
        <v>3.1443207913796151E-2</v>
      </c>
      <c r="H43" s="29">
        <f>'6A'!H43/$B43</f>
        <v>0</v>
      </c>
      <c r="I43" s="29">
        <f>'6A'!I43/$B43</f>
        <v>8.5850556438791734E-2</v>
      </c>
      <c r="J43" s="29">
        <f>'6A'!J43/$B43</f>
        <v>1.66048401342519E-2</v>
      </c>
      <c r="K43" s="29">
        <f>'6A'!K43/$B43</f>
        <v>2.826355767532238E-2</v>
      </c>
      <c r="L43" s="29">
        <f>'6A'!L43/$B43</f>
        <v>2.4907260201377849E-2</v>
      </c>
      <c r="M43" s="29">
        <f>'6A'!M43/$B43</f>
        <v>3.5329447094152979E-4</v>
      </c>
      <c r="N43" s="29">
        <f>'6A'!N43/$B43</f>
        <v>5.2994170641229468E-4</v>
      </c>
      <c r="O43" s="29">
        <f>'6A'!O43/$B43</f>
        <v>0</v>
      </c>
      <c r="P43" s="29">
        <f>'6A'!P43/$B43</f>
        <v>0</v>
      </c>
    </row>
    <row r="44" spans="1:16" ht="12.8" customHeight="1" x14ac:dyDescent="0.25">
      <c r="A44" s="51" t="s">
        <v>40</v>
      </c>
      <c r="B44" s="48">
        <f>'6A'!B44</f>
        <v>85045</v>
      </c>
      <c r="C44" s="190">
        <f>'6A'!C44/$B44</f>
        <v>0.35692868481392204</v>
      </c>
      <c r="D44" s="44">
        <f>'6A'!D44/$B44</f>
        <v>0.31358692456934562</v>
      </c>
      <c r="E44" s="29">
        <f>'6A'!E44/$B44</f>
        <v>5.9733082485742845E-3</v>
      </c>
      <c r="F44" s="29">
        <f>'6A'!F44/$B44</f>
        <v>1.5286025045564114E-4</v>
      </c>
      <c r="G44" s="29">
        <f>'6A'!G44/$B44</f>
        <v>1.4298312658004585E-2</v>
      </c>
      <c r="H44" s="29">
        <f>'6A'!H44/$B44</f>
        <v>0</v>
      </c>
      <c r="I44" s="29">
        <f>'6A'!I44/$B44</f>
        <v>8.06631783173614E-3</v>
      </c>
      <c r="J44" s="29">
        <f>'6A'!J44/$B44</f>
        <v>6.1144100182256456E-4</v>
      </c>
      <c r="K44" s="29">
        <f>'6A'!K44/$B44</f>
        <v>2.2258804162502206E-2</v>
      </c>
      <c r="L44" s="29">
        <f>'6A'!L44/$B44</f>
        <v>6.4789229231583282E-3</v>
      </c>
      <c r="M44" s="29">
        <f>'6A'!M44/$B44</f>
        <v>2.7867599506143808E-3</v>
      </c>
      <c r="N44" s="29">
        <f>'6A'!N44/$B44</f>
        <v>1.5286025045564114E-4</v>
      </c>
      <c r="O44" s="29">
        <f>'6A'!O44/$B44</f>
        <v>0</v>
      </c>
      <c r="P44" s="29">
        <f>'6A'!P44/$B44</f>
        <v>0</v>
      </c>
    </row>
    <row r="45" spans="1:16" ht="12.8" customHeight="1" x14ac:dyDescent="0.25">
      <c r="A45" s="51" t="s">
        <v>41</v>
      </c>
      <c r="B45" s="48">
        <f>'6A'!B45</f>
        <v>1966</v>
      </c>
      <c r="C45" s="190">
        <f>'6A'!C45/$B45</f>
        <v>0.34537131230925738</v>
      </c>
      <c r="D45" s="44">
        <f>'6A'!D45/$B45</f>
        <v>0.12665310274669381</v>
      </c>
      <c r="E45" s="29">
        <f>'6A'!E45/$B45</f>
        <v>5.0864699898270599E-4</v>
      </c>
      <c r="F45" s="29">
        <f>'6A'!F45/$B45</f>
        <v>2.5432349949135302E-3</v>
      </c>
      <c r="G45" s="29">
        <f>'6A'!G45/$B45</f>
        <v>5.2390640895218721E-2</v>
      </c>
      <c r="H45" s="29">
        <f>'6A'!H45/$B45</f>
        <v>5.0864699898270599E-4</v>
      </c>
      <c r="I45" s="29">
        <f>'6A'!I45/$B45</f>
        <v>0.16073245167853509</v>
      </c>
      <c r="J45" s="29">
        <f>'6A'!J45/$B45</f>
        <v>2.5432349949135302E-3</v>
      </c>
      <c r="K45" s="29">
        <f>'6A'!K45/$B45</f>
        <v>5.2899287894201424E-2</v>
      </c>
      <c r="L45" s="29">
        <f>'6A'!L45/$B45</f>
        <v>1.017293997965412E-3</v>
      </c>
      <c r="M45" s="29">
        <f>'6A'!M45/$B45</f>
        <v>5.0864699898270599E-4</v>
      </c>
      <c r="N45" s="29">
        <f>'6A'!N45/$B45</f>
        <v>3.5605289928789421E-3</v>
      </c>
      <c r="O45" s="29">
        <f>'6A'!O45/$B45</f>
        <v>0</v>
      </c>
      <c r="P45" s="29">
        <f>'6A'!P45/$B45</f>
        <v>0</v>
      </c>
    </row>
    <row r="46" spans="1:16" ht="12.8" customHeight="1" x14ac:dyDescent="0.25">
      <c r="A46" s="51" t="s">
        <v>42</v>
      </c>
      <c r="B46" s="48">
        <f>'6A'!B46</f>
        <v>433</v>
      </c>
      <c r="C46" s="190">
        <f>'6A'!C46/$B46</f>
        <v>0.47113163972286376</v>
      </c>
      <c r="D46" s="44">
        <f>'6A'!D46/$B46</f>
        <v>0.32101616628175522</v>
      </c>
      <c r="E46" s="29">
        <f>'6A'!E46/$B46</f>
        <v>2.3094688221709007E-3</v>
      </c>
      <c r="F46" s="29">
        <f>'6A'!F46/$B46</f>
        <v>2.3094688221709007E-3</v>
      </c>
      <c r="G46" s="29">
        <f>'6A'!G46/$B46</f>
        <v>0.12702078521939955</v>
      </c>
      <c r="H46" s="29">
        <f>'6A'!H46/$B46</f>
        <v>2.3094688221709007E-3</v>
      </c>
      <c r="I46" s="29">
        <f>'6A'!I46/$B46</f>
        <v>4.3879907621247112E-2</v>
      </c>
      <c r="J46" s="29">
        <f>'6A'!J46/$B46</f>
        <v>0</v>
      </c>
      <c r="K46" s="29">
        <f>'6A'!K46/$B46</f>
        <v>4.8498845265588918E-2</v>
      </c>
      <c r="L46" s="29">
        <f>'6A'!L46/$B46</f>
        <v>0</v>
      </c>
      <c r="M46" s="29">
        <f>'6A'!M46/$B46</f>
        <v>1.3856812933025405E-2</v>
      </c>
      <c r="N46" s="29">
        <f>'6A'!N46/$B46</f>
        <v>4.6189376443418013E-3</v>
      </c>
      <c r="O46" s="29">
        <f>'6A'!O46/$B46</f>
        <v>0</v>
      </c>
      <c r="P46" s="29">
        <f>'6A'!P46/$B46</f>
        <v>6.9284064665127024E-3</v>
      </c>
    </row>
    <row r="47" spans="1:16" ht="12.8" customHeight="1" x14ac:dyDescent="0.25">
      <c r="A47" s="51" t="s">
        <v>43</v>
      </c>
      <c r="B47" s="48">
        <f>'6A'!B47</f>
        <v>8285</v>
      </c>
      <c r="C47" s="190">
        <f>'6A'!C47/$B47</f>
        <v>0.45503922751961379</v>
      </c>
      <c r="D47" s="44">
        <f>'6A'!D47/$B47</f>
        <v>0.18382619191309596</v>
      </c>
      <c r="E47" s="29">
        <f>'6A'!E47/$B47</f>
        <v>8.449004224502112E-4</v>
      </c>
      <c r="F47" s="29">
        <f>'6A'!F47/$B47</f>
        <v>7.966203983101992E-3</v>
      </c>
      <c r="G47" s="29">
        <f>'6A'!G47/$B47</f>
        <v>0.14339167169583586</v>
      </c>
      <c r="H47" s="29">
        <f>'6A'!H47/$B47</f>
        <v>2.1726010863005432E-3</v>
      </c>
      <c r="I47" s="29">
        <f>'6A'!I47/$B47</f>
        <v>1.4604707302353651E-2</v>
      </c>
      <c r="J47" s="29">
        <f>'6A'!J47/$B47</f>
        <v>8.449004224502112E-4</v>
      </c>
      <c r="K47" s="29">
        <f>'6A'!K47/$B47</f>
        <v>4.0313820156910075E-2</v>
      </c>
      <c r="L47" s="29">
        <f>'6A'!L47/$B47</f>
        <v>2.848521424260712E-2</v>
      </c>
      <c r="M47" s="29">
        <f>'6A'!M47/$B47</f>
        <v>3.2589016294508146E-3</v>
      </c>
      <c r="N47" s="29">
        <f>'6A'!N47/$B47</f>
        <v>6.276403138201569E-3</v>
      </c>
      <c r="O47" s="29">
        <f>'6A'!O47/$B47</f>
        <v>0</v>
      </c>
      <c r="P47" s="29">
        <f>'6A'!P47/$B47</f>
        <v>0.14447797223898612</v>
      </c>
    </row>
    <row r="48" spans="1:16" ht="12.8" customHeight="1" x14ac:dyDescent="0.25">
      <c r="A48" s="51" t="s">
        <v>44</v>
      </c>
      <c r="B48" s="48">
        <f>'6A'!B48</f>
        <v>1633</v>
      </c>
      <c r="C48" s="190">
        <f>'6A'!C48/$B48</f>
        <v>0.49479485609308022</v>
      </c>
      <c r="D48" s="44">
        <f>'6A'!D48/$B48</f>
        <v>0.13717085119412126</v>
      </c>
      <c r="E48" s="29">
        <f>'6A'!E48/$B48</f>
        <v>0</v>
      </c>
      <c r="F48" s="29">
        <f>'6A'!F48/$B48</f>
        <v>6.1236987140232701E-4</v>
      </c>
      <c r="G48" s="29">
        <f>'6A'!G48/$B48</f>
        <v>5.3276178812002452E-2</v>
      </c>
      <c r="H48" s="29">
        <f>'6A'!H48/$B48</f>
        <v>0</v>
      </c>
      <c r="I48" s="29">
        <f>'6A'!I48/$B48</f>
        <v>0.11512553582363748</v>
      </c>
      <c r="J48" s="29">
        <f>'6A'!J48/$B48</f>
        <v>4.470300061236987E-2</v>
      </c>
      <c r="K48" s="29">
        <f>'6A'!K48/$B48</f>
        <v>0.15492957746478872</v>
      </c>
      <c r="L48" s="29">
        <f>'6A'!L48/$B48</f>
        <v>0</v>
      </c>
      <c r="M48" s="29">
        <f>'6A'!M48/$B48</f>
        <v>5.939987752602572E-2</v>
      </c>
      <c r="N48" s="29">
        <f>'6A'!N48/$B48</f>
        <v>6.1236987140232697E-3</v>
      </c>
      <c r="O48" s="29">
        <f>'6A'!O48/$B48</f>
        <v>0</v>
      </c>
      <c r="P48" s="29">
        <f>'6A'!P48/$B48</f>
        <v>0</v>
      </c>
    </row>
    <row r="49" spans="1:16" ht="12.8" customHeight="1" x14ac:dyDescent="0.25">
      <c r="A49" s="51" t="s">
        <v>45</v>
      </c>
      <c r="B49" s="48">
        <f>'6A'!B49</f>
        <v>41097</v>
      </c>
      <c r="C49" s="190">
        <f>'6A'!C49/$B49</f>
        <v>0.67547509550575469</v>
      </c>
      <c r="D49" s="44">
        <f>'6A'!D49/$B49</f>
        <v>0.53631651945397474</v>
      </c>
      <c r="E49" s="29">
        <f>'6A'!E49/$B49</f>
        <v>6.5698226147894003E-4</v>
      </c>
      <c r="F49" s="29">
        <f>'6A'!F49/$B49</f>
        <v>1.4599605810643112E-3</v>
      </c>
      <c r="G49" s="29">
        <f>'6A'!G49/$B49</f>
        <v>9.9763973039394601E-3</v>
      </c>
      <c r="H49" s="29">
        <f>'6A'!H49/$B49</f>
        <v>9.7330705404287423E-5</v>
      </c>
      <c r="I49" s="29">
        <f>'6A'!I49/$B49</f>
        <v>3.8372630605640314E-2</v>
      </c>
      <c r="J49" s="29">
        <f>'6A'!J49/$B49</f>
        <v>6.5698226147894003E-4</v>
      </c>
      <c r="K49" s="29">
        <f>'6A'!K49/$B49</f>
        <v>3.6255687763097062E-3</v>
      </c>
      <c r="L49" s="29">
        <f>'6A'!L49/$B49</f>
        <v>9.976397303939461E-4</v>
      </c>
      <c r="M49" s="29">
        <f>'6A'!M49/$B49</f>
        <v>1.8736160790325327E-3</v>
      </c>
      <c r="N49" s="29">
        <f>'6A'!N49/$B49</f>
        <v>3.187580601990413E-3</v>
      </c>
      <c r="O49" s="29">
        <f>'6A'!O49/$B49</f>
        <v>0</v>
      </c>
      <c r="P49" s="29">
        <f>'6A'!P49/$B49</f>
        <v>0.10392486069542789</v>
      </c>
    </row>
    <row r="50" spans="1:16" ht="12.8" customHeight="1" x14ac:dyDescent="0.25">
      <c r="A50" s="51" t="s">
        <v>46</v>
      </c>
      <c r="B50" s="48">
        <f>'6A'!B50</f>
        <v>25634</v>
      </c>
      <c r="C50" s="190">
        <f>'6A'!C50/$B50</f>
        <v>0.36088788328001875</v>
      </c>
      <c r="D50" s="44">
        <f>'6A'!D50/$B50</f>
        <v>0.26757431536240928</v>
      </c>
      <c r="E50" s="29">
        <f>'6A'!E50/$B50</f>
        <v>2.5356947803698215E-3</v>
      </c>
      <c r="F50" s="29">
        <f>'6A'!F50/$B50</f>
        <v>1.5604275571506592E-3</v>
      </c>
      <c r="G50" s="29">
        <f>'6A'!G50/$B50</f>
        <v>0</v>
      </c>
      <c r="H50" s="29">
        <f>'6A'!H50/$B50</f>
        <v>0</v>
      </c>
      <c r="I50" s="29">
        <f>'6A'!I50/$B50</f>
        <v>6.4757743621752364E-2</v>
      </c>
      <c r="J50" s="29">
        <f>'6A'!J50/$B50</f>
        <v>3.741125068268706E-2</v>
      </c>
      <c r="K50" s="29">
        <f>'6A'!K50/$B50</f>
        <v>2.2977295779043456E-2</v>
      </c>
      <c r="L50" s="29">
        <f>'6A'!L50/$B50</f>
        <v>8.6603729421861585E-3</v>
      </c>
      <c r="M50" s="29">
        <f>'6A'!M50/$B50</f>
        <v>1.5604275571506592E-4</v>
      </c>
      <c r="N50" s="29">
        <f>'6A'!N50/$B50</f>
        <v>4.6032612935944447E-3</v>
      </c>
      <c r="O50" s="29">
        <f>'6A'!O50/$B50</f>
        <v>0</v>
      </c>
      <c r="P50" s="29">
        <f>'6A'!P50/$B50</f>
        <v>0</v>
      </c>
    </row>
    <row r="51" spans="1:16" ht="7.55" customHeight="1" x14ac:dyDescent="0.25">
      <c r="A51" s="53"/>
      <c r="B51" s="67" t="s">
        <v>2</v>
      </c>
      <c r="C51" s="191" t="s">
        <v>2</v>
      </c>
      <c r="D51" s="83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</row>
    <row r="52" spans="1:16" ht="12.8" customHeight="1" x14ac:dyDescent="0.25">
      <c r="A52" s="51" t="s">
        <v>47</v>
      </c>
      <c r="B52" s="48">
        <f>'6A'!B52</f>
        <v>4340</v>
      </c>
      <c r="C52" s="190">
        <f>'6A'!C52/$B52</f>
        <v>0.22580645161290322</v>
      </c>
      <c r="D52" s="44">
        <f>'6A'!D52/$B52</f>
        <v>1.2672811059907835E-2</v>
      </c>
      <c r="E52" s="29">
        <f>'6A'!E52/$B52</f>
        <v>4.4470046082949306E-2</v>
      </c>
      <c r="F52" s="29">
        <f>'6A'!F52/$B52</f>
        <v>1.3824884792626728E-3</v>
      </c>
      <c r="G52" s="29">
        <f>'6A'!G52/$B52</f>
        <v>6.4285714285714279E-2</v>
      </c>
      <c r="H52" s="29">
        <f>'6A'!H52/$B52</f>
        <v>4.608294930875576E-4</v>
      </c>
      <c r="I52" s="29">
        <f>'6A'!I52/$B52</f>
        <v>2.0967741935483872E-2</v>
      </c>
      <c r="J52" s="29">
        <f>'6A'!J52/$B52</f>
        <v>2.6267281105990782E-2</v>
      </c>
      <c r="K52" s="29">
        <f>'6A'!K52/$B52</f>
        <v>5.6451612903225805E-2</v>
      </c>
      <c r="L52" s="29">
        <f>'6A'!L52/$B52</f>
        <v>7.1428571428571426E-3</v>
      </c>
      <c r="M52" s="29">
        <f>'6A'!M52/$B52</f>
        <v>0</v>
      </c>
      <c r="N52" s="29">
        <f>'6A'!N52/$B52</f>
        <v>0</v>
      </c>
      <c r="O52" s="29">
        <f>'6A'!O52/$B52</f>
        <v>0</v>
      </c>
      <c r="P52" s="29">
        <f>'6A'!P52/$B52</f>
        <v>0</v>
      </c>
    </row>
    <row r="53" spans="1:16" ht="12.8" customHeight="1" x14ac:dyDescent="0.25">
      <c r="A53" s="51" t="s">
        <v>48</v>
      </c>
      <c r="B53" s="48">
        <f>'6A'!B53</f>
        <v>3104</v>
      </c>
      <c r="C53" s="190">
        <f>'6A'!C53/$B53</f>
        <v>0.44039948453608246</v>
      </c>
      <c r="D53" s="44">
        <f>'6A'!D53/$B53</f>
        <v>0.13788659793814434</v>
      </c>
      <c r="E53" s="29">
        <f>'6A'!E53/$B53</f>
        <v>0</v>
      </c>
      <c r="F53" s="29">
        <f>'6A'!F53/$B53</f>
        <v>0</v>
      </c>
      <c r="G53" s="29">
        <f>'6A'!G53/$B53</f>
        <v>0</v>
      </c>
      <c r="H53" s="29">
        <f>'6A'!H53/$B53</f>
        <v>0</v>
      </c>
      <c r="I53" s="29">
        <f>'6A'!I53/$B53</f>
        <v>0.18234536082474226</v>
      </c>
      <c r="J53" s="29">
        <f>'6A'!J53/$B53</f>
        <v>9.6649484536082478E-4</v>
      </c>
      <c r="K53" s="29">
        <f>'6A'!K53/$B53</f>
        <v>4.5103092783505151E-3</v>
      </c>
      <c r="L53" s="29">
        <f>'6A'!L53/$B53</f>
        <v>0</v>
      </c>
      <c r="M53" s="29">
        <f>'6A'!M53/$B53</f>
        <v>3.608247422680412E-2</v>
      </c>
      <c r="N53" s="29">
        <f>'6A'!N53/$B53</f>
        <v>5.4768041237113398E-3</v>
      </c>
      <c r="O53" s="29">
        <f>'6A'!O53/$B53</f>
        <v>0</v>
      </c>
      <c r="P53" s="29">
        <f>'6A'!P53/$B53</f>
        <v>0.24065721649484537</v>
      </c>
    </row>
    <row r="54" spans="1:16" ht="12.8" customHeight="1" x14ac:dyDescent="0.25">
      <c r="A54" s="51" t="s">
        <v>49</v>
      </c>
      <c r="B54" s="48">
        <f>'6A'!B54</f>
        <v>2500</v>
      </c>
      <c r="C54" s="190">
        <f>'6A'!C54/$B54</f>
        <v>0.43519999999999998</v>
      </c>
      <c r="D54" s="44">
        <f>'6A'!D54/$B54</f>
        <v>0.3256</v>
      </c>
      <c r="E54" s="29">
        <f>'6A'!E54/$B54</f>
        <v>0</v>
      </c>
      <c r="F54" s="29">
        <f>'6A'!F54/$B54</f>
        <v>0</v>
      </c>
      <c r="G54" s="29">
        <f>'6A'!G54/$B54</f>
        <v>3.2000000000000002E-3</v>
      </c>
      <c r="H54" s="29">
        <f>'6A'!H54/$B54</f>
        <v>1.1999999999999999E-3</v>
      </c>
      <c r="I54" s="29">
        <f>'6A'!I54/$B54</f>
        <v>8.3199999999999996E-2</v>
      </c>
      <c r="J54" s="29">
        <f>'6A'!J54/$B54</f>
        <v>3.5999999999999999E-3</v>
      </c>
      <c r="K54" s="29">
        <f>'6A'!K54/$B54</f>
        <v>3.6799999999999999E-2</v>
      </c>
      <c r="L54" s="29">
        <f>'6A'!L54/$B54</f>
        <v>0</v>
      </c>
      <c r="M54" s="29">
        <f>'6A'!M54/$B54</f>
        <v>1.1999999999999999E-3</v>
      </c>
      <c r="N54" s="29">
        <f>'6A'!N54/$B54</f>
        <v>9.5999999999999992E-3</v>
      </c>
      <c r="O54" s="29">
        <f>'6A'!O54/$B54</f>
        <v>0</v>
      </c>
      <c r="P54" s="29">
        <f>'6A'!P54/$B54</f>
        <v>3.2000000000000001E-2</v>
      </c>
    </row>
    <row r="55" spans="1:16" ht="12.8" customHeight="1" x14ac:dyDescent="0.25">
      <c r="A55" s="51" t="s">
        <v>50</v>
      </c>
      <c r="B55" s="48">
        <f>'6A'!B55</f>
        <v>467</v>
      </c>
      <c r="C55" s="190">
        <f>'6A'!C55/$B55</f>
        <v>0.57815845824411138</v>
      </c>
      <c r="D55" s="44">
        <f>'6A'!D55/$B55</f>
        <v>0.17130620985010706</v>
      </c>
      <c r="E55" s="29">
        <f>'6A'!E55/$B55</f>
        <v>0</v>
      </c>
      <c r="F55" s="29">
        <f>'6A'!F55/$B55</f>
        <v>2.7837259100642397E-2</v>
      </c>
      <c r="G55" s="29">
        <f>'6A'!G55/$B55</f>
        <v>0</v>
      </c>
      <c r="H55" s="29">
        <f>'6A'!H55/$B55</f>
        <v>6.4239828693790149E-3</v>
      </c>
      <c r="I55" s="29">
        <f>'6A'!I55/$B55</f>
        <v>0.11134903640256959</v>
      </c>
      <c r="J55" s="29">
        <f>'6A'!J55/$B55</f>
        <v>0.3361884368308351</v>
      </c>
      <c r="K55" s="29">
        <f>'6A'!K55/$B55</f>
        <v>3.2119914346895075E-2</v>
      </c>
      <c r="L55" s="29">
        <f>'6A'!L55/$B55</f>
        <v>0</v>
      </c>
      <c r="M55" s="29">
        <f>'6A'!M55/$B55</f>
        <v>4.2826552462526764E-2</v>
      </c>
      <c r="N55" s="29">
        <f>'6A'!N55/$B55</f>
        <v>8.5653104925053538E-3</v>
      </c>
      <c r="O55" s="29">
        <f>'6A'!O55/$B55</f>
        <v>0</v>
      </c>
      <c r="P55" s="29">
        <f>'6A'!P55/$B55</f>
        <v>0</v>
      </c>
    </row>
    <row r="56" spans="1:16" ht="12.8" customHeight="1" x14ac:dyDescent="0.25">
      <c r="A56" s="51" t="s">
        <v>51</v>
      </c>
      <c r="B56" s="48">
        <f>'6A'!B56</f>
        <v>7477</v>
      </c>
      <c r="C56" s="190">
        <f>'6A'!C56/$B56</f>
        <v>0.38330881369533237</v>
      </c>
      <c r="D56" s="44">
        <f>'6A'!D56/$B56</f>
        <v>0.29156078641166244</v>
      </c>
      <c r="E56" s="29">
        <f>'6A'!E56/$B56</f>
        <v>0</v>
      </c>
      <c r="F56" s="29">
        <f>'6A'!F56/$B56</f>
        <v>0</v>
      </c>
      <c r="G56" s="29">
        <f>'6A'!G56/$B56</f>
        <v>1.966029156078641E-2</v>
      </c>
      <c r="H56" s="29">
        <f>'6A'!H56/$B56</f>
        <v>0</v>
      </c>
      <c r="I56" s="29">
        <f>'6A'!I56/$B56</f>
        <v>3.1964691721278589E-2</v>
      </c>
      <c r="J56" s="29">
        <f>'6A'!J56/$B56</f>
        <v>1.8055369800722216E-2</v>
      </c>
      <c r="K56" s="29">
        <f>'6A'!K56/$B56</f>
        <v>2.8487361241139493E-2</v>
      </c>
      <c r="L56" s="29">
        <f>'6A'!L56/$B56</f>
        <v>4.5205296241808211E-2</v>
      </c>
      <c r="M56" s="29">
        <f>'6A'!M56/$B56</f>
        <v>7.7571218403102845E-3</v>
      </c>
      <c r="N56" s="29">
        <f>'6A'!N56/$B56</f>
        <v>1.2705630600508225E-2</v>
      </c>
      <c r="O56" s="29">
        <f>'6A'!O56/$B56</f>
        <v>0</v>
      </c>
      <c r="P56" s="29">
        <f>'6A'!P56/$B56</f>
        <v>2.9423565601176944E-2</v>
      </c>
    </row>
    <row r="57" spans="1:16" ht="12.8" customHeight="1" x14ac:dyDescent="0.25">
      <c r="A57" s="51" t="s">
        <v>52</v>
      </c>
      <c r="B57" s="48">
        <f>'6A'!B57</f>
        <v>7054</v>
      </c>
      <c r="C57" s="190">
        <f>'6A'!C57/$B57</f>
        <v>0.28111709668273321</v>
      </c>
      <c r="D57" s="44">
        <f>'6A'!D57/$B57</f>
        <v>0.24369152254040261</v>
      </c>
      <c r="E57" s="29">
        <f>'6A'!E57/$B57</f>
        <v>3.2180323220867592E-2</v>
      </c>
      <c r="F57" s="29">
        <f>'6A'!F57/$B57</f>
        <v>1.0206974766090162E-2</v>
      </c>
      <c r="G57" s="29">
        <f>'6A'!G57/$B57</f>
        <v>0</v>
      </c>
      <c r="H57" s="29">
        <f>'6A'!H57/$B57</f>
        <v>2.5517436915225406E-3</v>
      </c>
      <c r="I57" s="29">
        <f>'6A'!I57/$B57</f>
        <v>0</v>
      </c>
      <c r="J57" s="29">
        <f>'6A'!J57/$B57</f>
        <v>0</v>
      </c>
      <c r="K57" s="29">
        <f>'6A'!K57/$B57</f>
        <v>0</v>
      </c>
      <c r="L57" s="29">
        <f>'6A'!L57/$B57</f>
        <v>0</v>
      </c>
      <c r="M57" s="29">
        <f>'6A'!M57/$B57</f>
        <v>0</v>
      </c>
      <c r="N57" s="29">
        <f>'6A'!N57/$B57</f>
        <v>1.4176353841791891E-3</v>
      </c>
      <c r="O57" s="29">
        <f>'6A'!O57/$B57</f>
        <v>0</v>
      </c>
      <c r="P57" s="29">
        <f>'6A'!P57/$B57</f>
        <v>0</v>
      </c>
    </row>
    <row r="58" spans="1:16" ht="12.8" customHeight="1" x14ac:dyDescent="0.25">
      <c r="A58" s="51" t="s">
        <v>53</v>
      </c>
      <c r="B58" s="48">
        <f>'6A'!B58</f>
        <v>1471</v>
      </c>
      <c r="C58" s="190">
        <f>'6A'!C58/$B58</f>
        <v>0.39021074099252212</v>
      </c>
      <c r="D58" s="44">
        <f>'6A'!D58/$B58</f>
        <v>0.29843643779741674</v>
      </c>
      <c r="E58" s="29">
        <f>'6A'!E58/$B58</f>
        <v>0</v>
      </c>
      <c r="F58" s="29">
        <f>'6A'!F58/$B58</f>
        <v>1.3596193065941536E-3</v>
      </c>
      <c r="G58" s="29">
        <f>'6A'!G58/$B58</f>
        <v>6.1182868796736912E-3</v>
      </c>
      <c r="H58" s="29">
        <f>'6A'!H58/$B58</f>
        <v>6.7980965329707678E-4</v>
      </c>
      <c r="I58" s="29">
        <f>'6A'!I58/$B58</f>
        <v>8.8375254928619983E-3</v>
      </c>
      <c r="J58" s="29">
        <f>'6A'!J58/$B58</f>
        <v>0</v>
      </c>
      <c r="K58" s="29">
        <f>'6A'!K58/$B58</f>
        <v>1.1556764106050306E-2</v>
      </c>
      <c r="L58" s="29">
        <f>'6A'!L58/$B58</f>
        <v>1.1556764106050306E-2</v>
      </c>
      <c r="M58" s="29">
        <f>'6A'!M58/$B58</f>
        <v>1.3596193065941536E-3</v>
      </c>
      <c r="N58" s="29">
        <f>'6A'!N58/$B58</f>
        <v>6.7980965329707678E-4</v>
      </c>
      <c r="O58" s="29">
        <f>'6A'!O58/$B58</f>
        <v>0</v>
      </c>
      <c r="P58" s="29">
        <f>'6A'!P58/$B58</f>
        <v>8.7015635622025828E-2</v>
      </c>
    </row>
    <row r="59" spans="1:16" ht="12.8" customHeight="1" x14ac:dyDescent="0.25">
      <c r="A59" s="51" t="s">
        <v>54</v>
      </c>
      <c r="B59" s="48">
        <f>'6A'!B59</f>
        <v>1732</v>
      </c>
      <c r="C59" s="190">
        <f>'6A'!C59/$B59</f>
        <v>0.47690531177829099</v>
      </c>
      <c r="D59" s="44">
        <f>'6A'!D59/$B59</f>
        <v>0.40935334872979212</v>
      </c>
      <c r="E59" s="29">
        <f>'6A'!E59/$B59</f>
        <v>0</v>
      </c>
      <c r="F59" s="29">
        <f>'6A'!F59/$B59</f>
        <v>0</v>
      </c>
      <c r="G59" s="29">
        <f>'6A'!G59/$B59</f>
        <v>8.0831408775981529E-3</v>
      </c>
      <c r="H59" s="29">
        <f>'6A'!H59/$B59</f>
        <v>0</v>
      </c>
      <c r="I59" s="29">
        <f>'6A'!I59/$B59</f>
        <v>3.4064665127020784E-2</v>
      </c>
      <c r="J59" s="29">
        <f>'6A'!J59/$B59</f>
        <v>2.3672055427251731E-2</v>
      </c>
      <c r="K59" s="29">
        <f>'6A'!K59/$B59</f>
        <v>8.6605080831408769E-3</v>
      </c>
      <c r="L59" s="29">
        <f>'6A'!L59/$B59</f>
        <v>2.3094688221709007E-3</v>
      </c>
      <c r="M59" s="29">
        <f>'6A'!M59/$B59</f>
        <v>1.7321016166281756E-3</v>
      </c>
      <c r="N59" s="29">
        <f>'6A'!N59/$B59</f>
        <v>9.2378752886836026E-3</v>
      </c>
      <c r="O59" s="29">
        <f>'6A'!O59/$B59</f>
        <v>0</v>
      </c>
      <c r="P59" s="29">
        <f>'6A'!P59/$B59</f>
        <v>0</v>
      </c>
    </row>
    <row r="60" spans="1:16" ht="12.8" customHeight="1" x14ac:dyDescent="0.25">
      <c r="A60" s="51" t="s">
        <v>55</v>
      </c>
      <c r="B60" s="48">
        <f>'6A'!B60</f>
        <v>100</v>
      </c>
      <c r="C60" s="190">
        <f>'6A'!C60/$B60</f>
        <v>0.11</v>
      </c>
      <c r="D60" s="44">
        <f>'6A'!D60/$B60</f>
        <v>0.01</v>
      </c>
      <c r="E60" s="29">
        <f>'6A'!E60/$B60</f>
        <v>0.01</v>
      </c>
      <c r="F60" s="29">
        <f>'6A'!F60/$B60</f>
        <v>0</v>
      </c>
      <c r="G60" s="29">
        <f>'6A'!G60/$B60</f>
        <v>0.08</v>
      </c>
      <c r="H60" s="29">
        <f>'6A'!H60/$B60</f>
        <v>0</v>
      </c>
      <c r="I60" s="29">
        <f>'6A'!I60/$B60</f>
        <v>0</v>
      </c>
      <c r="J60" s="29">
        <f>'6A'!J60/$B60</f>
        <v>0</v>
      </c>
      <c r="K60" s="29">
        <f>'6A'!K60/$B60</f>
        <v>0.02</v>
      </c>
      <c r="L60" s="29">
        <f>'6A'!L60/$B60</f>
        <v>0.04</v>
      </c>
      <c r="M60" s="29">
        <f>'6A'!M60/$B60</f>
        <v>0</v>
      </c>
      <c r="N60" s="29">
        <f>'6A'!N60/$B60</f>
        <v>0</v>
      </c>
      <c r="O60" s="29">
        <f>'6A'!O60/$B60</f>
        <v>0</v>
      </c>
      <c r="P60" s="29">
        <f>'6A'!P60/$B60</f>
        <v>0.02</v>
      </c>
    </row>
    <row r="61" spans="1:16" ht="12.8" customHeight="1" x14ac:dyDescent="0.25">
      <c r="A61" s="51" t="s">
        <v>56</v>
      </c>
      <c r="B61" s="48">
        <f>'6A'!B61</f>
        <v>8256</v>
      </c>
      <c r="C61" s="190">
        <f>'6A'!C61/$B61</f>
        <v>0.39425872093023256</v>
      </c>
      <c r="D61" s="44">
        <f>'6A'!D61/$B61</f>
        <v>0.30583817829457366</v>
      </c>
      <c r="E61" s="29">
        <f>'6A'!E61/$B61</f>
        <v>0</v>
      </c>
      <c r="F61" s="29">
        <f>'6A'!F61/$B61</f>
        <v>0</v>
      </c>
      <c r="G61" s="29">
        <f>'6A'!G61/$B61</f>
        <v>7.2674418604651162E-4</v>
      </c>
      <c r="H61" s="29">
        <f>'6A'!H61/$B61</f>
        <v>6.0562015503875968E-4</v>
      </c>
      <c r="I61" s="29">
        <f>'6A'!I61/$B61</f>
        <v>7.7277131782945735E-2</v>
      </c>
      <c r="J61" s="29">
        <f>'6A'!J61/$B61</f>
        <v>1.8289728682170544E-2</v>
      </c>
      <c r="K61" s="29">
        <f>'6A'!K61/$B61</f>
        <v>2.616279069767442E-2</v>
      </c>
      <c r="L61" s="29">
        <f>'6A'!L61/$B61</f>
        <v>9.6899224806201549E-4</v>
      </c>
      <c r="M61" s="29">
        <f>'6A'!M61/$B61</f>
        <v>1.6957364341085271E-3</v>
      </c>
      <c r="N61" s="29">
        <f>'6A'!N61/$B61</f>
        <v>2.1802325581395349E-3</v>
      </c>
      <c r="O61" s="29">
        <f>'6A'!O61/$B61</f>
        <v>0</v>
      </c>
      <c r="P61" s="29">
        <f>'6A'!P61/$B61</f>
        <v>0</v>
      </c>
    </row>
    <row r="62" spans="1:16" ht="7.55" customHeight="1" x14ac:dyDescent="0.25">
      <c r="A62" s="53"/>
      <c r="B62" s="67" t="s">
        <v>2</v>
      </c>
      <c r="C62" s="191" t="s">
        <v>2</v>
      </c>
      <c r="D62" s="83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</row>
    <row r="63" spans="1:16" ht="12.8" customHeight="1" x14ac:dyDescent="0.25">
      <c r="A63" s="51" t="s">
        <v>57</v>
      </c>
      <c r="B63" s="48">
        <f>'6A'!B63</f>
        <v>31330</v>
      </c>
      <c r="C63" s="190">
        <f>'6A'!C63/$B63</f>
        <v>0.51563996169805304</v>
      </c>
      <c r="D63" s="44">
        <f>'6A'!D63/$B63</f>
        <v>0.3809128630705394</v>
      </c>
      <c r="E63" s="29">
        <f>'6A'!E63/$B63</f>
        <v>3.5525055857006063E-2</v>
      </c>
      <c r="F63" s="29">
        <f>'6A'!F63/$B63</f>
        <v>0</v>
      </c>
      <c r="G63" s="29">
        <f>'6A'!G63/$B63</f>
        <v>2.9045643153526972E-3</v>
      </c>
      <c r="H63" s="29">
        <f>'6A'!H63/$B63</f>
        <v>1.2767315671879988E-4</v>
      </c>
      <c r="I63" s="29">
        <f>'6A'!I63/$B63</f>
        <v>2.0651133099265879E-2</v>
      </c>
      <c r="J63" s="29">
        <f>'6A'!J63/$B63</f>
        <v>5.8410469198850942E-3</v>
      </c>
      <c r="K63" s="29">
        <f>'6A'!K63/$B63</f>
        <v>1.3150335142036387E-2</v>
      </c>
      <c r="L63" s="29">
        <f>'6A'!L63/$B63</f>
        <v>2.8854133418448773E-2</v>
      </c>
      <c r="M63" s="29">
        <f>'6A'!M63/$B63</f>
        <v>2.0746887966804979E-3</v>
      </c>
      <c r="N63" s="29">
        <f>'6A'!N63/$B63</f>
        <v>5.1707628471113947E-3</v>
      </c>
      <c r="O63" s="29">
        <f>'6A'!O63/$B63</f>
        <v>0</v>
      </c>
      <c r="P63" s="29">
        <f>'6A'!P63/$B63</f>
        <v>8.8317906160229817E-2</v>
      </c>
    </row>
    <row r="64" spans="1:16" ht="12.8" customHeight="1" x14ac:dyDescent="0.25">
      <c r="A64" s="51" t="s">
        <v>58</v>
      </c>
      <c r="B64" s="48">
        <f>'6A'!B64</f>
        <v>1499</v>
      </c>
      <c r="C64" s="190">
        <f>'6A'!C64/$B64</f>
        <v>0.50767178118745826</v>
      </c>
      <c r="D64" s="44">
        <f>'6A'!D64/$B64</f>
        <v>0.20146764509673115</v>
      </c>
      <c r="E64" s="29">
        <f>'6A'!E64/$B64</f>
        <v>4.0026684456304206E-3</v>
      </c>
      <c r="F64" s="29">
        <f>'6A'!F64/$B64</f>
        <v>3.3355570380253501E-3</v>
      </c>
      <c r="G64" s="29">
        <f>'6A'!G64/$B64</f>
        <v>1.200800533689126E-2</v>
      </c>
      <c r="H64" s="29">
        <f>'6A'!H64/$B64</f>
        <v>0</v>
      </c>
      <c r="I64" s="29">
        <f>'6A'!I64/$B64</f>
        <v>0.104736490993996</v>
      </c>
      <c r="J64" s="29">
        <f>'6A'!J64/$B64</f>
        <v>5.6037358238825885E-2</v>
      </c>
      <c r="K64" s="29">
        <f>'6A'!K64/$B64</f>
        <v>0.11074049366244162</v>
      </c>
      <c r="L64" s="29">
        <f>'6A'!L64/$B64</f>
        <v>0</v>
      </c>
      <c r="M64" s="29">
        <f>'6A'!M64/$B64</f>
        <v>2.0013342228152103E-3</v>
      </c>
      <c r="N64" s="29">
        <f>'6A'!N64/$B64</f>
        <v>2.6684456304202801E-2</v>
      </c>
      <c r="O64" s="29">
        <f>'6A'!O64/$B64</f>
        <v>0</v>
      </c>
      <c r="P64" s="29">
        <f>'6A'!P64/$B64</f>
        <v>3.8692461641094064E-2</v>
      </c>
    </row>
    <row r="65" spans="1:16" ht="12.8" customHeight="1" x14ac:dyDescent="0.25">
      <c r="A65" s="51" t="s">
        <v>59</v>
      </c>
      <c r="B65" s="48">
        <f>'6A'!B65</f>
        <v>5143</v>
      </c>
      <c r="C65" s="190">
        <f>'6A'!C65/$B65</f>
        <v>0.71106358156717864</v>
      </c>
      <c r="D65" s="44">
        <f>'6A'!D65/$B65</f>
        <v>0.28407544234882365</v>
      </c>
      <c r="E65" s="29">
        <f>'6A'!E65/$B65</f>
        <v>9.7219521679953332E-4</v>
      </c>
      <c r="F65" s="29">
        <f>'6A'!F65/$B65</f>
        <v>5.8331713007971997E-4</v>
      </c>
      <c r="G65" s="29">
        <f>'6A'!G65/$B65</f>
        <v>0.16818977250631928</v>
      </c>
      <c r="H65" s="29">
        <f>'6A'!H65/$B65</f>
        <v>0</v>
      </c>
      <c r="I65" s="29">
        <f>'6A'!I65/$B65</f>
        <v>7.6997861170523041E-2</v>
      </c>
      <c r="J65" s="29">
        <f>'6A'!J65/$B65</f>
        <v>0</v>
      </c>
      <c r="K65" s="29">
        <f>'6A'!K65/$B65</f>
        <v>2.0416099552790199E-2</v>
      </c>
      <c r="L65" s="29">
        <f>'6A'!L65/$B65</f>
        <v>3.8887808671981333E-3</v>
      </c>
      <c r="M65" s="29">
        <f>'6A'!M65/$B65</f>
        <v>6.9998055609566401E-3</v>
      </c>
      <c r="N65" s="29">
        <f>'6A'!N65/$B65</f>
        <v>2.0221660509430292E-2</v>
      </c>
      <c r="O65" s="29">
        <f>'6A'!O65/$B65</f>
        <v>0</v>
      </c>
      <c r="P65" s="29">
        <f>'6A'!P65/$B65</f>
        <v>0.28096441765506514</v>
      </c>
    </row>
    <row r="66" spans="1:16" ht="12.8" customHeight="1" x14ac:dyDescent="0.25">
      <c r="A66" s="52" t="s">
        <v>60</v>
      </c>
      <c r="B66" s="70">
        <f>'6A'!B66</f>
        <v>280</v>
      </c>
      <c r="C66" s="192">
        <f>'6A'!C66/$B66</f>
        <v>0.85</v>
      </c>
      <c r="D66" s="45">
        <f>'6A'!D66/$B66</f>
        <v>0.20357142857142857</v>
      </c>
      <c r="E66" s="30">
        <f>'6A'!E66/$B66</f>
        <v>0</v>
      </c>
      <c r="F66" s="30">
        <f>'6A'!F66/$B66</f>
        <v>0</v>
      </c>
      <c r="G66" s="30">
        <f>'6A'!G66/$B66</f>
        <v>0.65</v>
      </c>
      <c r="H66" s="30">
        <f>'6A'!H66/$B66</f>
        <v>0</v>
      </c>
      <c r="I66" s="30">
        <f>'6A'!I66/$B66</f>
        <v>5.7142857142857141E-2</v>
      </c>
      <c r="J66" s="30">
        <f>'6A'!J66/$B66</f>
        <v>0</v>
      </c>
      <c r="K66" s="30">
        <f>'6A'!K66/$B66</f>
        <v>5.3571428571428568E-2</v>
      </c>
      <c r="L66" s="30">
        <f>'6A'!L66/$B66</f>
        <v>0</v>
      </c>
      <c r="M66" s="30">
        <f>'6A'!M66/$B66</f>
        <v>0</v>
      </c>
      <c r="N66" s="30">
        <f>'6A'!N66/$B66</f>
        <v>0</v>
      </c>
      <c r="O66" s="30">
        <f>'6A'!O66/$B66</f>
        <v>0</v>
      </c>
      <c r="P66" s="30">
        <f>'6A'!P66/$B66</f>
        <v>0</v>
      </c>
    </row>
    <row r="67" spans="1:16" ht="12.8" customHeight="1" x14ac:dyDescent="0.2">
      <c r="A67" s="194" t="s">
        <v>127</v>
      </c>
      <c r="B67" s="194"/>
      <c r="C67" s="194"/>
      <c r="D67" s="194"/>
    </row>
    <row r="68" spans="1:16" ht="15.05" customHeight="1" x14ac:dyDescent="0.2">
      <c r="A68" s="208"/>
      <c r="B68" s="194"/>
      <c r="C68" s="194"/>
      <c r="D68" s="194"/>
    </row>
    <row r="69" spans="1:16" x14ac:dyDescent="0.2">
      <c r="A69" s="194"/>
      <c r="B69" s="194"/>
      <c r="C69" s="194"/>
      <c r="D69" s="194"/>
    </row>
    <row r="70" spans="1:16" x14ac:dyDescent="0.2">
      <c r="A70" s="194"/>
      <c r="B70" s="194"/>
      <c r="C70" s="194"/>
      <c r="D70" s="194"/>
    </row>
  </sheetData>
  <mergeCells count="4">
    <mergeCell ref="A4:P4"/>
    <mergeCell ref="A3:P3"/>
    <mergeCell ref="A1:P1"/>
    <mergeCell ref="A2:P2"/>
  </mergeCells>
  <phoneticPr fontId="0" type="noConversion"/>
  <printOptions horizontalCentered="1" verticalCentered="1"/>
  <pageMargins left="0.25" right="0.25" top="0.25" bottom="0.25" header="0.5" footer="0.5"/>
  <pageSetup scale="66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zoomScaleSheetLayoutView="100" workbookViewId="0">
      <selection activeCell="I40" sqref="I40"/>
    </sheetView>
  </sheetViews>
  <sheetFormatPr defaultColWidth="9.125" defaultRowHeight="12.45" x14ac:dyDescent="0.2"/>
  <cols>
    <col min="1" max="1" width="14.875" style="2" customWidth="1"/>
    <col min="2" max="2" width="13.125" style="2" bestFit="1" customWidth="1"/>
    <col min="3" max="4" width="12.25" style="2" bestFit="1" customWidth="1"/>
    <col min="5" max="5" width="11.25" style="2" bestFit="1" customWidth="1"/>
    <col min="6" max="6" width="10.875" style="2" bestFit="1" customWidth="1"/>
    <col min="7" max="7" width="10.25" style="2" bestFit="1" customWidth="1"/>
    <col min="8" max="8" width="11.25" style="2" bestFit="1" customWidth="1"/>
    <col min="9" max="9" width="10.75" style="2" bestFit="1" customWidth="1"/>
    <col min="10" max="10" width="9.75" style="2" bestFit="1" customWidth="1"/>
    <col min="11" max="11" width="12.25" style="2" bestFit="1" customWidth="1"/>
    <col min="12" max="12" width="11.5" style="2" bestFit="1" customWidth="1"/>
    <col min="13" max="13" width="10.5" style="2" customWidth="1"/>
    <col min="14" max="14" width="8.75" style="2" bestFit="1" customWidth="1"/>
    <col min="15" max="15" width="11.75" style="2" customWidth="1"/>
    <col min="16" max="16384" width="9.125" style="2"/>
  </cols>
  <sheetData>
    <row r="1" spans="1:15" s="195" customFormat="1" ht="13.1" x14ac:dyDescent="0.2">
      <c r="A1" s="309" t="s">
        <v>218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</row>
    <row r="2" spans="1:15" s="195" customFormat="1" ht="13.1" x14ac:dyDescent="0.2">
      <c r="A2" s="309" t="s">
        <v>219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</row>
    <row r="3" spans="1:15" ht="13.1" x14ac:dyDescent="0.25">
      <c r="A3" s="284" t="str">
        <f>'3A'!$A$3</f>
        <v>Monthly Average, Fiscal Year 2019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</row>
    <row r="4" spans="1:15" ht="12.8" customHeight="1" x14ac:dyDescent="0.2">
      <c r="A4" s="295" t="str">
        <f>'1B'!$A$4</f>
        <v>ACF/OFA: 07/30/2020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  <c r="O4" s="295"/>
    </row>
    <row r="5" spans="1:15" s="3" customFormat="1" ht="45" customHeight="1" x14ac:dyDescent="0.25">
      <c r="A5" s="94" t="s">
        <v>0</v>
      </c>
      <c r="B5" s="25" t="s">
        <v>147</v>
      </c>
      <c r="C5" s="25" t="s">
        <v>159</v>
      </c>
      <c r="D5" s="155" t="s">
        <v>145</v>
      </c>
      <c r="E5" s="25" t="s">
        <v>148</v>
      </c>
      <c r="F5" s="25" t="s">
        <v>149</v>
      </c>
      <c r="G5" s="25" t="s">
        <v>150</v>
      </c>
      <c r="H5" s="25" t="s">
        <v>151</v>
      </c>
      <c r="I5" s="25" t="s">
        <v>152</v>
      </c>
      <c r="J5" s="25" t="s">
        <v>153</v>
      </c>
      <c r="K5" s="25" t="s">
        <v>154</v>
      </c>
      <c r="L5" s="25" t="s">
        <v>160</v>
      </c>
      <c r="M5" s="25" t="s">
        <v>156</v>
      </c>
      <c r="N5" s="25" t="s">
        <v>94</v>
      </c>
      <c r="O5" s="157" t="s">
        <v>128</v>
      </c>
    </row>
    <row r="6" spans="1:15" ht="12.8" customHeight="1" x14ac:dyDescent="0.25">
      <c r="A6" s="39" t="s">
        <v>3</v>
      </c>
      <c r="B6" s="48">
        <f t="shared" ref="B6:O6" si="0">SUM(B8:B66)</f>
        <v>8488737</v>
      </c>
      <c r="C6" s="48">
        <f t="shared" si="0"/>
        <v>92159</v>
      </c>
      <c r="D6" s="48">
        <f t="shared" si="0"/>
        <v>88805</v>
      </c>
      <c r="E6" s="48">
        <f t="shared" si="0"/>
        <v>152873</v>
      </c>
      <c r="F6" s="48">
        <f t="shared" si="0"/>
        <v>7348</v>
      </c>
      <c r="G6" s="48">
        <f t="shared" si="0"/>
        <v>675116</v>
      </c>
      <c r="H6" s="48">
        <f t="shared" si="0"/>
        <v>93590</v>
      </c>
      <c r="I6" s="48">
        <f t="shared" si="0"/>
        <v>383934</v>
      </c>
      <c r="J6" s="48">
        <f t="shared" si="0"/>
        <v>100471</v>
      </c>
      <c r="K6" s="48">
        <f t="shared" si="0"/>
        <v>42370</v>
      </c>
      <c r="L6" s="48">
        <f t="shared" si="0"/>
        <v>34969</v>
      </c>
      <c r="M6" s="48">
        <f t="shared" si="0"/>
        <v>22</v>
      </c>
      <c r="N6" s="48">
        <f t="shared" si="0"/>
        <v>194289</v>
      </c>
      <c r="O6" s="92">
        <f t="shared" si="0"/>
        <v>10354671</v>
      </c>
    </row>
    <row r="7" spans="1:15" ht="7.55" customHeight="1" x14ac:dyDescent="0.25">
      <c r="A7" s="53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55"/>
    </row>
    <row r="8" spans="1:15" ht="12.8" customHeight="1" x14ac:dyDescent="0.25">
      <c r="A8" s="51" t="s">
        <v>8</v>
      </c>
      <c r="B8" s="48">
        <v>37666</v>
      </c>
      <c r="C8" s="48">
        <v>295</v>
      </c>
      <c r="D8" s="48">
        <v>5569</v>
      </c>
      <c r="E8" s="48">
        <v>2110</v>
      </c>
      <c r="F8" s="48">
        <v>17</v>
      </c>
      <c r="G8" s="48">
        <v>641</v>
      </c>
      <c r="H8" s="68">
        <v>0</v>
      </c>
      <c r="I8" s="48">
        <v>1191</v>
      </c>
      <c r="J8" s="68">
        <v>818</v>
      </c>
      <c r="K8" s="68">
        <v>1</v>
      </c>
      <c r="L8" s="48">
        <v>398</v>
      </c>
      <c r="M8" s="68">
        <v>0</v>
      </c>
      <c r="N8" s="48">
        <v>295</v>
      </c>
      <c r="O8" s="68">
        <v>49001</v>
      </c>
    </row>
    <row r="9" spans="1:15" ht="12.8" customHeight="1" x14ac:dyDescent="0.25">
      <c r="A9" s="51" t="s">
        <v>9</v>
      </c>
      <c r="B9" s="48">
        <v>19563</v>
      </c>
      <c r="C9" s="68">
        <v>0</v>
      </c>
      <c r="D9" s="48">
        <v>139</v>
      </c>
      <c r="E9" s="68">
        <v>172</v>
      </c>
      <c r="F9" s="48">
        <v>306</v>
      </c>
      <c r="G9" s="48">
        <v>4098</v>
      </c>
      <c r="H9" s="48">
        <v>4413</v>
      </c>
      <c r="I9" s="48">
        <v>951</v>
      </c>
      <c r="J9" s="48">
        <v>52</v>
      </c>
      <c r="K9" s="48">
        <v>219</v>
      </c>
      <c r="L9" s="48">
        <v>49</v>
      </c>
      <c r="M9" s="68">
        <v>0</v>
      </c>
      <c r="N9" s="68">
        <v>0</v>
      </c>
      <c r="O9" s="68">
        <v>29961</v>
      </c>
    </row>
    <row r="10" spans="1:15" ht="12.8" customHeight="1" x14ac:dyDescent="0.25">
      <c r="A10" s="51" t="s">
        <v>10</v>
      </c>
      <c r="B10" s="48">
        <v>13325</v>
      </c>
      <c r="C10" s="68">
        <v>0</v>
      </c>
      <c r="D10" s="68">
        <v>0</v>
      </c>
      <c r="E10" s="68">
        <v>908</v>
      </c>
      <c r="F10" s="68">
        <v>18</v>
      </c>
      <c r="G10" s="48">
        <v>1787</v>
      </c>
      <c r="H10" s="48">
        <v>543</v>
      </c>
      <c r="I10" s="48">
        <v>853</v>
      </c>
      <c r="J10" s="48">
        <v>73</v>
      </c>
      <c r="K10" s="48">
        <v>100</v>
      </c>
      <c r="L10" s="48">
        <v>269</v>
      </c>
      <c r="M10" s="68">
        <v>0</v>
      </c>
      <c r="N10" s="68">
        <v>0</v>
      </c>
      <c r="O10" s="68">
        <v>17875</v>
      </c>
    </row>
    <row r="11" spans="1:15" ht="12.8" customHeight="1" x14ac:dyDescent="0.25">
      <c r="A11" s="51" t="s">
        <v>11</v>
      </c>
      <c r="B11" s="48">
        <v>9453</v>
      </c>
      <c r="C11" s="68">
        <v>0</v>
      </c>
      <c r="D11" s="68">
        <v>38</v>
      </c>
      <c r="E11" s="68">
        <v>514</v>
      </c>
      <c r="F11" s="48">
        <v>114</v>
      </c>
      <c r="G11" s="48">
        <v>581</v>
      </c>
      <c r="H11" s="48">
        <v>487</v>
      </c>
      <c r="I11" s="48">
        <v>542</v>
      </c>
      <c r="J11" s="68">
        <v>0</v>
      </c>
      <c r="K11" s="68">
        <v>0</v>
      </c>
      <c r="L11" s="68">
        <v>54</v>
      </c>
      <c r="M11" s="68">
        <v>0</v>
      </c>
      <c r="N11" s="68">
        <v>0</v>
      </c>
      <c r="O11" s="68">
        <v>11783</v>
      </c>
    </row>
    <row r="12" spans="1:15" ht="12.8" customHeight="1" x14ac:dyDescent="0.25">
      <c r="A12" s="51" t="s">
        <v>12</v>
      </c>
      <c r="B12" s="48">
        <v>3977547</v>
      </c>
      <c r="C12" s="48">
        <v>26051</v>
      </c>
      <c r="D12" s="48">
        <v>71322</v>
      </c>
      <c r="E12" s="48">
        <v>19912</v>
      </c>
      <c r="F12" s="68">
        <v>5359</v>
      </c>
      <c r="G12" s="48">
        <v>474509</v>
      </c>
      <c r="H12" s="48">
        <v>31728</v>
      </c>
      <c r="I12" s="48">
        <v>176483</v>
      </c>
      <c r="J12" s="48">
        <v>50244</v>
      </c>
      <c r="K12" s="48">
        <v>25904</v>
      </c>
      <c r="L12" s="48">
        <v>7611</v>
      </c>
      <c r="M12" s="68">
        <v>0</v>
      </c>
      <c r="N12" s="48">
        <v>69550</v>
      </c>
      <c r="O12" s="68">
        <v>4936221</v>
      </c>
    </row>
    <row r="13" spans="1:15" ht="12.8" customHeight="1" x14ac:dyDescent="0.25">
      <c r="A13" s="51" t="s">
        <v>13</v>
      </c>
      <c r="B13" s="48">
        <v>44397</v>
      </c>
      <c r="C13" s="48">
        <v>1812</v>
      </c>
      <c r="D13" s="68">
        <v>0</v>
      </c>
      <c r="E13" s="48">
        <v>378</v>
      </c>
      <c r="F13" s="68">
        <v>42</v>
      </c>
      <c r="G13" s="48">
        <v>31962</v>
      </c>
      <c r="H13" s="48">
        <v>948</v>
      </c>
      <c r="I13" s="48">
        <v>17163</v>
      </c>
      <c r="J13" s="48">
        <v>133</v>
      </c>
      <c r="K13" s="48">
        <v>282</v>
      </c>
      <c r="L13" s="48">
        <v>2587</v>
      </c>
      <c r="M13" s="68">
        <v>0</v>
      </c>
      <c r="N13" s="48">
        <v>3628</v>
      </c>
      <c r="O13" s="68">
        <v>103333</v>
      </c>
    </row>
    <row r="14" spans="1:15" ht="12.8" customHeight="1" x14ac:dyDescent="0.25">
      <c r="A14" s="51" t="s">
        <v>14</v>
      </c>
      <c r="B14" s="48">
        <v>26043</v>
      </c>
      <c r="C14" s="48">
        <v>1120</v>
      </c>
      <c r="D14" s="68">
        <v>208</v>
      </c>
      <c r="E14" s="68">
        <v>0</v>
      </c>
      <c r="F14" s="68">
        <v>0</v>
      </c>
      <c r="G14" s="68">
        <v>19011</v>
      </c>
      <c r="H14" s="68">
        <v>15</v>
      </c>
      <c r="I14" s="48">
        <v>1770</v>
      </c>
      <c r="J14" s="68">
        <v>127</v>
      </c>
      <c r="K14" s="48">
        <v>547</v>
      </c>
      <c r="L14" s="68">
        <v>0</v>
      </c>
      <c r="M14" s="68">
        <v>0</v>
      </c>
      <c r="N14" s="68">
        <v>0</v>
      </c>
      <c r="O14" s="68">
        <v>48841</v>
      </c>
    </row>
    <row r="15" spans="1:15" ht="12.8" customHeight="1" x14ac:dyDescent="0.25">
      <c r="A15" s="51" t="s">
        <v>15</v>
      </c>
      <c r="B15" s="48">
        <v>5667</v>
      </c>
      <c r="C15" s="48">
        <v>20</v>
      </c>
      <c r="D15" s="68">
        <v>5</v>
      </c>
      <c r="E15" s="48">
        <v>46</v>
      </c>
      <c r="F15" s="68">
        <v>3</v>
      </c>
      <c r="G15" s="48">
        <v>98</v>
      </c>
      <c r="H15" s="68">
        <v>0</v>
      </c>
      <c r="I15" s="48">
        <v>115</v>
      </c>
      <c r="J15" s="68">
        <v>0</v>
      </c>
      <c r="K15" s="68">
        <v>0</v>
      </c>
      <c r="L15" s="68">
        <v>7</v>
      </c>
      <c r="M15" s="68">
        <v>0</v>
      </c>
      <c r="N15" s="68">
        <v>0</v>
      </c>
      <c r="O15" s="68">
        <v>5959</v>
      </c>
    </row>
    <row r="16" spans="1:15" ht="12.8" customHeight="1" x14ac:dyDescent="0.25">
      <c r="A16" s="51" t="s">
        <v>80</v>
      </c>
      <c r="B16" s="48">
        <v>47250</v>
      </c>
      <c r="C16" s="48">
        <v>18</v>
      </c>
      <c r="D16" s="48">
        <v>128</v>
      </c>
      <c r="E16" s="48">
        <v>685</v>
      </c>
      <c r="F16" s="48">
        <v>26</v>
      </c>
      <c r="G16" s="48">
        <v>3684</v>
      </c>
      <c r="H16" s="48">
        <v>2</v>
      </c>
      <c r="I16" s="48">
        <v>1191</v>
      </c>
      <c r="J16" s="48">
        <v>117</v>
      </c>
      <c r="K16" s="48">
        <v>28</v>
      </c>
      <c r="L16" s="48">
        <v>1218</v>
      </c>
      <c r="M16" s="68">
        <v>0</v>
      </c>
      <c r="N16" s="68">
        <v>3830</v>
      </c>
      <c r="O16" s="68">
        <v>58177</v>
      </c>
    </row>
    <row r="17" spans="1:15" ht="12.8" customHeight="1" x14ac:dyDescent="0.25">
      <c r="A17" s="51" t="s">
        <v>16</v>
      </c>
      <c r="B17" s="48">
        <v>21103</v>
      </c>
      <c r="C17" s="68">
        <v>822</v>
      </c>
      <c r="D17" s="68">
        <v>1849</v>
      </c>
      <c r="E17" s="48">
        <v>2175</v>
      </c>
      <c r="F17" s="68">
        <v>0</v>
      </c>
      <c r="G17" s="48">
        <v>7586</v>
      </c>
      <c r="H17" s="68">
        <v>5059</v>
      </c>
      <c r="I17" s="48">
        <v>7040</v>
      </c>
      <c r="J17" s="48">
        <v>3550</v>
      </c>
      <c r="K17" s="68">
        <v>20</v>
      </c>
      <c r="L17" s="48">
        <v>64</v>
      </c>
      <c r="M17" s="68">
        <v>0</v>
      </c>
      <c r="N17" s="48">
        <v>4643</v>
      </c>
      <c r="O17" s="68">
        <v>53910</v>
      </c>
    </row>
    <row r="18" spans="1:15" ht="7.55" customHeight="1" x14ac:dyDescent="0.25">
      <c r="A18" s="53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93"/>
    </row>
    <row r="19" spans="1:15" ht="12.8" customHeight="1" x14ac:dyDescent="0.25">
      <c r="A19" s="51" t="s">
        <v>17</v>
      </c>
      <c r="B19" s="48">
        <v>4146</v>
      </c>
      <c r="C19" s="68">
        <v>21</v>
      </c>
      <c r="D19" s="68">
        <v>60</v>
      </c>
      <c r="E19" s="68">
        <v>3467</v>
      </c>
      <c r="F19" s="48">
        <v>2</v>
      </c>
      <c r="G19" s="48">
        <v>1159</v>
      </c>
      <c r="H19" s="48">
        <v>367</v>
      </c>
      <c r="I19" s="48">
        <v>592</v>
      </c>
      <c r="J19" s="48">
        <v>962</v>
      </c>
      <c r="K19" s="68">
        <v>60</v>
      </c>
      <c r="L19" s="48">
        <v>259</v>
      </c>
      <c r="M19" s="68">
        <v>0</v>
      </c>
      <c r="N19" s="48">
        <v>311</v>
      </c>
      <c r="O19" s="92">
        <v>11408</v>
      </c>
    </row>
    <row r="20" spans="1:15" ht="12.8" customHeight="1" x14ac:dyDescent="0.25">
      <c r="A20" s="51" t="s">
        <v>18</v>
      </c>
      <c r="B20" s="48">
        <v>166</v>
      </c>
      <c r="C20" s="68">
        <v>0</v>
      </c>
      <c r="D20" s="68">
        <v>30</v>
      </c>
      <c r="E20" s="48">
        <v>855</v>
      </c>
      <c r="F20" s="68">
        <v>0</v>
      </c>
      <c r="G20" s="48">
        <v>3</v>
      </c>
      <c r="H20" s="68">
        <v>1</v>
      </c>
      <c r="I20" s="48">
        <v>2</v>
      </c>
      <c r="J20" s="68">
        <v>0</v>
      </c>
      <c r="K20" s="68">
        <v>0</v>
      </c>
      <c r="L20" s="68">
        <v>8</v>
      </c>
      <c r="M20" s="68">
        <v>0</v>
      </c>
      <c r="N20" s="68">
        <v>0</v>
      </c>
      <c r="O20" s="68">
        <v>1064</v>
      </c>
    </row>
    <row r="21" spans="1:15" ht="12.8" customHeight="1" x14ac:dyDescent="0.25">
      <c r="A21" s="51" t="s">
        <v>19</v>
      </c>
      <c r="B21" s="48">
        <v>25348</v>
      </c>
      <c r="C21" s="48">
        <v>230</v>
      </c>
      <c r="D21" s="48">
        <v>531</v>
      </c>
      <c r="E21" s="48">
        <v>1461</v>
      </c>
      <c r="F21" s="68">
        <v>59</v>
      </c>
      <c r="G21" s="48">
        <v>889</v>
      </c>
      <c r="H21" s="68">
        <v>12</v>
      </c>
      <c r="I21" s="48">
        <v>602</v>
      </c>
      <c r="J21" s="48">
        <v>309</v>
      </c>
      <c r="K21" s="48">
        <v>5</v>
      </c>
      <c r="L21" s="48">
        <v>19</v>
      </c>
      <c r="M21" s="68">
        <v>0</v>
      </c>
      <c r="N21" s="48">
        <v>588</v>
      </c>
      <c r="O21" s="68">
        <v>30053</v>
      </c>
    </row>
    <row r="22" spans="1:15" ht="12.8" customHeight="1" x14ac:dyDescent="0.25">
      <c r="A22" s="51" t="s">
        <v>20</v>
      </c>
      <c r="B22" s="48">
        <v>505</v>
      </c>
      <c r="C22" s="68">
        <v>4</v>
      </c>
      <c r="D22" s="68">
        <v>0</v>
      </c>
      <c r="E22" s="68">
        <v>79</v>
      </c>
      <c r="F22" s="68">
        <v>2</v>
      </c>
      <c r="G22" s="48">
        <v>498</v>
      </c>
      <c r="H22" s="68">
        <v>4</v>
      </c>
      <c r="I22" s="48">
        <v>193</v>
      </c>
      <c r="J22" s="68">
        <v>56</v>
      </c>
      <c r="K22" s="68">
        <v>0</v>
      </c>
      <c r="L22" s="68">
        <v>13</v>
      </c>
      <c r="M22" s="68">
        <v>0</v>
      </c>
      <c r="N22" s="48">
        <v>1016</v>
      </c>
      <c r="O22" s="68">
        <v>2369</v>
      </c>
    </row>
    <row r="23" spans="1:15" ht="12.8" customHeight="1" x14ac:dyDescent="0.25">
      <c r="A23" s="51" t="s">
        <v>21</v>
      </c>
      <c r="B23" s="48">
        <v>46339</v>
      </c>
      <c r="C23" s="68">
        <v>0</v>
      </c>
      <c r="D23" s="68">
        <v>0</v>
      </c>
      <c r="E23" s="68">
        <v>17</v>
      </c>
      <c r="F23" s="68">
        <v>0</v>
      </c>
      <c r="G23" s="48">
        <v>550</v>
      </c>
      <c r="H23" s="68">
        <v>510</v>
      </c>
      <c r="I23" s="48">
        <v>143</v>
      </c>
      <c r="J23" s="48">
        <v>0</v>
      </c>
      <c r="K23" s="48">
        <v>0</v>
      </c>
      <c r="L23" s="48">
        <v>95</v>
      </c>
      <c r="M23" s="68">
        <v>0</v>
      </c>
      <c r="N23" s="68">
        <v>0</v>
      </c>
      <c r="O23" s="68">
        <v>47654</v>
      </c>
    </row>
    <row r="24" spans="1:15" ht="12.8" customHeight="1" x14ac:dyDescent="0.25">
      <c r="A24" s="51" t="s">
        <v>22</v>
      </c>
      <c r="B24" s="48">
        <v>11137</v>
      </c>
      <c r="C24" s="48">
        <v>10</v>
      </c>
      <c r="D24" s="68">
        <v>0</v>
      </c>
      <c r="E24" s="48">
        <v>34</v>
      </c>
      <c r="F24" s="68">
        <v>0</v>
      </c>
      <c r="G24" s="48">
        <v>179</v>
      </c>
      <c r="H24" s="68">
        <v>0</v>
      </c>
      <c r="I24" s="48">
        <v>62</v>
      </c>
      <c r="J24" s="68">
        <v>5</v>
      </c>
      <c r="K24" s="48">
        <v>14</v>
      </c>
      <c r="L24" s="48">
        <v>392</v>
      </c>
      <c r="M24" s="68">
        <v>0</v>
      </c>
      <c r="N24" s="68">
        <v>0</v>
      </c>
      <c r="O24" s="68">
        <v>11832</v>
      </c>
    </row>
    <row r="25" spans="1:15" ht="12.8" customHeight="1" x14ac:dyDescent="0.25">
      <c r="A25" s="51" t="s">
        <v>23</v>
      </c>
      <c r="B25" s="48">
        <v>31661</v>
      </c>
      <c r="C25" s="48">
        <v>52</v>
      </c>
      <c r="D25" s="48">
        <v>167</v>
      </c>
      <c r="E25" s="48">
        <v>94</v>
      </c>
      <c r="F25" s="68">
        <v>0</v>
      </c>
      <c r="G25" s="48">
        <v>1090</v>
      </c>
      <c r="H25" s="68">
        <v>340</v>
      </c>
      <c r="I25" s="48">
        <v>2808</v>
      </c>
      <c r="J25" s="48">
        <v>505</v>
      </c>
      <c r="K25" s="48">
        <v>429</v>
      </c>
      <c r="L25" s="48">
        <v>115</v>
      </c>
      <c r="M25" s="68">
        <v>0</v>
      </c>
      <c r="N25" s="48">
        <v>5263</v>
      </c>
      <c r="O25" s="68">
        <v>42523</v>
      </c>
    </row>
    <row r="26" spans="1:15" ht="12.8" customHeight="1" x14ac:dyDescent="0.25">
      <c r="A26" s="51" t="s">
        <v>24</v>
      </c>
      <c r="B26" s="48">
        <v>19681</v>
      </c>
      <c r="C26" s="68">
        <v>1754</v>
      </c>
      <c r="D26" s="68">
        <v>140</v>
      </c>
      <c r="E26" s="68">
        <v>7</v>
      </c>
      <c r="F26" s="48">
        <v>0</v>
      </c>
      <c r="G26" s="48">
        <v>287</v>
      </c>
      <c r="H26" s="48">
        <v>5</v>
      </c>
      <c r="I26" s="48">
        <v>1541</v>
      </c>
      <c r="J26" s="48">
        <v>0</v>
      </c>
      <c r="K26" s="48">
        <v>32</v>
      </c>
      <c r="L26" s="48">
        <v>69</v>
      </c>
      <c r="M26" s="68">
        <v>0</v>
      </c>
      <c r="N26" s="48">
        <v>59</v>
      </c>
      <c r="O26" s="68">
        <v>23574</v>
      </c>
    </row>
    <row r="27" spans="1:15" ht="12.8" customHeight="1" x14ac:dyDescent="0.25">
      <c r="A27" s="51" t="s">
        <v>25</v>
      </c>
      <c r="B27" s="48">
        <v>39780</v>
      </c>
      <c r="C27" s="48">
        <v>4606</v>
      </c>
      <c r="D27" s="68">
        <v>0</v>
      </c>
      <c r="E27" s="48">
        <v>2995</v>
      </c>
      <c r="F27" s="68">
        <v>0</v>
      </c>
      <c r="G27" s="48">
        <v>448</v>
      </c>
      <c r="H27" s="68">
        <v>9541</v>
      </c>
      <c r="I27" s="48">
        <v>3951</v>
      </c>
      <c r="J27" s="48">
        <v>1836</v>
      </c>
      <c r="K27" s="48">
        <v>858</v>
      </c>
      <c r="L27" s="48">
        <v>2795</v>
      </c>
      <c r="M27" s="68">
        <v>0</v>
      </c>
      <c r="N27" s="48">
        <v>207</v>
      </c>
      <c r="O27" s="68">
        <v>67015</v>
      </c>
    </row>
    <row r="28" spans="1:15" ht="12.8" customHeight="1" x14ac:dyDescent="0.25">
      <c r="A28" s="51" t="s">
        <v>26</v>
      </c>
      <c r="B28" s="48">
        <v>2593</v>
      </c>
      <c r="C28" s="68">
        <v>32</v>
      </c>
      <c r="D28" s="48">
        <v>29</v>
      </c>
      <c r="E28" s="48">
        <v>2</v>
      </c>
      <c r="F28" s="48">
        <v>15</v>
      </c>
      <c r="G28" s="48">
        <v>901</v>
      </c>
      <c r="H28" s="48">
        <v>60</v>
      </c>
      <c r="I28" s="48">
        <v>1236</v>
      </c>
      <c r="J28" s="48">
        <v>20</v>
      </c>
      <c r="K28" s="48">
        <v>10</v>
      </c>
      <c r="L28" s="48">
        <v>169</v>
      </c>
      <c r="M28" s="68">
        <v>7</v>
      </c>
      <c r="N28" s="68">
        <v>0</v>
      </c>
      <c r="O28" s="92">
        <v>5073</v>
      </c>
    </row>
    <row r="29" spans="1:15" ht="7.55" customHeight="1" x14ac:dyDescent="0.25">
      <c r="A29" s="53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93"/>
    </row>
    <row r="30" spans="1:15" ht="12.8" customHeight="1" x14ac:dyDescent="0.25">
      <c r="A30" s="51" t="s">
        <v>27</v>
      </c>
      <c r="B30" s="48">
        <v>564340</v>
      </c>
      <c r="C30" s="68">
        <v>2</v>
      </c>
      <c r="D30" s="68">
        <v>2</v>
      </c>
      <c r="E30" s="48">
        <v>3686</v>
      </c>
      <c r="F30" s="68">
        <v>15</v>
      </c>
      <c r="G30" s="48">
        <v>7245</v>
      </c>
      <c r="H30" s="68">
        <v>254</v>
      </c>
      <c r="I30" s="48">
        <v>5638</v>
      </c>
      <c r="J30" s="48">
        <v>1375</v>
      </c>
      <c r="K30" s="48">
        <v>1793</v>
      </c>
      <c r="L30" s="48">
        <v>228</v>
      </c>
      <c r="M30" s="68">
        <v>0</v>
      </c>
      <c r="N30" s="68">
        <v>0</v>
      </c>
      <c r="O30" s="92">
        <v>584579</v>
      </c>
    </row>
    <row r="31" spans="1:15" ht="12.8" customHeight="1" x14ac:dyDescent="0.25">
      <c r="A31" s="51" t="s">
        <v>28</v>
      </c>
      <c r="B31" s="48">
        <v>27838</v>
      </c>
      <c r="C31" s="48">
        <v>172</v>
      </c>
      <c r="D31" s="68">
        <v>105</v>
      </c>
      <c r="E31" s="48">
        <v>21322</v>
      </c>
      <c r="F31" s="68">
        <v>0</v>
      </c>
      <c r="G31" s="48">
        <v>6517</v>
      </c>
      <c r="H31" s="48">
        <v>1107</v>
      </c>
      <c r="I31" s="48">
        <v>7951</v>
      </c>
      <c r="J31" s="48">
        <v>8236</v>
      </c>
      <c r="K31" s="68">
        <v>101</v>
      </c>
      <c r="L31" s="48">
        <v>1363</v>
      </c>
      <c r="M31" s="68">
        <v>0</v>
      </c>
      <c r="N31" s="68">
        <v>0</v>
      </c>
      <c r="O31" s="68">
        <v>74712</v>
      </c>
    </row>
    <row r="32" spans="1:15" ht="12.8" customHeight="1" x14ac:dyDescent="0.25">
      <c r="A32" s="51" t="s">
        <v>29</v>
      </c>
      <c r="B32" s="48">
        <v>812797</v>
      </c>
      <c r="C32" s="68">
        <v>0</v>
      </c>
      <c r="D32" s="68">
        <v>0</v>
      </c>
      <c r="E32" s="68">
        <v>0</v>
      </c>
      <c r="F32" s="68">
        <v>0</v>
      </c>
      <c r="G32" s="68">
        <v>8028</v>
      </c>
      <c r="H32" s="68">
        <v>1042</v>
      </c>
      <c r="I32" s="48">
        <v>17857</v>
      </c>
      <c r="J32" s="48">
        <v>344</v>
      </c>
      <c r="K32" s="48">
        <v>0</v>
      </c>
      <c r="L32" s="48">
        <v>2421</v>
      </c>
      <c r="M32" s="68">
        <v>0</v>
      </c>
      <c r="N32" s="68">
        <v>675</v>
      </c>
      <c r="O32" s="68">
        <v>843163</v>
      </c>
    </row>
    <row r="33" spans="1:15" ht="12.8" customHeight="1" x14ac:dyDescent="0.25">
      <c r="A33" s="51" t="s">
        <v>30</v>
      </c>
      <c r="B33" s="48">
        <v>35581</v>
      </c>
      <c r="C33" s="48">
        <v>364</v>
      </c>
      <c r="D33" s="48">
        <v>971</v>
      </c>
      <c r="E33" s="48">
        <v>232</v>
      </c>
      <c r="F33" s="68">
        <v>0</v>
      </c>
      <c r="G33" s="48">
        <v>5869</v>
      </c>
      <c r="H33" s="68">
        <v>2374</v>
      </c>
      <c r="I33" s="48">
        <v>4504</v>
      </c>
      <c r="J33" s="48">
        <v>286</v>
      </c>
      <c r="K33" s="48">
        <v>23</v>
      </c>
      <c r="L33" s="48">
        <v>232</v>
      </c>
      <c r="M33" s="68">
        <v>0</v>
      </c>
      <c r="N33" s="48">
        <v>2363</v>
      </c>
      <c r="O33" s="68">
        <v>52799</v>
      </c>
    </row>
    <row r="34" spans="1:15" ht="12.8" customHeight="1" x14ac:dyDescent="0.25">
      <c r="A34" s="51" t="s">
        <v>31</v>
      </c>
      <c r="B34" s="48">
        <v>82438</v>
      </c>
      <c r="C34" s="48">
        <v>81</v>
      </c>
      <c r="D34" s="48">
        <v>97</v>
      </c>
      <c r="E34" s="48">
        <v>763</v>
      </c>
      <c r="F34" s="48">
        <v>9</v>
      </c>
      <c r="G34" s="48">
        <v>3191</v>
      </c>
      <c r="H34" s="48">
        <v>210</v>
      </c>
      <c r="I34" s="48">
        <v>5755</v>
      </c>
      <c r="J34" s="48">
        <v>2814</v>
      </c>
      <c r="K34" s="68">
        <v>0</v>
      </c>
      <c r="L34" s="48">
        <v>1890</v>
      </c>
      <c r="M34" s="68">
        <v>10</v>
      </c>
      <c r="N34" s="48">
        <v>11288</v>
      </c>
      <c r="O34" s="92">
        <v>108546</v>
      </c>
    </row>
    <row r="35" spans="1:15" ht="12.8" customHeight="1" x14ac:dyDescent="0.25">
      <c r="A35" s="51" t="s">
        <v>32</v>
      </c>
      <c r="B35" s="48">
        <v>7137</v>
      </c>
      <c r="C35" s="68">
        <v>0</v>
      </c>
      <c r="D35" s="68">
        <v>0</v>
      </c>
      <c r="E35" s="68">
        <v>1631</v>
      </c>
      <c r="F35" s="68">
        <v>0</v>
      </c>
      <c r="G35" s="48">
        <v>202</v>
      </c>
      <c r="H35" s="48">
        <v>3989</v>
      </c>
      <c r="I35" s="48">
        <v>1681</v>
      </c>
      <c r="J35" s="68">
        <v>11</v>
      </c>
      <c r="K35" s="48">
        <v>0</v>
      </c>
      <c r="L35" s="48">
        <v>208</v>
      </c>
      <c r="M35" s="68">
        <v>0</v>
      </c>
      <c r="N35" s="68">
        <v>0</v>
      </c>
      <c r="O35" s="68">
        <v>14860</v>
      </c>
    </row>
    <row r="36" spans="1:15" ht="12.8" customHeight="1" x14ac:dyDescent="0.25">
      <c r="A36" s="51" t="s">
        <v>33</v>
      </c>
      <c r="B36" s="48">
        <v>39484</v>
      </c>
      <c r="C36" s="48">
        <v>123</v>
      </c>
      <c r="D36" s="48">
        <v>370</v>
      </c>
      <c r="E36" s="48">
        <v>831</v>
      </c>
      <c r="F36" s="48">
        <v>27</v>
      </c>
      <c r="G36" s="48">
        <v>1868</v>
      </c>
      <c r="H36" s="48">
        <v>191</v>
      </c>
      <c r="I36" s="48">
        <v>1777</v>
      </c>
      <c r="J36" s="48">
        <v>387</v>
      </c>
      <c r="K36" s="68">
        <v>11</v>
      </c>
      <c r="L36" s="48">
        <v>319</v>
      </c>
      <c r="M36" s="68">
        <v>0</v>
      </c>
      <c r="N36" s="48">
        <v>214</v>
      </c>
      <c r="O36" s="68">
        <v>45602</v>
      </c>
    </row>
    <row r="37" spans="1:15" ht="12.8" customHeight="1" x14ac:dyDescent="0.25">
      <c r="A37" s="51" t="s">
        <v>34</v>
      </c>
      <c r="B37" s="48">
        <v>12036</v>
      </c>
      <c r="C37" s="68">
        <v>101</v>
      </c>
      <c r="D37" s="68">
        <v>164</v>
      </c>
      <c r="E37" s="68">
        <v>5975</v>
      </c>
      <c r="F37" s="68">
        <v>4</v>
      </c>
      <c r="G37" s="48">
        <v>745</v>
      </c>
      <c r="H37" s="68">
        <v>66</v>
      </c>
      <c r="I37" s="48">
        <v>2171</v>
      </c>
      <c r="J37" s="68">
        <v>0</v>
      </c>
      <c r="K37" s="48">
        <v>79</v>
      </c>
      <c r="L37" s="68">
        <v>112</v>
      </c>
      <c r="M37" s="68">
        <v>0</v>
      </c>
      <c r="N37" s="48">
        <v>341</v>
      </c>
      <c r="O37" s="68">
        <v>21795</v>
      </c>
    </row>
    <row r="38" spans="1:15" ht="12.8" customHeight="1" x14ac:dyDescent="0.25">
      <c r="A38" s="51" t="s">
        <v>35</v>
      </c>
      <c r="B38" s="48">
        <v>21324</v>
      </c>
      <c r="C38" s="68">
        <v>0</v>
      </c>
      <c r="D38" s="68">
        <v>0</v>
      </c>
      <c r="E38" s="48">
        <v>944</v>
      </c>
      <c r="F38" s="48">
        <v>48</v>
      </c>
      <c r="G38" s="48">
        <v>125</v>
      </c>
      <c r="H38" s="48">
        <v>140</v>
      </c>
      <c r="I38" s="48">
        <v>1025</v>
      </c>
      <c r="J38" s="48">
        <v>359</v>
      </c>
      <c r="K38" s="48">
        <v>1294</v>
      </c>
      <c r="L38" s="48">
        <v>88</v>
      </c>
      <c r="M38" s="68">
        <v>0</v>
      </c>
      <c r="N38" s="48">
        <v>1123</v>
      </c>
      <c r="O38" s="68">
        <v>26470</v>
      </c>
    </row>
    <row r="39" spans="1:15" ht="12.8" customHeight="1" x14ac:dyDescent="0.25">
      <c r="A39" s="51" t="s">
        <v>36</v>
      </c>
      <c r="B39" s="48">
        <v>64637</v>
      </c>
      <c r="C39" s="68">
        <v>0</v>
      </c>
      <c r="D39" s="68">
        <v>104</v>
      </c>
      <c r="E39" s="68">
        <v>389</v>
      </c>
      <c r="F39" s="68">
        <v>70</v>
      </c>
      <c r="G39" s="48">
        <v>639</v>
      </c>
      <c r="H39" s="68">
        <v>529</v>
      </c>
      <c r="I39" s="48">
        <v>1551</v>
      </c>
      <c r="J39" s="48">
        <v>387</v>
      </c>
      <c r="K39" s="48">
        <v>150</v>
      </c>
      <c r="L39" s="48">
        <v>14</v>
      </c>
      <c r="M39" s="68">
        <v>0</v>
      </c>
      <c r="N39" s="68">
        <v>0</v>
      </c>
      <c r="O39" s="68">
        <v>68469</v>
      </c>
    </row>
    <row r="40" spans="1:15" ht="7.55" customHeight="1" x14ac:dyDescent="0.25">
      <c r="A40" s="53"/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93"/>
    </row>
    <row r="41" spans="1:15" ht="12.8" customHeight="1" x14ac:dyDescent="0.25">
      <c r="A41" s="51" t="s">
        <v>37</v>
      </c>
      <c r="B41" s="48">
        <v>52584</v>
      </c>
      <c r="C41" s="68">
        <v>0</v>
      </c>
      <c r="D41" s="68">
        <v>0</v>
      </c>
      <c r="E41" s="68">
        <v>304</v>
      </c>
      <c r="F41" s="68">
        <v>201</v>
      </c>
      <c r="G41" s="48">
        <v>1501</v>
      </c>
      <c r="H41" s="48">
        <v>1201</v>
      </c>
      <c r="I41" s="48">
        <v>1008</v>
      </c>
      <c r="J41" s="48">
        <v>435</v>
      </c>
      <c r="K41" s="68">
        <v>0</v>
      </c>
      <c r="L41" s="48">
        <v>186</v>
      </c>
      <c r="M41" s="68">
        <v>0</v>
      </c>
      <c r="N41" s="68">
        <v>0</v>
      </c>
      <c r="O41" s="68">
        <v>57420</v>
      </c>
    </row>
    <row r="42" spans="1:15" ht="12.8" customHeight="1" x14ac:dyDescent="0.25">
      <c r="A42" s="51" t="s">
        <v>38</v>
      </c>
      <c r="B42" s="48">
        <v>21879</v>
      </c>
      <c r="C42" s="68">
        <v>0</v>
      </c>
      <c r="D42" s="68">
        <v>0</v>
      </c>
      <c r="E42" s="48">
        <v>9784</v>
      </c>
      <c r="F42" s="48">
        <v>81</v>
      </c>
      <c r="G42" s="48">
        <v>1493</v>
      </c>
      <c r="H42" s="48">
        <v>150</v>
      </c>
      <c r="I42" s="48">
        <v>7948</v>
      </c>
      <c r="J42" s="48">
        <v>2674</v>
      </c>
      <c r="K42" s="48">
        <v>618</v>
      </c>
      <c r="L42" s="48">
        <v>195</v>
      </c>
      <c r="M42" s="68">
        <v>0</v>
      </c>
      <c r="N42" s="48">
        <v>2348</v>
      </c>
      <c r="O42" s="68">
        <v>47169</v>
      </c>
    </row>
    <row r="43" spans="1:15" ht="12.8" customHeight="1" x14ac:dyDescent="0.25">
      <c r="A43" s="51" t="s">
        <v>39</v>
      </c>
      <c r="B43" s="48">
        <v>35307</v>
      </c>
      <c r="C43" s="68">
        <v>1873</v>
      </c>
      <c r="D43" s="68">
        <v>0</v>
      </c>
      <c r="E43" s="48">
        <v>2718</v>
      </c>
      <c r="F43" s="68">
        <v>0</v>
      </c>
      <c r="G43" s="48">
        <v>4724</v>
      </c>
      <c r="H43" s="48">
        <v>1285</v>
      </c>
      <c r="I43" s="48">
        <v>3675</v>
      </c>
      <c r="J43" s="48">
        <v>910</v>
      </c>
      <c r="K43" s="48">
        <v>9</v>
      </c>
      <c r="L43" s="48">
        <v>61</v>
      </c>
      <c r="M43" s="68">
        <v>0</v>
      </c>
      <c r="N43" s="68">
        <v>0</v>
      </c>
      <c r="O43" s="68">
        <v>50563</v>
      </c>
    </row>
    <row r="44" spans="1:15" ht="12.8" customHeight="1" x14ac:dyDescent="0.25">
      <c r="A44" s="51" t="s">
        <v>40</v>
      </c>
      <c r="B44" s="48">
        <v>611390</v>
      </c>
      <c r="C44" s="48">
        <v>19230</v>
      </c>
      <c r="D44" s="68">
        <v>207</v>
      </c>
      <c r="E44" s="48">
        <v>17199</v>
      </c>
      <c r="F44" s="68">
        <v>0</v>
      </c>
      <c r="G44" s="48">
        <v>4168</v>
      </c>
      <c r="H44" s="68">
        <v>59</v>
      </c>
      <c r="I44" s="48">
        <v>34952</v>
      </c>
      <c r="J44" s="48">
        <v>6173</v>
      </c>
      <c r="K44" s="48">
        <v>3829</v>
      </c>
      <c r="L44" s="68">
        <v>105</v>
      </c>
      <c r="M44" s="68">
        <v>0</v>
      </c>
      <c r="N44" s="68">
        <v>0</v>
      </c>
      <c r="O44" s="68">
        <v>697312</v>
      </c>
    </row>
    <row r="45" spans="1:15" ht="12.8" customHeight="1" x14ac:dyDescent="0.25">
      <c r="A45" s="51" t="s">
        <v>41</v>
      </c>
      <c r="B45" s="48">
        <v>6063</v>
      </c>
      <c r="C45" s="68">
        <v>10</v>
      </c>
      <c r="D45" s="48">
        <v>148</v>
      </c>
      <c r="E45" s="68">
        <v>1521</v>
      </c>
      <c r="F45" s="68">
        <v>16</v>
      </c>
      <c r="G45" s="48">
        <v>5208</v>
      </c>
      <c r="H45" s="48">
        <v>50</v>
      </c>
      <c r="I45" s="48">
        <v>2346</v>
      </c>
      <c r="J45" s="48">
        <v>25</v>
      </c>
      <c r="K45" s="68">
        <v>13</v>
      </c>
      <c r="L45" s="68">
        <v>70</v>
      </c>
      <c r="M45" s="68">
        <v>0</v>
      </c>
      <c r="N45" s="68">
        <v>0</v>
      </c>
      <c r="O45" s="68">
        <v>15471</v>
      </c>
    </row>
    <row r="46" spans="1:15" ht="12.8" customHeight="1" x14ac:dyDescent="0.25">
      <c r="A46" s="51" t="s">
        <v>42</v>
      </c>
      <c r="B46" s="48">
        <v>3209</v>
      </c>
      <c r="C46" s="68">
        <v>14</v>
      </c>
      <c r="D46" s="48">
        <v>22</v>
      </c>
      <c r="E46" s="68">
        <v>819</v>
      </c>
      <c r="F46" s="68">
        <v>12</v>
      </c>
      <c r="G46" s="48">
        <v>97</v>
      </c>
      <c r="H46" s="68">
        <v>0</v>
      </c>
      <c r="I46" s="48">
        <v>437</v>
      </c>
      <c r="J46" s="48">
        <v>8</v>
      </c>
      <c r="K46" s="48">
        <v>69</v>
      </c>
      <c r="L46" s="48">
        <v>41</v>
      </c>
      <c r="M46" s="68">
        <v>0</v>
      </c>
      <c r="N46" s="48">
        <v>39</v>
      </c>
      <c r="O46" s="92">
        <v>4768</v>
      </c>
    </row>
    <row r="47" spans="1:15" ht="12.8" customHeight="1" x14ac:dyDescent="0.25">
      <c r="A47" s="51" t="s">
        <v>43</v>
      </c>
      <c r="B47" s="48">
        <v>40074</v>
      </c>
      <c r="C47" s="68">
        <v>199</v>
      </c>
      <c r="D47" s="48">
        <v>1629</v>
      </c>
      <c r="E47" s="68">
        <v>18619</v>
      </c>
      <c r="F47" s="68">
        <v>255</v>
      </c>
      <c r="G47" s="48">
        <v>1511</v>
      </c>
      <c r="H47" s="48">
        <v>147</v>
      </c>
      <c r="I47" s="48">
        <v>6777</v>
      </c>
      <c r="J47" s="48">
        <v>2145</v>
      </c>
      <c r="K47" s="48">
        <v>372</v>
      </c>
      <c r="L47" s="48">
        <v>647</v>
      </c>
      <c r="M47" s="68">
        <v>0</v>
      </c>
      <c r="N47" s="48">
        <v>12753</v>
      </c>
      <c r="O47" s="68">
        <v>85127</v>
      </c>
    </row>
    <row r="48" spans="1:15" ht="12.8" customHeight="1" x14ac:dyDescent="0.25">
      <c r="A48" s="51" t="s">
        <v>44</v>
      </c>
      <c r="B48" s="48">
        <v>6642</v>
      </c>
      <c r="C48" s="68">
        <v>1</v>
      </c>
      <c r="D48" s="68">
        <v>16</v>
      </c>
      <c r="E48" s="48">
        <v>1390</v>
      </c>
      <c r="F48" s="68">
        <v>3</v>
      </c>
      <c r="G48" s="48">
        <v>2855</v>
      </c>
      <c r="H48" s="48">
        <v>1235</v>
      </c>
      <c r="I48" s="48">
        <v>5678</v>
      </c>
      <c r="J48" s="68">
        <v>0</v>
      </c>
      <c r="K48" s="48">
        <v>1630</v>
      </c>
      <c r="L48" s="68">
        <v>181</v>
      </c>
      <c r="M48" s="68">
        <v>0</v>
      </c>
      <c r="N48" s="68">
        <v>0</v>
      </c>
      <c r="O48" s="68">
        <v>19629</v>
      </c>
    </row>
    <row r="49" spans="1:15" ht="12.8" customHeight="1" x14ac:dyDescent="0.25">
      <c r="A49" s="51" t="s">
        <v>45</v>
      </c>
      <c r="B49" s="48">
        <v>775724</v>
      </c>
      <c r="C49" s="68">
        <v>671</v>
      </c>
      <c r="D49" s="68">
        <v>1602</v>
      </c>
      <c r="E49" s="48">
        <v>3089</v>
      </c>
      <c r="F49" s="68">
        <v>46</v>
      </c>
      <c r="G49" s="48">
        <v>8272</v>
      </c>
      <c r="H49" s="68">
        <v>189</v>
      </c>
      <c r="I49" s="48">
        <v>3117</v>
      </c>
      <c r="J49" s="68">
        <v>456</v>
      </c>
      <c r="K49" s="68">
        <v>573</v>
      </c>
      <c r="L49" s="48">
        <v>1204</v>
      </c>
      <c r="M49" s="68">
        <v>0</v>
      </c>
      <c r="N49" s="48">
        <v>10557</v>
      </c>
      <c r="O49" s="68">
        <v>805500</v>
      </c>
    </row>
    <row r="50" spans="1:15" ht="12.8" customHeight="1" x14ac:dyDescent="0.25">
      <c r="A50" s="51" t="s">
        <v>46</v>
      </c>
      <c r="B50" s="48">
        <v>159285</v>
      </c>
      <c r="C50" s="68">
        <v>742</v>
      </c>
      <c r="D50" s="48">
        <v>685</v>
      </c>
      <c r="E50" s="68">
        <v>0</v>
      </c>
      <c r="F50" s="68">
        <v>0</v>
      </c>
      <c r="G50" s="68">
        <v>12654</v>
      </c>
      <c r="H50" s="68">
        <v>12388</v>
      </c>
      <c r="I50" s="48">
        <v>13293</v>
      </c>
      <c r="J50" s="48">
        <v>838</v>
      </c>
      <c r="K50" s="48">
        <v>4</v>
      </c>
      <c r="L50" s="48">
        <v>1857</v>
      </c>
      <c r="M50" s="68">
        <v>0</v>
      </c>
      <c r="N50" s="48">
        <v>0</v>
      </c>
      <c r="O50" s="68">
        <v>201746</v>
      </c>
    </row>
    <row r="51" spans="1:15" ht="7.55" customHeight="1" x14ac:dyDescent="0.25">
      <c r="A51" s="53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93"/>
    </row>
    <row r="52" spans="1:15" ht="12.8" customHeight="1" x14ac:dyDescent="0.25">
      <c r="A52" s="51" t="s">
        <v>47</v>
      </c>
      <c r="B52" s="48">
        <v>1385</v>
      </c>
      <c r="C52" s="48">
        <v>4992</v>
      </c>
      <c r="D52" s="68">
        <v>154</v>
      </c>
      <c r="E52" s="48">
        <v>5584</v>
      </c>
      <c r="F52" s="48">
        <v>58</v>
      </c>
      <c r="G52" s="48">
        <v>2330</v>
      </c>
      <c r="H52" s="48">
        <v>2228</v>
      </c>
      <c r="I52" s="48">
        <v>5208</v>
      </c>
      <c r="J52" s="48">
        <v>301</v>
      </c>
      <c r="K52" s="68">
        <v>0</v>
      </c>
      <c r="L52" s="68">
        <v>4</v>
      </c>
      <c r="M52" s="68">
        <v>0</v>
      </c>
      <c r="N52" s="68">
        <v>0</v>
      </c>
      <c r="O52" s="68">
        <v>22244</v>
      </c>
    </row>
    <row r="53" spans="1:15" ht="12.8" customHeight="1" x14ac:dyDescent="0.25">
      <c r="A53" s="51" t="s">
        <v>48</v>
      </c>
      <c r="B53" s="48">
        <v>9389</v>
      </c>
      <c r="C53" s="68">
        <v>0</v>
      </c>
      <c r="D53" s="68">
        <v>0</v>
      </c>
      <c r="E53" s="68">
        <v>5</v>
      </c>
      <c r="F53" s="68">
        <v>0</v>
      </c>
      <c r="G53" s="48">
        <v>4985</v>
      </c>
      <c r="H53" s="68">
        <v>32</v>
      </c>
      <c r="I53" s="48">
        <v>236</v>
      </c>
      <c r="J53" s="68">
        <v>0</v>
      </c>
      <c r="K53" s="48">
        <v>1188</v>
      </c>
      <c r="L53" s="68">
        <v>315</v>
      </c>
      <c r="M53" s="68">
        <v>0</v>
      </c>
      <c r="N53" s="48">
        <v>12832</v>
      </c>
      <c r="O53" s="68">
        <v>28984</v>
      </c>
    </row>
    <row r="54" spans="1:15" ht="12.8" customHeight="1" x14ac:dyDescent="0.25">
      <c r="A54" s="51" t="s">
        <v>49</v>
      </c>
      <c r="B54" s="48">
        <v>19764</v>
      </c>
      <c r="C54" s="68">
        <v>0</v>
      </c>
      <c r="D54" s="68">
        <v>0</v>
      </c>
      <c r="E54" s="68">
        <v>87</v>
      </c>
      <c r="F54" s="68">
        <v>86</v>
      </c>
      <c r="G54" s="48">
        <v>1610</v>
      </c>
      <c r="H54" s="48">
        <v>31</v>
      </c>
      <c r="I54" s="48">
        <v>1545</v>
      </c>
      <c r="J54" s="68">
        <v>0</v>
      </c>
      <c r="K54" s="68">
        <v>56</v>
      </c>
      <c r="L54" s="68">
        <v>314</v>
      </c>
      <c r="M54" s="68">
        <v>0</v>
      </c>
      <c r="N54" s="48">
        <v>398</v>
      </c>
      <c r="O54" s="68">
        <v>23892</v>
      </c>
    </row>
    <row r="55" spans="1:15" ht="12.8" customHeight="1" x14ac:dyDescent="0.25">
      <c r="A55" s="51" t="s">
        <v>50</v>
      </c>
      <c r="B55" s="48">
        <v>1930</v>
      </c>
      <c r="C55" s="68">
        <v>0</v>
      </c>
      <c r="D55" s="48">
        <v>345</v>
      </c>
      <c r="E55" s="68">
        <v>0</v>
      </c>
      <c r="F55" s="68">
        <v>49</v>
      </c>
      <c r="G55" s="68">
        <v>315</v>
      </c>
      <c r="H55" s="48">
        <v>2697</v>
      </c>
      <c r="I55" s="48">
        <v>326</v>
      </c>
      <c r="J55" s="68">
        <v>5</v>
      </c>
      <c r="K55" s="48">
        <v>179</v>
      </c>
      <c r="L55" s="48">
        <v>98</v>
      </c>
      <c r="M55" s="48">
        <v>5</v>
      </c>
      <c r="N55" s="68">
        <v>0</v>
      </c>
      <c r="O55" s="92">
        <v>5946</v>
      </c>
    </row>
    <row r="56" spans="1:15" ht="12.8" customHeight="1" x14ac:dyDescent="0.25">
      <c r="A56" s="51" t="s">
        <v>51</v>
      </c>
      <c r="B56" s="48">
        <v>57204</v>
      </c>
      <c r="C56" s="68">
        <v>0</v>
      </c>
      <c r="D56" s="68">
        <v>0</v>
      </c>
      <c r="E56" s="68">
        <v>3541</v>
      </c>
      <c r="F56" s="68">
        <v>0</v>
      </c>
      <c r="G56" s="48">
        <v>3707</v>
      </c>
      <c r="H56" s="68">
        <v>887</v>
      </c>
      <c r="I56" s="48">
        <v>5517</v>
      </c>
      <c r="J56" s="48">
        <v>1520</v>
      </c>
      <c r="K56" s="68">
        <v>665</v>
      </c>
      <c r="L56" s="48">
        <v>2852</v>
      </c>
      <c r="M56" s="68">
        <v>0</v>
      </c>
      <c r="N56" s="48">
        <v>1648</v>
      </c>
      <c r="O56" s="68">
        <v>77540</v>
      </c>
    </row>
    <row r="57" spans="1:15" ht="12.8" customHeight="1" x14ac:dyDescent="0.25">
      <c r="A57" s="51" t="s">
        <v>52</v>
      </c>
      <c r="B57" s="48">
        <v>45487</v>
      </c>
      <c r="C57" s="48">
        <v>4347</v>
      </c>
      <c r="D57" s="48">
        <v>1781</v>
      </c>
      <c r="E57" s="68">
        <v>0</v>
      </c>
      <c r="F57" s="68">
        <v>190</v>
      </c>
      <c r="G57" s="68">
        <v>0</v>
      </c>
      <c r="H57" s="68">
        <v>0</v>
      </c>
      <c r="I57" s="68">
        <v>0</v>
      </c>
      <c r="J57" s="68">
        <v>0</v>
      </c>
      <c r="K57" s="68">
        <v>0</v>
      </c>
      <c r="L57" s="68">
        <v>282</v>
      </c>
      <c r="M57" s="68">
        <v>0</v>
      </c>
      <c r="N57" s="68">
        <v>0</v>
      </c>
      <c r="O57" s="68">
        <v>52087</v>
      </c>
    </row>
    <row r="58" spans="1:15" ht="12.8" customHeight="1" x14ac:dyDescent="0.25">
      <c r="A58" s="51" t="s">
        <v>53</v>
      </c>
      <c r="B58" s="48">
        <v>5726</v>
      </c>
      <c r="C58" s="68">
        <v>0</v>
      </c>
      <c r="D58" s="48">
        <v>21</v>
      </c>
      <c r="E58" s="68">
        <v>98</v>
      </c>
      <c r="F58" s="48">
        <v>26</v>
      </c>
      <c r="G58" s="48">
        <v>227</v>
      </c>
      <c r="H58" s="68">
        <v>0</v>
      </c>
      <c r="I58" s="48">
        <v>383</v>
      </c>
      <c r="J58" s="68">
        <v>152</v>
      </c>
      <c r="K58" s="68">
        <v>9</v>
      </c>
      <c r="L58" s="48">
        <v>3</v>
      </c>
      <c r="M58" s="68">
        <v>0</v>
      </c>
      <c r="N58" s="48">
        <v>923</v>
      </c>
      <c r="O58" s="68">
        <v>7567</v>
      </c>
    </row>
    <row r="59" spans="1:15" ht="12.8" customHeight="1" x14ac:dyDescent="0.25">
      <c r="A59" s="51" t="s">
        <v>54</v>
      </c>
      <c r="B59" s="48">
        <v>20584</v>
      </c>
      <c r="C59" s="68">
        <v>0</v>
      </c>
      <c r="D59" s="68">
        <v>0</v>
      </c>
      <c r="E59" s="68">
        <v>209</v>
      </c>
      <c r="F59" s="68">
        <v>0</v>
      </c>
      <c r="G59" s="48">
        <v>381</v>
      </c>
      <c r="H59" s="48">
        <v>517</v>
      </c>
      <c r="I59" s="48">
        <v>276</v>
      </c>
      <c r="J59" s="48">
        <v>20</v>
      </c>
      <c r="K59" s="48">
        <v>11</v>
      </c>
      <c r="L59" s="48">
        <v>183</v>
      </c>
      <c r="M59" s="68">
        <v>0</v>
      </c>
      <c r="N59" s="68">
        <v>0</v>
      </c>
      <c r="O59" s="68">
        <v>22180</v>
      </c>
    </row>
    <row r="60" spans="1:15" ht="12.8" customHeight="1" x14ac:dyDescent="0.25">
      <c r="A60" s="51" t="s">
        <v>55</v>
      </c>
      <c r="B60" s="48">
        <v>9</v>
      </c>
      <c r="C60" s="68">
        <v>17</v>
      </c>
      <c r="D60" s="68">
        <v>0</v>
      </c>
      <c r="E60" s="48">
        <v>139</v>
      </c>
      <c r="F60" s="68">
        <v>2</v>
      </c>
      <c r="G60" s="48">
        <v>2</v>
      </c>
      <c r="H60" s="68">
        <v>0</v>
      </c>
      <c r="I60" s="48">
        <v>8</v>
      </c>
      <c r="J60" s="68">
        <v>36</v>
      </c>
      <c r="K60" s="68">
        <v>4</v>
      </c>
      <c r="L60" s="68">
        <v>0</v>
      </c>
      <c r="M60" s="68">
        <v>0</v>
      </c>
      <c r="N60" s="48">
        <v>9</v>
      </c>
      <c r="O60" s="68">
        <v>227</v>
      </c>
    </row>
    <row r="61" spans="1:15" ht="12.8" customHeight="1" x14ac:dyDescent="0.25">
      <c r="A61" s="51" t="s">
        <v>56</v>
      </c>
      <c r="B61" s="48">
        <v>82002</v>
      </c>
      <c r="C61" s="68">
        <v>0</v>
      </c>
      <c r="D61" s="68">
        <v>0</v>
      </c>
      <c r="E61" s="68">
        <v>48</v>
      </c>
      <c r="F61" s="68">
        <v>109</v>
      </c>
      <c r="G61" s="48">
        <v>15108</v>
      </c>
      <c r="H61" s="48">
        <v>3648</v>
      </c>
      <c r="I61" s="48">
        <v>5623</v>
      </c>
      <c r="J61" s="48">
        <v>108</v>
      </c>
      <c r="K61" s="48">
        <v>193</v>
      </c>
      <c r="L61" s="48">
        <v>226</v>
      </c>
      <c r="M61" s="68">
        <v>0</v>
      </c>
      <c r="N61" s="68">
        <v>0</v>
      </c>
      <c r="O61" s="68">
        <v>107064</v>
      </c>
    </row>
    <row r="62" spans="1:15" ht="7.55" customHeight="1" x14ac:dyDescent="0.25">
      <c r="A62" s="53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93"/>
    </row>
    <row r="63" spans="1:15" ht="12.8" customHeight="1" x14ac:dyDescent="0.25">
      <c r="A63" s="51" t="s">
        <v>57</v>
      </c>
      <c r="B63" s="48">
        <v>432613</v>
      </c>
      <c r="C63" s="48">
        <v>22094</v>
      </c>
      <c r="D63" s="68">
        <v>0</v>
      </c>
      <c r="E63" s="48">
        <v>1369</v>
      </c>
      <c r="F63" s="48">
        <v>78</v>
      </c>
      <c r="G63" s="48">
        <v>12287</v>
      </c>
      <c r="H63" s="48">
        <v>1573</v>
      </c>
      <c r="I63" s="48">
        <v>10335</v>
      </c>
      <c r="J63" s="48">
        <v>11445</v>
      </c>
      <c r="K63" s="48">
        <v>737</v>
      </c>
      <c r="L63" s="48">
        <v>1702</v>
      </c>
      <c r="M63" s="68">
        <v>0</v>
      </c>
      <c r="N63" s="48">
        <v>30766</v>
      </c>
      <c r="O63" s="68">
        <v>524999</v>
      </c>
    </row>
    <row r="64" spans="1:15" ht="12.8" customHeight="1" x14ac:dyDescent="0.25">
      <c r="A64" s="51" t="s">
        <v>58</v>
      </c>
      <c r="B64" s="48">
        <v>7814</v>
      </c>
      <c r="C64" s="48">
        <v>182</v>
      </c>
      <c r="D64" s="48">
        <v>120</v>
      </c>
      <c r="E64" s="48">
        <v>275</v>
      </c>
      <c r="F64" s="68">
        <v>0</v>
      </c>
      <c r="G64" s="48">
        <v>1575</v>
      </c>
      <c r="H64" s="48">
        <v>1336</v>
      </c>
      <c r="I64" s="48">
        <v>4295</v>
      </c>
      <c r="J64" s="68">
        <v>0</v>
      </c>
      <c r="K64" s="48">
        <v>48</v>
      </c>
      <c r="L64" s="68">
        <v>564</v>
      </c>
      <c r="M64" s="68">
        <v>0</v>
      </c>
      <c r="N64" s="48">
        <v>706</v>
      </c>
      <c r="O64" s="68">
        <v>16915</v>
      </c>
    </row>
    <row r="65" spans="1:15" ht="12.8" customHeight="1" x14ac:dyDescent="0.25">
      <c r="A65" s="51" t="s">
        <v>59</v>
      </c>
      <c r="B65" s="48">
        <v>40586</v>
      </c>
      <c r="C65" s="68">
        <v>97</v>
      </c>
      <c r="D65" s="48">
        <v>45</v>
      </c>
      <c r="E65" s="48">
        <v>10490</v>
      </c>
      <c r="F65" s="68">
        <v>0</v>
      </c>
      <c r="G65" s="48">
        <v>5522</v>
      </c>
      <c r="H65" s="68">
        <v>0</v>
      </c>
      <c r="I65" s="48">
        <v>2314</v>
      </c>
      <c r="J65" s="68">
        <v>214</v>
      </c>
      <c r="K65" s="48">
        <v>203</v>
      </c>
      <c r="L65" s="48">
        <v>813</v>
      </c>
      <c r="M65" s="68">
        <v>0</v>
      </c>
      <c r="N65" s="48">
        <v>15916</v>
      </c>
      <c r="O65" s="68">
        <v>76200</v>
      </c>
    </row>
    <row r="66" spans="1:15" ht="12.8" customHeight="1" x14ac:dyDescent="0.25">
      <c r="A66" s="52" t="s">
        <v>60</v>
      </c>
      <c r="B66" s="70">
        <v>1105</v>
      </c>
      <c r="C66" s="71">
        <v>0</v>
      </c>
      <c r="D66" s="71">
        <v>2</v>
      </c>
      <c r="E66" s="70">
        <v>3901</v>
      </c>
      <c r="F66" s="71">
        <v>0</v>
      </c>
      <c r="G66" s="70">
        <v>194</v>
      </c>
      <c r="H66" s="71">
        <v>0</v>
      </c>
      <c r="I66" s="70">
        <v>298</v>
      </c>
      <c r="J66" s="71">
        <v>0</v>
      </c>
      <c r="K66" s="71">
        <v>0</v>
      </c>
      <c r="L66" s="71">
        <v>0</v>
      </c>
      <c r="M66" s="71">
        <v>0</v>
      </c>
      <c r="N66" s="71">
        <v>0</v>
      </c>
      <c r="O66" s="71">
        <v>5500</v>
      </c>
    </row>
  </sheetData>
  <mergeCells count="4">
    <mergeCell ref="A4:O4"/>
    <mergeCell ref="A1:O1"/>
    <mergeCell ref="A2:O2"/>
    <mergeCell ref="A3:O3"/>
  </mergeCells>
  <phoneticPr fontId="0" type="noConversion"/>
  <hyperlinks>
    <hyperlink ref="B8" r:id="rId1" location="THRS1VFY!B1" display="A:\THRS1VFY.W02 - THRS1VFY!B1"/>
  </hyperlinks>
  <printOptions horizontalCentered="1" verticalCentered="1"/>
  <pageMargins left="0.25" right="0.25" top="0.25" bottom="0.25" header="0.5" footer="0.5"/>
  <pageSetup scale="66" orientation="landscape" r:id="rId2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0"/>
  <sheetViews>
    <sheetView zoomScaleNormal="100" zoomScaleSheetLayoutView="100" workbookViewId="0">
      <selection activeCell="I40" sqref="I40"/>
    </sheetView>
  </sheetViews>
  <sheetFormatPr defaultColWidth="9.125" defaultRowHeight="12.45" x14ac:dyDescent="0.2"/>
  <cols>
    <col min="1" max="1" width="17.75" style="2" customWidth="1"/>
    <col min="2" max="2" width="10.25" style="2" customWidth="1"/>
    <col min="3" max="3" width="16.5" style="2" customWidth="1"/>
    <col min="4" max="4" width="13.125" style="2" bestFit="1" customWidth="1"/>
    <col min="5" max="6" width="12.25" style="2" bestFit="1" customWidth="1"/>
    <col min="7" max="7" width="11.25" style="2" bestFit="1" customWidth="1"/>
    <col min="8" max="8" width="10.5" style="2" bestFit="1" customWidth="1"/>
    <col min="9" max="9" width="7.5" style="2" bestFit="1" customWidth="1"/>
    <col min="10" max="10" width="11.25" style="2" bestFit="1" customWidth="1"/>
    <col min="11" max="11" width="11.125" style="2" customWidth="1"/>
    <col min="12" max="12" width="9.75" style="2" bestFit="1" customWidth="1"/>
    <col min="13" max="13" width="12.125" style="2" customWidth="1"/>
    <col min="14" max="14" width="12.875" style="2" customWidth="1"/>
    <col min="15" max="15" width="10.5" style="2" bestFit="1" customWidth="1"/>
    <col min="16" max="16" width="6" style="2" bestFit="1" customWidth="1"/>
    <col min="17" max="17" width="11" style="2" customWidth="1"/>
    <col min="18" max="16384" width="9.125" style="2"/>
  </cols>
  <sheetData>
    <row r="1" spans="1:18" s="195" customFormat="1" ht="13.1" x14ac:dyDescent="0.2">
      <c r="A1" s="309" t="s">
        <v>220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</row>
    <row r="2" spans="1:18" s="195" customFormat="1" ht="13.1" x14ac:dyDescent="0.2">
      <c r="A2" s="309" t="s">
        <v>221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</row>
    <row r="3" spans="1:18" ht="13.1" x14ac:dyDescent="0.2">
      <c r="A3" s="309" t="str">
        <f>'3A'!$A$3</f>
        <v>Monthly Average, Fiscal Year 2019</v>
      </c>
      <c r="B3" s="309"/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</row>
    <row r="4" spans="1:18" ht="11.95" customHeight="1" x14ac:dyDescent="0.2">
      <c r="A4" s="333" t="str">
        <f>'1B'!$A$4</f>
        <v>ACF/OFA: 07/30/2020</v>
      </c>
      <c r="B4" s="333"/>
      <c r="C4" s="333"/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3"/>
      <c r="O4" s="333"/>
      <c r="P4" s="333"/>
      <c r="Q4" s="333"/>
    </row>
    <row r="5" spans="1:18" s="3" customFormat="1" ht="12.8" customHeight="1" x14ac:dyDescent="0.2">
      <c r="A5" s="286" t="s">
        <v>0</v>
      </c>
      <c r="B5" s="323" t="s">
        <v>166</v>
      </c>
      <c r="C5" s="334" t="s">
        <v>167</v>
      </c>
      <c r="D5" s="299" t="s">
        <v>147</v>
      </c>
      <c r="E5" s="334" t="s">
        <v>159</v>
      </c>
      <c r="F5" s="299" t="s">
        <v>145</v>
      </c>
      <c r="G5" s="299" t="s">
        <v>148</v>
      </c>
      <c r="H5" s="299" t="s">
        <v>168</v>
      </c>
      <c r="I5" s="299" t="s">
        <v>150</v>
      </c>
      <c r="J5" s="299" t="s">
        <v>151</v>
      </c>
      <c r="K5" s="299" t="s">
        <v>152</v>
      </c>
      <c r="L5" s="299" t="s">
        <v>153</v>
      </c>
      <c r="M5" s="299" t="s">
        <v>154</v>
      </c>
      <c r="N5" s="299" t="s">
        <v>160</v>
      </c>
      <c r="O5" s="299" t="s">
        <v>156</v>
      </c>
      <c r="P5" s="286" t="s">
        <v>94</v>
      </c>
      <c r="Q5" s="299" t="s">
        <v>169</v>
      </c>
      <c r="R5" s="8"/>
    </row>
    <row r="6" spans="1:18" s="3" customFormat="1" ht="12.8" customHeight="1" x14ac:dyDescent="0.25">
      <c r="A6" s="306"/>
      <c r="B6" s="324"/>
      <c r="C6" s="335"/>
      <c r="D6" s="307"/>
      <c r="E6" s="335"/>
      <c r="F6" s="306"/>
      <c r="G6" s="307"/>
      <c r="H6" s="307"/>
      <c r="I6" s="307"/>
      <c r="J6" s="307"/>
      <c r="K6" s="307"/>
      <c r="L6" s="307"/>
      <c r="M6" s="306"/>
      <c r="N6" s="307"/>
      <c r="O6" s="307"/>
      <c r="P6" s="306"/>
      <c r="Q6" s="307"/>
      <c r="R6" s="89"/>
    </row>
    <row r="7" spans="1:18" s="3" customFormat="1" ht="15.75" customHeight="1" x14ac:dyDescent="0.25">
      <c r="A7" s="287"/>
      <c r="B7" s="325"/>
      <c r="C7" s="336"/>
      <c r="D7" s="315"/>
      <c r="E7" s="336"/>
      <c r="F7" s="287"/>
      <c r="G7" s="315"/>
      <c r="H7" s="315"/>
      <c r="I7" s="315"/>
      <c r="J7" s="315"/>
      <c r="K7" s="315"/>
      <c r="L7" s="315"/>
      <c r="M7" s="287"/>
      <c r="N7" s="315"/>
      <c r="O7" s="315"/>
      <c r="P7" s="287"/>
      <c r="Q7" s="315"/>
      <c r="R7" s="89"/>
    </row>
    <row r="8" spans="1:18" ht="12.8" customHeight="1" x14ac:dyDescent="0.25">
      <c r="A8" s="39" t="s">
        <v>3</v>
      </c>
      <c r="B8" s="48">
        <f>SUM(B10:B68)</f>
        <v>700027</v>
      </c>
      <c r="C8" s="48">
        <f>SUM(C10:C68)</f>
        <v>364225</v>
      </c>
      <c r="D8" s="96">
        <v>29.9</v>
      </c>
      <c r="E8" s="96">
        <v>22.9</v>
      </c>
      <c r="F8" s="96">
        <v>23</v>
      </c>
      <c r="G8" s="96">
        <v>14.9</v>
      </c>
      <c r="H8" s="96">
        <v>19.600000000000001</v>
      </c>
      <c r="I8" s="96">
        <v>14.3</v>
      </c>
      <c r="J8" s="96">
        <v>15.3</v>
      </c>
      <c r="K8" s="96">
        <v>22</v>
      </c>
      <c r="L8" s="96">
        <v>10</v>
      </c>
      <c r="M8" s="96">
        <v>12.3</v>
      </c>
      <c r="N8" s="96">
        <v>14.5</v>
      </c>
      <c r="O8" s="96">
        <v>16.5</v>
      </c>
      <c r="P8" s="96">
        <v>7.8</v>
      </c>
      <c r="Q8" s="96">
        <v>28.4</v>
      </c>
      <c r="R8" s="5"/>
    </row>
    <row r="9" spans="1:18" ht="7.55" customHeight="1" x14ac:dyDescent="0.25">
      <c r="A9" s="53"/>
      <c r="B9" s="97"/>
      <c r="C9" s="97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9"/>
      <c r="Q9" s="99"/>
      <c r="R9" s="5"/>
    </row>
    <row r="10" spans="1:18" ht="12.8" customHeight="1" x14ac:dyDescent="0.25">
      <c r="A10" s="51" t="s">
        <v>8</v>
      </c>
      <c r="B10" s="48">
        <v>2963</v>
      </c>
      <c r="C10" s="48">
        <v>1564</v>
      </c>
      <c r="D10" s="100">
        <v>32.700000000000003</v>
      </c>
      <c r="E10" s="100">
        <v>32.200000000000003</v>
      </c>
      <c r="F10" s="100">
        <v>33.9</v>
      </c>
      <c r="G10" s="100">
        <v>14.3</v>
      </c>
      <c r="H10" s="100">
        <v>40</v>
      </c>
      <c r="I10" s="100">
        <v>16.8</v>
      </c>
      <c r="J10" s="100">
        <v>0</v>
      </c>
      <c r="K10" s="100">
        <v>23</v>
      </c>
      <c r="L10" s="100">
        <v>8.8000000000000007</v>
      </c>
      <c r="M10" s="100">
        <v>5.5</v>
      </c>
      <c r="N10" s="100">
        <v>24</v>
      </c>
      <c r="O10" s="100">
        <v>0</v>
      </c>
      <c r="P10" s="100">
        <v>6.9</v>
      </c>
      <c r="Q10" s="100">
        <v>31.3</v>
      </c>
      <c r="R10" s="5"/>
    </row>
    <row r="11" spans="1:18" ht="12.8" customHeight="1" x14ac:dyDescent="0.25">
      <c r="A11" s="51" t="s">
        <v>9</v>
      </c>
      <c r="B11" s="48">
        <v>1923</v>
      </c>
      <c r="C11" s="48">
        <v>1081</v>
      </c>
      <c r="D11" s="100">
        <v>27.1</v>
      </c>
      <c r="E11" s="100">
        <v>0</v>
      </c>
      <c r="F11" s="100">
        <v>27.8</v>
      </c>
      <c r="G11" s="100">
        <v>19.5</v>
      </c>
      <c r="H11" s="100">
        <v>26.8</v>
      </c>
      <c r="I11" s="100">
        <v>10.5</v>
      </c>
      <c r="J11" s="100">
        <v>24.1</v>
      </c>
      <c r="K11" s="100">
        <v>19.3</v>
      </c>
      <c r="L11" s="100">
        <v>5.0999999999999996</v>
      </c>
      <c r="M11" s="100">
        <v>7.2</v>
      </c>
      <c r="N11" s="100">
        <v>12.2</v>
      </c>
      <c r="O11" s="100">
        <v>0</v>
      </c>
      <c r="P11" s="100">
        <v>0</v>
      </c>
      <c r="Q11" s="100">
        <v>27.7</v>
      </c>
      <c r="R11" s="5"/>
    </row>
    <row r="12" spans="1:18" ht="12.8" customHeight="1" x14ac:dyDescent="0.25">
      <c r="A12" s="51" t="s">
        <v>10</v>
      </c>
      <c r="B12" s="48">
        <v>2489</v>
      </c>
      <c r="C12" s="48">
        <v>676</v>
      </c>
      <c r="D12" s="100">
        <v>29.7</v>
      </c>
      <c r="E12" s="100">
        <v>0</v>
      </c>
      <c r="F12" s="100">
        <v>0</v>
      </c>
      <c r="G12" s="100">
        <v>18.5</v>
      </c>
      <c r="H12" s="100">
        <v>13.2</v>
      </c>
      <c r="I12" s="100">
        <v>13</v>
      </c>
      <c r="J12" s="100">
        <v>12.7</v>
      </c>
      <c r="K12" s="100">
        <v>16.899999999999999</v>
      </c>
      <c r="L12" s="100">
        <v>11.5</v>
      </c>
      <c r="M12" s="100">
        <v>5.7</v>
      </c>
      <c r="N12" s="100">
        <v>8.6</v>
      </c>
      <c r="O12" s="100">
        <v>0</v>
      </c>
      <c r="P12" s="100">
        <v>2</v>
      </c>
      <c r="Q12" s="100">
        <v>26.5</v>
      </c>
      <c r="R12" s="5"/>
    </row>
    <row r="13" spans="1:18" ht="12.8" customHeight="1" x14ac:dyDescent="0.25">
      <c r="A13" s="51" t="s">
        <v>11</v>
      </c>
      <c r="B13" s="48">
        <v>1385</v>
      </c>
      <c r="C13" s="48">
        <v>482</v>
      </c>
      <c r="D13" s="100">
        <v>28</v>
      </c>
      <c r="E13" s="100">
        <v>0</v>
      </c>
      <c r="F13" s="100">
        <v>18</v>
      </c>
      <c r="G13" s="100">
        <v>13</v>
      </c>
      <c r="H13" s="100">
        <v>23.9</v>
      </c>
      <c r="I13" s="100">
        <v>9.3000000000000007</v>
      </c>
      <c r="J13" s="100">
        <v>12.5</v>
      </c>
      <c r="K13" s="100">
        <v>18.5</v>
      </c>
      <c r="L13" s="100">
        <v>0</v>
      </c>
      <c r="M13" s="100">
        <v>0</v>
      </c>
      <c r="N13" s="100">
        <v>17.5</v>
      </c>
      <c r="O13" s="100">
        <v>0</v>
      </c>
      <c r="P13" s="100">
        <v>0</v>
      </c>
      <c r="Q13" s="100">
        <v>24.4</v>
      </c>
      <c r="R13" s="5"/>
    </row>
    <row r="14" spans="1:18" ht="12.8" customHeight="1" x14ac:dyDescent="0.25">
      <c r="A14" s="51" t="s">
        <v>12</v>
      </c>
      <c r="B14" s="48">
        <v>295217</v>
      </c>
      <c r="C14" s="48">
        <v>166591</v>
      </c>
      <c r="D14" s="100">
        <v>30.1</v>
      </c>
      <c r="E14" s="100">
        <v>20.399999999999999</v>
      </c>
      <c r="F14" s="100">
        <v>22.4</v>
      </c>
      <c r="G14" s="100">
        <v>12.8</v>
      </c>
      <c r="H14" s="100">
        <v>20</v>
      </c>
      <c r="I14" s="100">
        <v>15.7</v>
      </c>
      <c r="J14" s="100">
        <v>16.2</v>
      </c>
      <c r="K14" s="100">
        <v>21.5</v>
      </c>
      <c r="L14" s="100">
        <v>11.6</v>
      </c>
      <c r="M14" s="100">
        <v>13.3</v>
      </c>
      <c r="N14" s="100">
        <v>11.9</v>
      </c>
      <c r="O14" s="100">
        <v>0</v>
      </c>
      <c r="P14" s="100">
        <v>8.6999999999999993</v>
      </c>
      <c r="Q14" s="100">
        <v>29.6</v>
      </c>
      <c r="R14" s="5"/>
    </row>
    <row r="15" spans="1:18" ht="12.8" customHeight="1" x14ac:dyDescent="0.25">
      <c r="A15" s="51" t="s">
        <v>13</v>
      </c>
      <c r="B15" s="48">
        <v>8887</v>
      </c>
      <c r="C15" s="48">
        <v>5171</v>
      </c>
      <c r="D15" s="100">
        <v>22.4</v>
      </c>
      <c r="E15" s="100">
        <v>17.3</v>
      </c>
      <c r="F15" s="100">
        <v>0</v>
      </c>
      <c r="G15" s="100">
        <v>10.5</v>
      </c>
      <c r="H15" s="100">
        <v>12</v>
      </c>
      <c r="I15" s="100">
        <v>11.9</v>
      </c>
      <c r="J15" s="100">
        <v>11.2</v>
      </c>
      <c r="K15" s="100">
        <v>23.4</v>
      </c>
      <c r="L15" s="100">
        <v>4.4000000000000004</v>
      </c>
      <c r="M15" s="100">
        <v>5.6</v>
      </c>
      <c r="N15" s="100">
        <v>14.3</v>
      </c>
      <c r="O15" s="100">
        <v>0</v>
      </c>
      <c r="P15" s="100">
        <v>4.9000000000000004</v>
      </c>
      <c r="Q15" s="100">
        <v>20</v>
      </c>
      <c r="R15" s="5"/>
    </row>
    <row r="16" spans="1:18" ht="12.8" customHeight="1" x14ac:dyDescent="0.25">
      <c r="A16" s="51" t="s">
        <v>14</v>
      </c>
      <c r="B16" s="48">
        <v>4258</v>
      </c>
      <c r="C16" s="48">
        <v>1537</v>
      </c>
      <c r="D16" s="100">
        <v>25.7</v>
      </c>
      <c r="E16" s="100">
        <v>26.2</v>
      </c>
      <c r="F16" s="100">
        <v>60</v>
      </c>
      <c r="G16" s="100">
        <v>0</v>
      </c>
      <c r="H16" s="100">
        <v>0</v>
      </c>
      <c r="I16" s="100">
        <v>25.2</v>
      </c>
      <c r="J16" s="100">
        <v>15</v>
      </c>
      <c r="K16" s="100">
        <v>29.1</v>
      </c>
      <c r="L16" s="100">
        <v>37</v>
      </c>
      <c r="M16" s="100">
        <v>18.399999999999999</v>
      </c>
      <c r="N16" s="100">
        <v>0</v>
      </c>
      <c r="O16" s="100">
        <v>0</v>
      </c>
      <c r="P16" s="100">
        <v>0</v>
      </c>
      <c r="Q16" s="100">
        <v>31.8</v>
      </c>
      <c r="R16" s="5"/>
    </row>
    <row r="17" spans="1:18" ht="12.8" customHeight="1" x14ac:dyDescent="0.25">
      <c r="A17" s="51" t="s">
        <v>15</v>
      </c>
      <c r="B17" s="48">
        <v>872</v>
      </c>
      <c r="C17" s="48">
        <v>260</v>
      </c>
      <c r="D17" s="100">
        <v>22.9</v>
      </c>
      <c r="E17" s="100">
        <v>19.899999999999999</v>
      </c>
      <c r="F17" s="100">
        <v>18</v>
      </c>
      <c r="G17" s="100">
        <v>10.3</v>
      </c>
      <c r="H17" s="100">
        <v>4.4000000000000004</v>
      </c>
      <c r="I17" s="100">
        <v>14.6</v>
      </c>
      <c r="J17" s="100">
        <v>0</v>
      </c>
      <c r="K17" s="100">
        <v>25</v>
      </c>
      <c r="L17" s="100">
        <v>0</v>
      </c>
      <c r="M17" s="100">
        <v>0</v>
      </c>
      <c r="N17" s="100">
        <v>20</v>
      </c>
      <c r="O17" s="100">
        <v>0</v>
      </c>
      <c r="P17" s="100">
        <v>0</v>
      </c>
      <c r="Q17" s="100">
        <v>22.9</v>
      </c>
      <c r="R17" s="5"/>
    </row>
    <row r="18" spans="1:18" ht="12.8" customHeight="1" x14ac:dyDescent="0.25">
      <c r="A18" s="51" t="s">
        <v>80</v>
      </c>
      <c r="B18" s="48">
        <v>5248</v>
      </c>
      <c r="C18" s="48">
        <v>2376</v>
      </c>
      <c r="D18" s="100">
        <v>23.4</v>
      </c>
      <c r="E18" s="100">
        <v>26.9</v>
      </c>
      <c r="F18" s="100">
        <v>21.9</v>
      </c>
      <c r="G18" s="100">
        <v>20.3</v>
      </c>
      <c r="H18" s="100">
        <v>7.2</v>
      </c>
      <c r="I18" s="100">
        <v>19.5</v>
      </c>
      <c r="J18" s="100">
        <v>4.5999999999999996</v>
      </c>
      <c r="K18" s="100">
        <v>23.3</v>
      </c>
      <c r="L18" s="100">
        <v>9.1999999999999993</v>
      </c>
      <c r="M18" s="100">
        <v>11</v>
      </c>
      <c r="N18" s="100">
        <v>16.899999999999999</v>
      </c>
      <c r="O18" s="100">
        <v>0</v>
      </c>
      <c r="P18" s="100">
        <v>11.2</v>
      </c>
      <c r="Q18" s="100">
        <v>24.5</v>
      </c>
      <c r="R18" s="5"/>
    </row>
    <row r="19" spans="1:18" ht="12.8" customHeight="1" x14ac:dyDescent="0.25">
      <c r="A19" s="51" t="s">
        <v>16</v>
      </c>
      <c r="B19" s="48">
        <v>5092</v>
      </c>
      <c r="C19" s="48">
        <v>2137</v>
      </c>
      <c r="D19" s="100">
        <v>24.1</v>
      </c>
      <c r="E19" s="100">
        <v>22.7</v>
      </c>
      <c r="F19" s="100">
        <v>25.9</v>
      </c>
      <c r="G19" s="100">
        <v>21.9</v>
      </c>
      <c r="H19" s="100">
        <v>0</v>
      </c>
      <c r="I19" s="100">
        <v>19</v>
      </c>
      <c r="J19" s="100">
        <v>15.8</v>
      </c>
      <c r="K19" s="100">
        <v>26.4</v>
      </c>
      <c r="L19" s="100">
        <v>11.2</v>
      </c>
      <c r="M19" s="100">
        <v>3</v>
      </c>
      <c r="N19" s="100">
        <v>8.9</v>
      </c>
      <c r="O19" s="100">
        <v>0</v>
      </c>
      <c r="P19" s="100">
        <v>10.4</v>
      </c>
      <c r="Q19" s="100">
        <v>25.2</v>
      </c>
      <c r="R19" s="5"/>
    </row>
    <row r="20" spans="1:18" ht="7.55" customHeight="1" x14ac:dyDescent="0.25">
      <c r="A20" s="53"/>
      <c r="B20" s="67"/>
      <c r="C20" s="67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5"/>
    </row>
    <row r="21" spans="1:18" ht="12.8" customHeight="1" x14ac:dyDescent="0.25">
      <c r="A21" s="51" t="s">
        <v>17</v>
      </c>
      <c r="B21" s="48">
        <v>1354</v>
      </c>
      <c r="C21" s="48">
        <v>419</v>
      </c>
      <c r="D21" s="100">
        <v>26.7</v>
      </c>
      <c r="E21" s="100">
        <v>28.1</v>
      </c>
      <c r="F21" s="100">
        <v>36.1</v>
      </c>
      <c r="G21" s="100">
        <v>18.399999999999999</v>
      </c>
      <c r="H21" s="100">
        <v>9.6999999999999993</v>
      </c>
      <c r="I21" s="100">
        <v>19.3</v>
      </c>
      <c r="J21" s="100">
        <v>15.5</v>
      </c>
      <c r="K21" s="100">
        <v>24</v>
      </c>
      <c r="L21" s="100">
        <v>11</v>
      </c>
      <c r="M21" s="100">
        <v>24</v>
      </c>
      <c r="N21" s="100">
        <v>26.8</v>
      </c>
      <c r="O21" s="100">
        <v>0</v>
      </c>
      <c r="P21" s="100">
        <v>16.5</v>
      </c>
      <c r="Q21" s="100">
        <v>27.2</v>
      </c>
      <c r="R21" s="5"/>
    </row>
    <row r="22" spans="1:18" ht="12.8" customHeight="1" x14ac:dyDescent="0.25">
      <c r="A22" s="51" t="s">
        <v>18</v>
      </c>
      <c r="B22" s="48">
        <v>135</v>
      </c>
      <c r="C22" s="48">
        <v>36</v>
      </c>
      <c r="D22" s="100">
        <v>31.4</v>
      </c>
      <c r="E22" s="100">
        <v>0</v>
      </c>
      <c r="F22" s="100">
        <v>25.6</v>
      </c>
      <c r="G22" s="100">
        <v>29.8</v>
      </c>
      <c r="H22" s="100">
        <v>0</v>
      </c>
      <c r="I22" s="100">
        <v>4.2</v>
      </c>
      <c r="J22" s="100">
        <v>3.5</v>
      </c>
      <c r="K22" s="100">
        <v>10.5</v>
      </c>
      <c r="L22" s="100">
        <v>0</v>
      </c>
      <c r="M22" s="100">
        <v>0</v>
      </c>
      <c r="N22" s="100">
        <v>3</v>
      </c>
      <c r="O22" s="100">
        <v>0</v>
      </c>
      <c r="P22" s="100">
        <v>0</v>
      </c>
      <c r="Q22" s="100">
        <v>29.6</v>
      </c>
      <c r="R22" s="5"/>
    </row>
    <row r="23" spans="1:18" ht="12.8" customHeight="1" x14ac:dyDescent="0.25">
      <c r="A23" s="51" t="s">
        <v>19</v>
      </c>
      <c r="B23" s="48">
        <v>3068</v>
      </c>
      <c r="C23" s="48">
        <v>1350</v>
      </c>
      <c r="D23" s="100">
        <v>25.3</v>
      </c>
      <c r="E23" s="100">
        <v>24.2</v>
      </c>
      <c r="F23" s="100">
        <v>21.5</v>
      </c>
      <c r="G23" s="100">
        <v>15.5</v>
      </c>
      <c r="H23" s="100">
        <v>24.3</v>
      </c>
      <c r="I23" s="100">
        <v>9.1999999999999993</v>
      </c>
      <c r="J23" s="100">
        <v>9.1</v>
      </c>
      <c r="K23" s="100">
        <v>17.600000000000001</v>
      </c>
      <c r="L23" s="100">
        <v>10.9</v>
      </c>
      <c r="M23" s="100">
        <v>3.6</v>
      </c>
      <c r="N23" s="100">
        <v>10.7</v>
      </c>
      <c r="O23" s="100">
        <v>0</v>
      </c>
      <c r="P23" s="100">
        <v>2.2999999999999998</v>
      </c>
      <c r="Q23" s="100">
        <v>22.3</v>
      </c>
      <c r="R23" s="5"/>
    </row>
    <row r="24" spans="1:18" ht="12.8" customHeight="1" x14ac:dyDescent="0.25">
      <c r="A24" s="51" t="s">
        <v>20</v>
      </c>
      <c r="B24" s="48">
        <v>87</v>
      </c>
      <c r="C24" s="48">
        <v>72</v>
      </c>
      <c r="D24" s="100">
        <v>24.5</v>
      </c>
      <c r="E24" s="100">
        <v>22.5</v>
      </c>
      <c r="F24" s="100">
        <v>0</v>
      </c>
      <c r="G24" s="100">
        <v>11</v>
      </c>
      <c r="H24" s="100">
        <v>13.5</v>
      </c>
      <c r="I24" s="100">
        <v>19.8</v>
      </c>
      <c r="J24" s="100">
        <v>10.6</v>
      </c>
      <c r="K24" s="100">
        <v>28.6</v>
      </c>
      <c r="L24" s="100">
        <v>9.1999999999999993</v>
      </c>
      <c r="M24" s="100">
        <v>0</v>
      </c>
      <c r="N24" s="100">
        <v>17.7</v>
      </c>
      <c r="O24" s="100">
        <v>0</v>
      </c>
      <c r="P24" s="100">
        <v>17.399999999999999</v>
      </c>
      <c r="Q24" s="100">
        <v>32.9</v>
      </c>
      <c r="R24" s="5"/>
    </row>
    <row r="25" spans="1:18" ht="12.8" customHeight="1" x14ac:dyDescent="0.25">
      <c r="A25" s="51" t="s">
        <v>21</v>
      </c>
      <c r="B25" s="48">
        <v>2368</v>
      </c>
      <c r="C25" s="48">
        <v>1751</v>
      </c>
      <c r="D25" s="100">
        <v>26.8</v>
      </c>
      <c r="E25" s="100">
        <v>0</v>
      </c>
      <c r="F25" s="100">
        <v>0</v>
      </c>
      <c r="G25" s="100">
        <v>3.4</v>
      </c>
      <c r="H25" s="100">
        <v>0</v>
      </c>
      <c r="I25" s="100">
        <v>13.8</v>
      </c>
      <c r="J25" s="100">
        <v>40</v>
      </c>
      <c r="K25" s="100">
        <v>16.2</v>
      </c>
      <c r="L25" s="100">
        <v>0</v>
      </c>
      <c r="M25" s="100">
        <v>0</v>
      </c>
      <c r="N25" s="100">
        <v>11.5</v>
      </c>
      <c r="O25" s="100">
        <v>0</v>
      </c>
      <c r="P25" s="100">
        <v>0</v>
      </c>
      <c r="Q25" s="100">
        <v>27.2</v>
      </c>
      <c r="R25" s="5"/>
    </row>
    <row r="26" spans="1:18" ht="12.8" customHeight="1" x14ac:dyDescent="0.25">
      <c r="A26" s="51" t="s">
        <v>22</v>
      </c>
      <c r="B26" s="48">
        <v>1377</v>
      </c>
      <c r="C26" s="48">
        <v>451</v>
      </c>
      <c r="D26" s="100">
        <v>26.6</v>
      </c>
      <c r="E26" s="100">
        <v>14.4</v>
      </c>
      <c r="F26" s="100">
        <v>0</v>
      </c>
      <c r="G26" s="100">
        <v>7.5</v>
      </c>
      <c r="H26" s="100">
        <v>0</v>
      </c>
      <c r="I26" s="100">
        <v>7.6</v>
      </c>
      <c r="J26" s="100">
        <v>0</v>
      </c>
      <c r="K26" s="100">
        <v>13.5</v>
      </c>
      <c r="L26" s="100">
        <v>6</v>
      </c>
      <c r="M26" s="100">
        <v>12.5</v>
      </c>
      <c r="N26" s="100">
        <v>25</v>
      </c>
      <c r="O26" s="100">
        <v>0</v>
      </c>
      <c r="P26" s="100">
        <v>0</v>
      </c>
      <c r="Q26" s="100">
        <v>26.2</v>
      </c>
      <c r="R26" s="5"/>
    </row>
    <row r="27" spans="1:18" ht="12.8" customHeight="1" x14ac:dyDescent="0.25">
      <c r="A27" s="51" t="s">
        <v>23</v>
      </c>
      <c r="B27" s="48">
        <v>5080</v>
      </c>
      <c r="C27" s="48">
        <v>2466</v>
      </c>
      <c r="D27" s="100">
        <v>25.8</v>
      </c>
      <c r="E27" s="100">
        <v>20.100000000000001</v>
      </c>
      <c r="F27" s="100">
        <v>18.7</v>
      </c>
      <c r="G27" s="100">
        <v>11</v>
      </c>
      <c r="H27" s="100">
        <v>0</v>
      </c>
      <c r="I27" s="100">
        <v>21.8</v>
      </c>
      <c r="J27" s="100">
        <v>10.4</v>
      </c>
      <c r="K27" s="100">
        <v>30</v>
      </c>
      <c r="L27" s="100">
        <v>11.1</v>
      </c>
      <c r="M27" s="100">
        <v>7.9</v>
      </c>
      <c r="N27" s="100">
        <v>12</v>
      </c>
      <c r="O27" s="100">
        <v>0</v>
      </c>
      <c r="P27" s="100">
        <v>4.2</v>
      </c>
      <c r="Q27" s="100">
        <v>17.2</v>
      </c>
      <c r="R27" s="5"/>
    </row>
    <row r="28" spans="1:18" ht="12.8" customHeight="1" x14ac:dyDescent="0.25">
      <c r="A28" s="51" t="s">
        <v>24</v>
      </c>
      <c r="B28" s="48">
        <v>2155</v>
      </c>
      <c r="C28" s="48">
        <v>848</v>
      </c>
      <c r="D28" s="100">
        <v>28.2</v>
      </c>
      <c r="E28" s="100">
        <v>25.6</v>
      </c>
      <c r="F28" s="100">
        <v>20.7</v>
      </c>
      <c r="G28" s="100">
        <v>6.1</v>
      </c>
      <c r="H28" s="100">
        <v>0</v>
      </c>
      <c r="I28" s="100">
        <v>13.8</v>
      </c>
      <c r="J28" s="100">
        <v>7.1</v>
      </c>
      <c r="K28" s="100">
        <v>18.399999999999999</v>
      </c>
      <c r="L28" s="100">
        <v>0</v>
      </c>
      <c r="M28" s="100">
        <v>5</v>
      </c>
      <c r="N28" s="100">
        <v>5.9</v>
      </c>
      <c r="O28" s="100">
        <v>0</v>
      </c>
      <c r="P28" s="100">
        <v>9.5</v>
      </c>
      <c r="Q28" s="100">
        <v>27.8</v>
      </c>
      <c r="R28" s="5"/>
    </row>
    <row r="29" spans="1:18" ht="12.8" customHeight="1" x14ac:dyDescent="0.25">
      <c r="A29" s="51" t="s">
        <v>25</v>
      </c>
      <c r="B29" s="48">
        <v>4596</v>
      </c>
      <c r="C29" s="48">
        <v>2492</v>
      </c>
      <c r="D29" s="100">
        <v>26.3</v>
      </c>
      <c r="E29" s="100">
        <v>25.5</v>
      </c>
      <c r="F29" s="100">
        <v>0</v>
      </c>
      <c r="G29" s="100">
        <v>16.100000000000001</v>
      </c>
      <c r="H29" s="100">
        <v>0</v>
      </c>
      <c r="I29" s="100">
        <v>18.8</v>
      </c>
      <c r="J29" s="100">
        <v>17.7</v>
      </c>
      <c r="K29" s="100">
        <v>27.4</v>
      </c>
      <c r="L29" s="100">
        <v>2.9</v>
      </c>
      <c r="M29" s="100">
        <v>6.9</v>
      </c>
      <c r="N29" s="100">
        <v>30</v>
      </c>
      <c r="O29" s="100">
        <v>0</v>
      </c>
      <c r="P29" s="100">
        <v>12.3</v>
      </c>
      <c r="Q29" s="100">
        <v>26.9</v>
      </c>
      <c r="R29" s="5"/>
    </row>
    <row r="30" spans="1:18" ht="12.8" customHeight="1" x14ac:dyDescent="0.25">
      <c r="A30" s="51" t="s">
        <v>26</v>
      </c>
      <c r="B30" s="48">
        <v>1918</v>
      </c>
      <c r="C30" s="48">
        <v>296</v>
      </c>
      <c r="D30" s="100">
        <v>21.7</v>
      </c>
      <c r="E30" s="100">
        <v>16.5</v>
      </c>
      <c r="F30" s="100">
        <v>21.6</v>
      </c>
      <c r="G30" s="100">
        <v>9.6999999999999993</v>
      </c>
      <c r="H30" s="100">
        <v>17.7</v>
      </c>
      <c r="I30" s="100">
        <v>8.1999999999999993</v>
      </c>
      <c r="J30" s="100">
        <v>13</v>
      </c>
      <c r="K30" s="100">
        <v>20</v>
      </c>
      <c r="L30" s="100">
        <v>14.6</v>
      </c>
      <c r="M30" s="100">
        <v>19.2</v>
      </c>
      <c r="N30" s="100">
        <v>7.7</v>
      </c>
      <c r="O30" s="100">
        <v>21.8</v>
      </c>
      <c r="P30" s="100">
        <v>0</v>
      </c>
      <c r="Q30" s="100">
        <v>17.2</v>
      </c>
      <c r="R30" s="5"/>
    </row>
    <row r="31" spans="1:18" ht="7.55" customHeight="1" x14ac:dyDescent="0.25">
      <c r="A31" s="53"/>
      <c r="B31" s="67"/>
      <c r="C31" s="67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5"/>
    </row>
    <row r="32" spans="1:18" ht="12.8" customHeight="1" x14ac:dyDescent="0.25">
      <c r="A32" s="51" t="s">
        <v>27</v>
      </c>
      <c r="B32" s="48">
        <v>21244</v>
      </c>
      <c r="C32" s="48">
        <v>16386</v>
      </c>
      <c r="D32" s="100">
        <v>37</v>
      </c>
      <c r="E32" s="100">
        <v>9.6999999999999993</v>
      </c>
      <c r="F32" s="100">
        <v>6.7</v>
      </c>
      <c r="G32" s="100">
        <v>11.4</v>
      </c>
      <c r="H32" s="100">
        <v>9.4</v>
      </c>
      <c r="I32" s="100">
        <v>5.2</v>
      </c>
      <c r="J32" s="100">
        <v>10.1</v>
      </c>
      <c r="K32" s="100">
        <v>16.100000000000001</v>
      </c>
      <c r="L32" s="100">
        <v>4</v>
      </c>
      <c r="M32" s="100">
        <v>10</v>
      </c>
      <c r="N32" s="100">
        <v>23.8</v>
      </c>
      <c r="O32" s="100">
        <v>2.5</v>
      </c>
      <c r="P32" s="100">
        <v>0</v>
      </c>
      <c r="Q32" s="100">
        <v>35.700000000000003</v>
      </c>
      <c r="R32" s="5"/>
    </row>
    <row r="33" spans="1:18" ht="12.8" customHeight="1" x14ac:dyDescent="0.25">
      <c r="A33" s="51" t="s">
        <v>28</v>
      </c>
      <c r="B33" s="48">
        <v>9006</v>
      </c>
      <c r="C33" s="48">
        <v>2964</v>
      </c>
      <c r="D33" s="100">
        <v>21.3</v>
      </c>
      <c r="E33" s="100">
        <v>16.399999999999999</v>
      </c>
      <c r="F33" s="100">
        <v>40</v>
      </c>
      <c r="G33" s="100">
        <v>17.5</v>
      </c>
      <c r="H33" s="100">
        <v>0</v>
      </c>
      <c r="I33" s="100">
        <v>12.6</v>
      </c>
      <c r="J33" s="100">
        <v>15.5</v>
      </c>
      <c r="K33" s="100">
        <v>27.5</v>
      </c>
      <c r="L33" s="100">
        <v>9.6</v>
      </c>
      <c r="M33" s="100">
        <v>4.0999999999999996</v>
      </c>
      <c r="N33" s="100">
        <v>22.2</v>
      </c>
      <c r="O33" s="100">
        <v>0</v>
      </c>
      <c r="P33" s="100">
        <v>0</v>
      </c>
      <c r="Q33" s="100">
        <v>25.2</v>
      </c>
      <c r="R33" s="5"/>
    </row>
    <row r="34" spans="1:18" ht="12.8" customHeight="1" x14ac:dyDescent="0.25">
      <c r="A34" s="51" t="s">
        <v>29</v>
      </c>
      <c r="B34" s="48">
        <v>37845</v>
      </c>
      <c r="C34" s="48">
        <v>26059</v>
      </c>
      <c r="D34" s="100">
        <v>32.6</v>
      </c>
      <c r="E34" s="100">
        <v>0</v>
      </c>
      <c r="F34" s="100">
        <v>0</v>
      </c>
      <c r="G34" s="100">
        <v>0</v>
      </c>
      <c r="H34" s="100">
        <v>0</v>
      </c>
      <c r="I34" s="100">
        <v>18.5</v>
      </c>
      <c r="J34" s="100">
        <v>22</v>
      </c>
      <c r="K34" s="100">
        <v>27.9</v>
      </c>
      <c r="L34" s="100">
        <v>14.5</v>
      </c>
      <c r="M34" s="100">
        <v>0</v>
      </c>
      <c r="N34" s="100">
        <v>25.5</v>
      </c>
      <c r="O34" s="100">
        <v>0</v>
      </c>
      <c r="P34" s="100">
        <v>28.5</v>
      </c>
      <c r="Q34" s="100">
        <v>32.4</v>
      </c>
      <c r="R34" s="5"/>
    </row>
    <row r="35" spans="1:18" ht="12.8" customHeight="1" x14ac:dyDescent="0.25">
      <c r="A35" s="51" t="s">
        <v>30</v>
      </c>
      <c r="B35" s="48">
        <v>3953</v>
      </c>
      <c r="C35" s="48">
        <v>2146</v>
      </c>
      <c r="D35" s="100">
        <v>24.4</v>
      </c>
      <c r="E35" s="100">
        <v>33.799999999999997</v>
      </c>
      <c r="F35" s="100">
        <v>22.5</v>
      </c>
      <c r="G35" s="100">
        <v>11.7</v>
      </c>
      <c r="H35" s="100">
        <v>0</v>
      </c>
      <c r="I35" s="100">
        <v>10.5</v>
      </c>
      <c r="J35" s="100">
        <v>11.7</v>
      </c>
      <c r="K35" s="100">
        <v>18.7</v>
      </c>
      <c r="L35" s="100">
        <v>7.7</v>
      </c>
      <c r="M35" s="100">
        <v>3.7</v>
      </c>
      <c r="N35" s="100">
        <v>7.4</v>
      </c>
      <c r="O35" s="100">
        <v>0</v>
      </c>
      <c r="P35" s="100">
        <v>6.4</v>
      </c>
      <c r="Q35" s="100">
        <v>24.6</v>
      </c>
      <c r="R35" s="5"/>
    </row>
    <row r="36" spans="1:18" ht="12.8" customHeight="1" x14ac:dyDescent="0.25">
      <c r="A36" s="51" t="s">
        <v>31</v>
      </c>
      <c r="B36" s="48">
        <v>8689</v>
      </c>
      <c r="C36" s="48">
        <v>5128</v>
      </c>
      <c r="D36" s="100">
        <v>21.9</v>
      </c>
      <c r="E36" s="100">
        <v>18.3</v>
      </c>
      <c r="F36" s="100">
        <v>18.2</v>
      </c>
      <c r="G36" s="100">
        <v>17.100000000000001</v>
      </c>
      <c r="H36" s="100">
        <v>21.4</v>
      </c>
      <c r="I36" s="100">
        <v>14.5</v>
      </c>
      <c r="J36" s="100">
        <v>23.6</v>
      </c>
      <c r="K36" s="100">
        <v>21</v>
      </c>
      <c r="L36" s="100">
        <v>14</v>
      </c>
      <c r="M36" s="100">
        <v>0</v>
      </c>
      <c r="N36" s="100">
        <v>11.3</v>
      </c>
      <c r="O36" s="100">
        <v>22.8</v>
      </c>
      <c r="P36" s="100">
        <v>6.5</v>
      </c>
      <c r="Q36" s="100">
        <v>21.2</v>
      </c>
      <c r="R36" s="5"/>
    </row>
    <row r="37" spans="1:18" ht="12.8" customHeight="1" x14ac:dyDescent="0.25">
      <c r="A37" s="51" t="s">
        <v>32</v>
      </c>
      <c r="B37" s="48">
        <v>1202</v>
      </c>
      <c r="C37" s="48">
        <v>545</v>
      </c>
      <c r="D37" s="100">
        <v>29</v>
      </c>
      <c r="E37" s="100">
        <v>0</v>
      </c>
      <c r="F37" s="100">
        <v>0</v>
      </c>
      <c r="G37" s="100">
        <v>20.5</v>
      </c>
      <c r="H37" s="100">
        <v>0</v>
      </c>
      <c r="I37" s="100">
        <v>12.2</v>
      </c>
      <c r="J37" s="100">
        <v>20.399999999999999</v>
      </c>
      <c r="K37" s="100">
        <v>25.8</v>
      </c>
      <c r="L37" s="100">
        <v>8</v>
      </c>
      <c r="M37" s="100">
        <v>1</v>
      </c>
      <c r="N37" s="100">
        <v>30.4</v>
      </c>
      <c r="O37" s="100">
        <v>0</v>
      </c>
      <c r="P37" s="100">
        <v>0</v>
      </c>
      <c r="Q37" s="100">
        <v>27.3</v>
      </c>
      <c r="R37" s="5"/>
    </row>
    <row r="38" spans="1:18" ht="12.8" customHeight="1" x14ac:dyDescent="0.25">
      <c r="A38" s="51" t="s">
        <v>33</v>
      </c>
      <c r="B38" s="48">
        <v>5804</v>
      </c>
      <c r="C38" s="48">
        <v>1614</v>
      </c>
      <c r="D38" s="100">
        <v>28.9</v>
      </c>
      <c r="E38" s="100">
        <v>18.5</v>
      </c>
      <c r="F38" s="100">
        <v>20.100000000000001</v>
      </c>
      <c r="G38" s="100">
        <v>12.5</v>
      </c>
      <c r="H38" s="100">
        <v>27.1</v>
      </c>
      <c r="I38" s="100">
        <v>17.5</v>
      </c>
      <c r="J38" s="100">
        <v>9.1</v>
      </c>
      <c r="K38" s="100">
        <v>24.1</v>
      </c>
      <c r="L38" s="100">
        <v>10.9</v>
      </c>
      <c r="M38" s="100">
        <v>11.4</v>
      </c>
      <c r="N38" s="100">
        <v>13.7</v>
      </c>
      <c r="O38" s="100">
        <v>0</v>
      </c>
      <c r="P38" s="100">
        <v>1.2</v>
      </c>
      <c r="Q38" s="100">
        <v>28.3</v>
      </c>
      <c r="R38" s="5"/>
    </row>
    <row r="39" spans="1:18" ht="12.8" customHeight="1" x14ac:dyDescent="0.25">
      <c r="A39" s="51" t="s">
        <v>34</v>
      </c>
      <c r="B39" s="48">
        <v>1957</v>
      </c>
      <c r="C39" s="48">
        <v>859</v>
      </c>
      <c r="D39" s="100">
        <v>25.6</v>
      </c>
      <c r="E39" s="100">
        <v>21.3</v>
      </c>
      <c r="F39" s="100">
        <v>15.4</v>
      </c>
      <c r="G39" s="100">
        <v>19.3</v>
      </c>
      <c r="H39" s="100">
        <v>9.4</v>
      </c>
      <c r="I39" s="100">
        <v>6.2</v>
      </c>
      <c r="J39" s="100">
        <v>4.5999999999999996</v>
      </c>
      <c r="K39" s="100">
        <v>26.4</v>
      </c>
      <c r="L39" s="100">
        <v>0</v>
      </c>
      <c r="M39" s="100">
        <v>4.0999999999999996</v>
      </c>
      <c r="N39" s="100">
        <v>21</v>
      </c>
      <c r="O39" s="100">
        <v>2</v>
      </c>
      <c r="P39" s="100">
        <v>24.8</v>
      </c>
      <c r="Q39" s="100">
        <v>25.4</v>
      </c>
      <c r="R39" s="5"/>
    </row>
    <row r="40" spans="1:18" ht="12.8" customHeight="1" x14ac:dyDescent="0.25">
      <c r="A40" s="51" t="s">
        <v>35</v>
      </c>
      <c r="B40" s="48">
        <v>1849</v>
      </c>
      <c r="C40" s="48">
        <v>1129</v>
      </c>
      <c r="D40" s="100">
        <v>25.6</v>
      </c>
      <c r="E40" s="100">
        <v>0</v>
      </c>
      <c r="F40" s="100">
        <v>0</v>
      </c>
      <c r="G40" s="100">
        <v>10.7</v>
      </c>
      <c r="H40" s="100">
        <v>26</v>
      </c>
      <c r="I40" s="100">
        <v>7.2</v>
      </c>
      <c r="J40" s="100">
        <v>8.6999999999999993</v>
      </c>
      <c r="K40" s="100">
        <v>23.9</v>
      </c>
      <c r="L40" s="100">
        <v>10.1</v>
      </c>
      <c r="M40" s="100">
        <v>16.100000000000001</v>
      </c>
      <c r="N40" s="100">
        <v>17</v>
      </c>
      <c r="O40" s="100">
        <v>0</v>
      </c>
      <c r="P40" s="100">
        <v>6.2</v>
      </c>
      <c r="Q40" s="100">
        <v>23.5</v>
      </c>
      <c r="R40" s="5"/>
    </row>
    <row r="41" spans="1:18" ht="12.8" customHeight="1" x14ac:dyDescent="0.25">
      <c r="A41" s="51" t="s">
        <v>36</v>
      </c>
      <c r="B41" s="48">
        <v>4988</v>
      </c>
      <c r="C41" s="48">
        <v>2464</v>
      </c>
      <c r="D41" s="100">
        <v>28.8</v>
      </c>
      <c r="E41" s="100">
        <v>0</v>
      </c>
      <c r="F41" s="100">
        <v>24</v>
      </c>
      <c r="G41" s="100">
        <v>6.5</v>
      </c>
      <c r="H41" s="100">
        <v>36</v>
      </c>
      <c r="I41" s="100">
        <v>8.5</v>
      </c>
      <c r="J41" s="100">
        <v>11.8</v>
      </c>
      <c r="K41" s="100">
        <v>24.4</v>
      </c>
      <c r="L41" s="100">
        <v>16.8</v>
      </c>
      <c r="M41" s="100">
        <v>10.1</v>
      </c>
      <c r="N41" s="100">
        <v>1.1000000000000001</v>
      </c>
      <c r="O41" s="100">
        <v>0</v>
      </c>
      <c r="P41" s="100">
        <v>0</v>
      </c>
      <c r="Q41" s="100">
        <v>27.8</v>
      </c>
      <c r="R41" s="5"/>
    </row>
    <row r="42" spans="1:18" ht="7.55" customHeight="1" x14ac:dyDescent="0.25">
      <c r="A42" s="53"/>
      <c r="B42" s="67"/>
      <c r="C42" s="67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5"/>
    </row>
    <row r="43" spans="1:18" ht="12.8" customHeight="1" x14ac:dyDescent="0.25">
      <c r="A43" s="51" t="s">
        <v>37</v>
      </c>
      <c r="B43" s="48">
        <v>3304</v>
      </c>
      <c r="C43" s="48">
        <v>2160</v>
      </c>
      <c r="D43" s="100">
        <v>27.7</v>
      </c>
      <c r="E43" s="100">
        <v>0</v>
      </c>
      <c r="F43" s="100">
        <v>0</v>
      </c>
      <c r="G43" s="100">
        <v>10.9</v>
      </c>
      <c r="H43" s="100">
        <v>24.6</v>
      </c>
      <c r="I43" s="100">
        <v>6.9</v>
      </c>
      <c r="J43" s="100">
        <v>8.3000000000000007</v>
      </c>
      <c r="K43" s="100">
        <v>22.1</v>
      </c>
      <c r="L43" s="100">
        <v>7.6</v>
      </c>
      <c r="M43" s="100">
        <v>0</v>
      </c>
      <c r="N43" s="100">
        <v>7.5</v>
      </c>
      <c r="O43" s="100">
        <v>0</v>
      </c>
      <c r="P43" s="100">
        <v>0</v>
      </c>
      <c r="Q43" s="100">
        <v>26.6</v>
      </c>
      <c r="R43" s="5"/>
    </row>
    <row r="44" spans="1:18" ht="12.8" customHeight="1" x14ac:dyDescent="0.25">
      <c r="A44" s="51" t="s">
        <v>38</v>
      </c>
      <c r="B44" s="48">
        <v>5207</v>
      </c>
      <c r="C44" s="48">
        <v>1929</v>
      </c>
      <c r="D44" s="100">
        <v>27.7</v>
      </c>
      <c r="E44" s="100">
        <v>0</v>
      </c>
      <c r="F44" s="100">
        <v>0</v>
      </c>
      <c r="G44" s="100">
        <v>15.4</v>
      </c>
      <c r="H44" s="100">
        <v>34.700000000000003</v>
      </c>
      <c r="I44" s="100">
        <v>23</v>
      </c>
      <c r="J44" s="100">
        <v>17.100000000000001</v>
      </c>
      <c r="K44" s="100">
        <v>24.9</v>
      </c>
      <c r="L44" s="100">
        <v>8.5</v>
      </c>
      <c r="M44" s="100">
        <v>8.5</v>
      </c>
      <c r="N44" s="100">
        <v>30.3</v>
      </c>
      <c r="O44" s="100">
        <v>0</v>
      </c>
      <c r="P44" s="100">
        <v>9.1999999999999993</v>
      </c>
      <c r="Q44" s="100">
        <v>24.4</v>
      </c>
      <c r="R44" s="5"/>
    </row>
    <row r="45" spans="1:18" ht="12.8" customHeight="1" x14ac:dyDescent="0.25">
      <c r="A45" s="51" t="s">
        <v>39</v>
      </c>
      <c r="B45" s="48">
        <v>5661</v>
      </c>
      <c r="C45" s="48">
        <v>1928</v>
      </c>
      <c r="D45" s="100">
        <v>27</v>
      </c>
      <c r="E45" s="100">
        <v>19.5</v>
      </c>
      <c r="F45" s="100">
        <v>0</v>
      </c>
      <c r="G45" s="100">
        <v>15.3</v>
      </c>
      <c r="H45" s="100">
        <v>0</v>
      </c>
      <c r="I45" s="100">
        <v>9.6999999999999993</v>
      </c>
      <c r="J45" s="100">
        <v>13.7</v>
      </c>
      <c r="K45" s="100">
        <v>23</v>
      </c>
      <c r="L45" s="100">
        <v>6.4</v>
      </c>
      <c r="M45" s="100">
        <v>3.8</v>
      </c>
      <c r="N45" s="100">
        <v>22.4</v>
      </c>
      <c r="O45" s="100">
        <v>0</v>
      </c>
      <c r="P45" s="100">
        <v>0</v>
      </c>
      <c r="Q45" s="100">
        <v>26.2</v>
      </c>
      <c r="R45" s="5"/>
    </row>
    <row r="46" spans="1:18" ht="12.8" customHeight="1" x14ac:dyDescent="0.25">
      <c r="A46" s="51" t="s">
        <v>40</v>
      </c>
      <c r="B46" s="48">
        <v>85045</v>
      </c>
      <c r="C46" s="48">
        <v>30355</v>
      </c>
      <c r="D46" s="100">
        <v>22.9</v>
      </c>
      <c r="E46" s="100">
        <v>37.799999999999997</v>
      </c>
      <c r="F46" s="100">
        <v>16</v>
      </c>
      <c r="G46" s="100">
        <v>14.1</v>
      </c>
      <c r="H46" s="100">
        <v>0</v>
      </c>
      <c r="I46" s="100">
        <v>6.1</v>
      </c>
      <c r="J46" s="100">
        <v>1.1000000000000001</v>
      </c>
      <c r="K46" s="100">
        <v>18.5</v>
      </c>
      <c r="L46" s="100">
        <v>11.2</v>
      </c>
      <c r="M46" s="100">
        <v>16.2</v>
      </c>
      <c r="N46" s="100">
        <v>8</v>
      </c>
      <c r="O46" s="100">
        <v>0</v>
      </c>
      <c r="P46" s="100">
        <v>0</v>
      </c>
      <c r="Q46" s="100">
        <v>23</v>
      </c>
      <c r="R46" s="5"/>
    </row>
    <row r="47" spans="1:18" ht="12.8" customHeight="1" x14ac:dyDescent="0.25">
      <c r="A47" s="51" t="s">
        <v>41</v>
      </c>
      <c r="B47" s="48">
        <v>1966</v>
      </c>
      <c r="C47" s="48">
        <v>679</v>
      </c>
      <c r="D47" s="100">
        <v>24.4</v>
      </c>
      <c r="E47" s="100">
        <v>11</v>
      </c>
      <c r="F47" s="100">
        <v>30</v>
      </c>
      <c r="G47" s="100">
        <v>14.8</v>
      </c>
      <c r="H47" s="100">
        <v>15</v>
      </c>
      <c r="I47" s="100">
        <v>16.5</v>
      </c>
      <c r="J47" s="100">
        <v>9.5</v>
      </c>
      <c r="K47" s="100">
        <v>22.5</v>
      </c>
      <c r="L47" s="100">
        <v>11.7</v>
      </c>
      <c r="M47" s="100">
        <v>11</v>
      </c>
      <c r="N47" s="100">
        <v>10.4</v>
      </c>
      <c r="O47" s="100">
        <v>0</v>
      </c>
      <c r="P47" s="100">
        <v>0</v>
      </c>
      <c r="Q47" s="100">
        <v>22.8</v>
      </c>
      <c r="R47" s="5"/>
    </row>
    <row r="48" spans="1:18" ht="12.8" customHeight="1" x14ac:dyDescent="0.25">
      <c r="A48" s="51" t="s">
        <v>42</v>
      </c>
      <c r="B48" s="48">
        <v>433</v>
      </c>
      <c r="C48" s="48">
        <v>204</v>
      </c>
      <c r="D48" s="100">
        <v>23.1</v>
      </c>
      <c r="E48" s="100">
        <v>28.5</v>
      </c>
      <c r="F48" s="100">
        <v>21.8</v>
      </c>
      <c r="G48" s="100">
        <v>14.8</v>
      </c>
      <c r="H48" s="100">
        <v>15.8</v>
      </c>
      <c r="I48" s="100">
        <v>5.3</v>
      </c>
      <c r="J48" s="100">
        <v>2</v>
      </c>
      <c r="K48" s="100">
        <v>21.2</v>
      </c>
      <c r="L48" s="100">
        <v>19.8</v>
      </c>
      <c r="M48" s="100">
        <v>10.8</v>
      </c>
      <c r="N48" s="100">
        <v>22.4</v>
      </c>
      <c r="O48" s="100">
        <v>0</v>
      </c>
      <c r="P48" s="100">
        <v>13.2</v>
      </c>
      <c r="Q48" s="100">
        <v>23.4</v>
      </c>
      <c r="R48" s="5"/>
    </row>
    <row r="49" spans="1:18" ht="12.8" customHeight="1" x14ac:dyDescent="0.25">
      <c r="A49" s="51" t="s">
        <v>43</v>
      </c>
      <c r="B49" s="48">
        <v>8285</v>
      </c>
      <c r="C49" s="48">
        <v>3770</v>
      </c>
      <c r="D49" s="100">
        <v>26.3</v>
      </c>
      <c r="E49" s="100">
        <v>26.6</v>
      </c>
      <c r="F49" s="100">
        <v>24.6</v>
      </c>
      <c r="G49" s="100">
        <v>15.7</v>
      </c>
      <c r="H49" s="100">
        <v>14</v>
      </c>
      <c r="I49" s="100">
        <v>12.5</v>
      </c>
      <c r="J49" s="100">
        <v>20.6</v>
      </c>
      <c r="K49" s="100">
        <v>20.3</v>
      </c>
      <c r="L49" s="100">
        <v>9.1</v>
      </c>
      <c r="M49" s="100">
        <v>13.9</v>
      </c>
      <c r="N49" s="100">
        <v>12.5</v>
      </c>
      <c r="O49" s="100">
        <v>0</v>
      </c>
      <c r="P49" s="100">
        <v>10.7</v>
      </c>
      <c r="Q49" s="100">
        <v>22.6</v>
      </c>
      <c r="R49" s="5"/>
    </row>
    <row r="50" spans="1:18" ht="12.8" customHeight="1" x14ac:dyDescent="0.25">
      <c r="A50" s="51" t="s">
        <v>44</v>
      </c>
      <c r="B50" s="48">
        <v>1633</v>
      </c>
      <c r="C50" s="48">
        <v>808</v>
      </c>
      <c r="D50" s="100">
        <v>29.6</v>
      </c>
      <c r="E50" s="100">
        <v>10</v>
      </c>
      <c r="F50" s="100">
        <v>27</v>
      </c>
      <c r="G50" s="100">
        <v>16</v>
      </c>
      <c r="H50" s="100">
        <v>30</v>
      </c>
      <c r="I50" s="100">
        <v>15.2</v>
      </c>
      <c r="J50" s="100">
        <v>16.899999999999999</v>
      </c>
      <c r="K50" s="100">
        <v>22.4</v>
      </c>
      <c r="L50" s="100">
        <v>0</v>
      </c>
      <c r="M50" s="100">
        <v>16.7</v>
      </c>
      <c r="N50" s="100">
        <v>19</v>
      </c>
      <c r="O50" s="100">
        <v>0</v>
      </c>
      <c r="P50" s="100">
        <v>0</v>
      </c>
      <c r="Q50" s="100">
        <v>24.3</v>
      </c>
      <c r="R50" s="5"/>
    </row>
    <row r="51" spans="1:18" ht="12.8" customHeight="1" x14ac:dyDescent="0.25">
      <c r="A51" s="51" t="s">
        <v>45</v>
      </c>
      <c r="B51" s="48">
        <v>41097</v>
      </c>
      <c r="C51" s="48">
        <v>27760</v>
      </c>
      <c r="D51" s="100">
        <v>35.200000000000003</v>
      </c>
      <c r="E51" s="100">
        <v>24.6</v>
      </c>
      <c r="F51" s="100">
        <v>26.5</v>
      </c>
      <c r="G51" s="100">
        <v>7.5</v>
      </c>
      <c r="H51" s="100">
        <v>13</v>
      </c>
      <c r="I51" s="100">
        <v>5.2</v>
      </c>
      <c r="J51" s="100">
        <v>7.1</v>
      </c>
      <c r="K51" s="100">
        <v>20.9</v>
      </c>
      <c r="L51" s="100">
        <v>11.1</v>
      </c>
      <c r="M51" s="100">
        <v>7.4</v>
      </c>
      <c r="N51" s="100">
        <v>9.1999999999999993</v>
      </c>
      <c r="O51" s="100">
        <v>0</v>
      </c>
      <c r="P51" s="100">
        <v>2.5</v>
      </c>
      <c r="Q51" s="100">
        <v>29</v>
      </c>
      <c r="R51" s="5"/>
    </row>
    <row r="52" spans="1:18" ht="12.8" customHeight="1" x14ac:dyDescent="0.25">
      <c r="A52" s="51" t="s">
        <v>46</v>
      </c>
      <c r="B52" s="48">
        <v>25634</v>
      </c>
      <c r="C52" s="48">
        <v>9251</v>
      </c>
      <c r="D52" s="100">
        <v>23.2</v>
      </c>
      <c r="E52" s="100">
        <v>11.4</v>
      </c>
      <c r="F52" s="100">
        <v>17</v>
      </c>
      <c r="G52" s="100">
        <v>0</v>
      </c>
      <c r="H52" s="100">
        <v>0</v>
      </c>
      <c r="I52" s="100">
        <v>7.6</v>
      </c>
      <c r="J52" s="100">
        <v>12.9</v>
      </c>
      <c r="K52" s="100">
        <v>22.6</v>
      </c>
      <c r="L52" s="100">
        <v>3.8</v>
      </c>
      <c r="M52" s="100">
        <v>1</v>
      </c>
      <c r="N52" s="100">
        <v>15.7</v>
      </c>
      <c r="O52" s="100">
        <v>0</v>
      </c>
      <c r="P52" s="100">
        <v>0</v>
      </c>
      <c r="Q52" s="100">
        <v>21.8</v>
      </c>
      <c r="R52" s="5"/>
    </row>
    <row r="53" spans="1:18" ht="7.55" customHeight="1" x14ac:dyDescent="0.25">
      <c r="A53" s="53"/>
      <c r="B53" s="67"/>
      <c r="C53" s="67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99"/>
      <c r="R53" s="5"/>
    </row>
    <row r="54" spans="1:18" ht="12.8" customHeight="1" x14ac:dyDescent="0.25">
      <c r="A54" s="51" t="s">
        <v>47</v>
      </c>
      <c r="B54" s="48">
        <v>4340</v>
      </c>
      <c r="C54" s="48">
        <v>980</v>
      </c>
      <c r="D54" s="96">
        <v>25.1</v>
      </c>
      <c r="E54" s="101">
        <v>25.8</v>
      </c>
      <c r="F54" s="101">
        <v>26.9</v>
      </c>
      <c r="G54" s="101">
        <v>20</v>
      </c>
      <c r="H54" s="101">
        <v>30</v>
      </c>
      <c r="I54" s="101">
        <v>25.5</v>
      </c>
      <c r="J54" s="101">
        <v>19.600000000000001</v>
      </c>
      <c r="K54" s="101">
        <v>21.3</v>
      </c>
      <c r="L54" s="101">
        <v>9.8000000000000007</v>
      </c>
      <c r="M54" s="101">
        <v>0</v>
      </c>
      <c r="N54" s="101">
        <v>20</v>
      </c>
      <c r="O54" s="101">
        <v>0</v>
      </c>
      <c r="P54" s="101">
        <v>0</v>
      </c>
      <c r="Q54" s="101">
        <v>22.7</v>
      </c>
      <c r="R54" s="5"/>
    </row>
    <row r="55" spans="1:18" ht="12.8" customHeight="1" x14ac:dyDescent="0.25">
      <c r="A55" s="51" t="s">
        <v>48</v>
      </c>
      <c r="B55" s="48">
        <v>3104</v>
      </c>
      <c r="C55" s="48">
        <v>1367</v>
      </c>
      <c r="D55" s="96">
        <v>21.9</v>
      </c>
      <c r="E55" s="101">
        <v>0</v>
      </c>
      <c r="F55" s="101">
        <v>0</v>
      </c>
      <c r="G55" s="101">
        <v>13.5</v>
      </c>
      <c r="H55" s="101">
        <v>0</v>
      </c>
      <c r="I55" s="101">
        <v>8.8000000000000007</v>
      </c>
      <c r="J55" s="101">
        <v>11.4</v>
      </c>
      <c r="K55" s="101">
        <v>17</v>
      </c>
      <c r="L55" s="101">
        <v>0</v>
      </c>
      <c r="M55" s="101">
        <v>10.6</v>
      </c>
      <c r="N55" s="101">
        <v>18.100000000000001</v>
      </c>
      <c r="O55" s="101">
        <v>0</v>
      </c>
      <c r="P55" s="101">
        <v>17.2</v>
      </c>
      <c r="Q55" s="101">
        <v>21.2</v>
      </c>
      <c r="R55" s="5"/>
    </row>
    <row r="56" spans="1:18" ht="12.8" customHeight="1" x14ac:dyDescent="0.25">
      <c r="A56" s="51" t="s">
        <v>49</v>
      </c>
      <c r="B56" s="48">
        <v>2500</v>
      </c>
      <c r="C56" s="48">
        <v>1088</v>
      </c>
      <c r="D56" s="96">
        <v>24.3</v>
      </c>
      <c r="E56" s="101">
        <v>0</v>
      </c>
      <c r="F56" s="101">
        <v>0</v>
      </c>
      <c r="G56" s="101">
        <v>11.4</v>
      </c>
      <c r="H56" s="101">
        <v>32</v>
      </c>
      <c r="I56" s="101">
        <v>7.7</v>
      </c>
      <c r="J56" s="101">
        <v>3.7</v>
      </c>
      <c r="K56" s="101">
        <v>16.7</v>
      </c>
      <c r="L56" s="101">
        <v>0</v>
      </c>
      <c r="M56" s="101">
        <v>16.3</v>
      </c>
      <c r="N56" s="101">
        <v>12.9</v>
      </c>
      <c r="O56" s="101">
        <v>0</v>
      </c>
      <c r="P56" s="101">
        <v>5</v>
      </c>
      <c r="Q56" s="101">
        <v>22</v>
      </c>
      <c r="R56" s="5"/>
    </row>
    <row r="57" spans="1:18" ht="12.8" customHeight="1" x14ac:dyDescent="0.25">
      <c r="A57" s="51" t="s">
        <v>50</v>
      </c>
      <c r="B57" s="48">
        <v>467</v>
      </c>
      <c r="C57" s="48">
        <v>270</v>
      </c>
      <c r="D57" s="96">
        <v>24.1</v>
      </c>
      <c r="E57" s="101">
        <v>0</v>
      </c>
      <c r="F57" s="101">
        <v>26.7</v>
      </c>
      <c r="G57" s="101">
        <v>0</v>
      </c>
      <c r="H57" s="101">
        <v>18.899999999999999</v>
      </c>
      <c r="I57" s="101">
        <v>6</v>
      </c>
      <c r="J57" s="101">
        <v>17.2</v>
      </c>
      <c r="K57" s="101">
        <v>21.3</v>
      </c>
      <c r="L57" s="101">
        <v>32</v>
      </c>
      <c r="M57" s="101">
        <v>8.8000000000000007</v>
      </c>
      <c r="N57" s="101">
        <v>25.4</v>
      </c>
      <c r="O57" s="101">
        <v>14</v>
      </c>
      <c r="P57" s="101">
        <v>0</v>
      </c>
      <c r="Q57" s="101">
        <v>22</v>
      </c>
      <c r="R57" s="5"/>
    </row>
    <row r="58" spans="1:18" ht="12.8" customHeight="1" x14ac:dyDescent="0.25">
      <c r="A58" s="51" t="s">
        <v>51</v>
      </c>
      <c r="B58" s="48">
        <v>7477</v>
      </c>
      <c r="C58" s="48">
        <v>2866</v>
      </c>
      <c r="D58" s="96">
        <v>26.2</v>
      </c>
      <c r="E58" s="101">
        <v>0</v>
      </c>
      <c r="F58" s="101">
        <v>0</v>
      </c>
      <c r="G58" s="101">
        <v>24.2</v>
      </c>
      <c r="H58" s="101">
        <v>0</v>
      </c>
      <c r="I58" s="101">
        <v>15.5</v>
      </c>
      <c r="J58" s="101">
        <v>6.6</v>
      </c>
      <c r="K58" s="101">
        <v>25.9</v>
      </c>
      <c r="L58" s="101">
        <v>4.5</v>
      </c>
      <c r="M58" s="101">
        <v>11.6</v>
      </c>
      <c r="N58" s="101">
        <v>29.9</v>
      </c>
      <c r="O58" s="101">
        <v>0</v>
      </c>
      <c r="P58" s="101">
        <v>7.5</v>
      </c>
      <c r="Q58" s="101">
        <v>27.1</v>
      </c>
      <c r="R58" s="5"/>
    </row>
    <row r="59" spans="1:18" ht="12.8" customHeight="1" x14ac:dyDescent="0.25">
      <c r="A59" s="51" t="s">
        <v>52</v>
      </c>
      <c r="B59" s="48">
        <v>7054</v>
      </c>
      <c r="C59" s="48">
        <v>1983</v>
      </c>
      <c r="D59" s="96">
        <v>26.5</v>
      </c>
      <c r="E59" s="101">
        <v>19.2</v>
      </c>
      <c r="F59" s="101">
        <v>24.6</v>
      </c>
      <c r="G59" s="101">
        <v>0</v>
      </c>
      <c r="H59" s="101">
        <v>10.4</v>
      </c>
      <c r="I59" s="101">
        <v>0</v>
      </c>
      <c r="J59" s="101">
        <v>0</v>
      </c>
      <c r="K59" s="101">
        <v>0</v>
      </c>
      <c r="L59" s="101">
        <v>0</v>
      </c>
      <c r="M59" s="101">
        <v>0</v>
      </c>
      <c r="N59" s="101">
        <v>29</v>
      </c>
      <c r="O59" s="101">
        <v>0</v>
      </c>
      <c r="P59" s="101">
        <v>0</v>
      </c>
      <c r="Q59" s="101">
        <v>26.3</v>
      </c>
      <c r="R59" s="5"/>
    </row>
    <row r="60" spans="1:18" ht="12.8" customHeight="1" x14ac:dyDescent="0.25">
      <c r="A60" s="51" t="s">
        <v>53</v>
      </c>
      <c r="B60" s="48">
        <v>1471</v>
      </c>
      <c r="C60" s="48">
        <v>574</v>
      </c>
      <c r="D60" s="96">
        <v>13</v>
      </c>
      <c r="E60" s="101">
        <v>0</v>
      </c>
      <c r="F60" s="101">
        <v>12.8</v>
      </c>
      <c r="G60" s="101">
        <v>11.3</v>
      </c>
      <c r="H60" s="101">
        <v>25.8</v>
      </c>
      <c r="I60" s="101">
        <v>17.7</v>
      </c>
      <c r="J60" s="101">
        <v>0</v>
      </c>
      <c r="K60" s="101">
        <v>22.3</v>
      </c>
      <c r="L60" s="101">
        <v>9</v>
      </c>
      <c r="M60" s="101">
        <v>4.3</v>
      </c>
      <c r="N60" s="101">
        <v>5.9</v>
      </c>
      <c r="O60" s="101">
        <v>0</v>
      </c>
      <c r="P60" s="101">
        <v>7.2</v>
      </c>
      <c r="Q60" s="101">
        <v>13.2</v>
      </c>
      <c r="R60" s="5"/>
    </row>
    <row r="61" spans="1:18" ht="12.8" customHeight="1" x14ac:dyDescent="0.25">
      <c r="A61" s="51" t="s">
        <v>54</v>
      </c>
      <c r="B61" s="48">
        <v>1732</v>
      </c>
      <c r="C61" s="48">
        <v>826</v>
      </c>
      <c r="D61" s="96">
        <v>29</v>
      </c>
      <c r="E61" s="101">
        <v>0</v>
      </c>
      <c r="F61" s="101">
        <v>0</v>
      </c>
      <c r="G61" s="101">
        <v>14.5</v>
      </c>
      <c r="H61" s="101">
        <v>0</v>
      </c>
      <c r="I61" s="101">
        <v>6.5</v>
      </c>
      <c r="J61" s="101">
        <v>12.6</v>
      </c>
      <c r="K61" s="101">
        <v>18.100000000000001</v>
      </c>
      <c r="L61" s="101">
        <v>5.4</v>
      </c>
      <c r="M61" s="101">
        <v>3.8</v>
      </c>
      <c r="N61" s="101">
        <v>11.3</v>
      </c>
      <c r="O61" s="101">
        <v>0</v>
      </c>
      <c r="P61" s="101">
        <v>0</v>
      </c>
      <c r="Q61" s="101">
        <v>26.9</v>
      </c>
      <c r="R61" s="5"/>
    </row>
    <row r="62" spans="1:18" ht="12.8" customHeight="1" x14ac:dyDescent="0.25">
      <c r="A62" s="51" t="s">
        <v>55</v>
      </c>
      <c r="B62" s="48">
        <v>100</v>
      </c>
      <c r="C62" s="48">
        <v>11</v>
      </c>
      <c r="D62" s="96">
        <v>15.3</v>
      </c>
      <c r="E62" s="101">
        <v>25.9</v>
      </c>
      <c r="F62" s="101">
        <v>0</v>
      </c>
      <c r="G62" s="101">
        <v>17.600000000000001</v>
      </c>
      <c r="H62" s="101">
        <v>20</v>
      </c>
      <c r="I62" s="101">
        <v>20</v>
      </c>
      <c r="J62" s="101">
        <v>0</v>
      </c>
      <c r="K62" s="101">
        <v>5</v>
      </c>
      <c r="L62" s="101">
        <v>8.8000000000000007</v>
      </c>
      <c r="M62" s="101">
        <v>12.8</v>
      </c>
      <c r="N62" s="101">
        <v>0</v>
      </c>
      <c r="O62" s="101">
        <v>0</v>
      </c>
      <c r="P62" s="101">
        <v>5.9</v>
      </c>
      <c r="Q62" s="101">
        <v>20.8</v>
      </c>
      <c r="R62" s="5"/>
    </row>
    <row r="63" spans="1:18" ht="12.8" customHeight="1" x14ac:dyDescent="0.25">
      <c r="A63" s="51" t="s">
        <v>56</v>
      </c>
      <c r="B63" s="48">
        <v>8256</v>
      </c>
      <c r="C63" s="48">
        <v>3255</v>
      </c>
      <c r="D63" s="96">
        <v>32.5</v>
      </c>
      <c r="E63" s="101">
        <v>0</v>
      </c>
      <c r="F63" s="101">
        <v>0</v>
      </c>
      <c r="G63" s="101">
        <v>8.6999999999999993</v>
      </c>
      <c r="H63" s="101">
        <v>23.8</v>
      </c>
      <c r="I63" s="101">
        <v>23.7</v>
      </c>
      <c r="J63" s="101">
        <v>24.2</v>
      </c>
      <c r="K63" s="101">
        <v>26</v>
      </c>
      <c r="L63" s="101">
        <v>13</v>
      </c>
      <c r="M63" s="101">
        <v>14.3</v>
      </c>
      <c r="N63" s="101">
        <v>12.4</v>
      </c>
      <c r="O63" s="101">
        <v>0</v>
      </c>
      <c r="P63" s="101">
        <v>0</v>
      </c>
      <c r="Q63" s="101">
        <v>32.9</v>
      </c>
      <c r="R63" s="5"/>
    </row>
    <row r="64" spans="1:18" ht="7.55" customHeight="1" x14ac:dyDescent="0.25">
      <c r="A64" s="53"/>
      <c r="B64" s="67"/>
      <c r="C64" s="67"/>
      <c r="D64" s="99"/>
      <c r="E64" s="102"/>
      <c r="F64" s="102"/>
      <c r="G64" s="102"/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5"/>
    </row>
    <row r="65" spans="1:18" ht="12.8" customHeight="1" x14ac:dyDescent="0.25">
      <c r="A65" s="51" t="s">
        <v>57</v>
      </c>
      <c r="B65" s="48">
        <v>31330</v>
      </c>
      <c r="C65" s="48">
        <v>16155</v>
      </c>
      <c r="D65" s="96">
        <v>36.200000000000003</v>
      </c>
      <c r="E65" s="101">
        <v>19.899999999999999</v>
      </c>
      <c r="F65" s="101">
        <v>0</v>
      </c>
      <c r="G65" s="101">
        <v>15.1</v>
      </c>
      <c r="H65" s="101">
        <v>18.8</v>
      </c>
      <c r="I65" s="101">
        <v>19</v>
      </c>
      <c r="J65" s="101">
        <v>8.6</v>
      </c>
      <c r="K65" s="101">
        <v>25.1</v>
      </c>
      <c r="L65" s="101">
        <v>12.7</v>
      </c>
      <c r="M65" s="101">
        <v>11.4</v>
      </c>
      <c r="N65" s="101">
        <v>10.5</v>
      </c>
      <c r="O65" s="101">
        <v>0</v>
      </c>
      <c r="P65" s="101">
        <v>11.1</v>
      </c>
      <c r="Q65" s="101">
        <v>32.5</v>
      </c>
      <c r="R65" s="5"/>
    </row>
    <row r="66" spans="1:18" ht="12.8" customHeight="1" x14ac:dyDescent="0.25">
      <c r="A66" s="51" t="s">
        <v>58</v>
      </c>
      <c r="B66" s="48">
        <v>1499</v>
      </c>
      <c r="C66" s="48">
        <v>761</v>
      </c>
      <c r="D66" s="96">
        <v>25.9</v>
      </c>
      <c r="E66" s="101">
        <v>30.9</v>
      </c>
      <c r="F66" s="101">
        <v>26.1</v>
      </c>
      <c r="G66" s="101">
        <v>15</v>
      </c>
      <c r="H66" s="101">
        <v>0</v>
      </c>
      <c r="I66" s="101">
        <v>10</v>
      </c>
      <c r="J66" s="101">
        <v>15.8</v>
      </c>
      <c r="K66" s="101">
        <v>25.8</v>
      </c>
      <c r="L66" s="101">
        <v>0</v>
      </c>
      <c r="M66" s="101">
        <v>13.9</v>
      </c>
      <c r="N66" s="101">
        <v>14.2</v>
      </c>
      <c r="O66" s="101">
        <v>0</v>
      </c>
      <c r="P66" s="101">
        <v>12.3</v>
      </c>
      <c r="Q66" s="101">
        <v>22.2</v>
      </c>
      <c r="R66" s="5"/>
    </row>
    <row r="67" spans="1:18" ht="12.8" customHeight="1" x14ac:dyDescent="0.25">
      <c r="A67" s="51" t="s">
        <v>59</v>
      </c>
      <c r="B67" s="48">
        <v>5143</v>
      </c>
      <c r="C67" s="48">
        <v>3657</v>
      </c>
      <c r="D67" s="96">
        <v>27.8</v>
      </c>
      <c r="E67" s="101">
        <v>18.100000000000001</v>
      </c>
      <c r="F67" s="101">
        <v>18.100000000000001</v>
      </c>
      <c r="G67" s="101">
        <v>12.1</v>
      </c>
      <c r="H67" s="101">
        <v>0</v>
      </c>
      <c r="I67" s="101">
        <v>13.9</v>
      </c>
      <c r="J67" s="101">
        <v>0</v>
      </c>
      <c r="K67" s="101">
        <v>22</v>
      </c>
      <c r="L67" s="101">
        <v>10.6</v>
      </c>
      <c r="M67" s="101">
        <v>5.6</v>
      </c>
      <c r="N67" s="101">
        <v>7.8</v>
      </c>
      <c r="O67" s="101">
        <v>0</v>
      </c>
      <c r="P67" s="101">
        <v>11</v>
      </c>
      <c r="Q67" s="101">
        <v>20.8</v>
      </c>
      <c r="R67" s="5"/>
    </row>
    <row r="68" spans="1:18" ht="12.8" customHeight="1" x14ac:dyDescent="0.25">
      <c r="A68" s="52" t="s">
        <v>60</v>
      </c>
      <c r="B68" s="70">
        <v>280</v>
      </c>
      <c r="C68" s="70">
        <v>238</v>
      </c>
      <c r="D68" s="103">
        <v>19.399999999999999</v>
      </c>
      <c r="E68" s="104">
        <v>0</v>
      </c>
      <c r="F68" s="104">
        <v>20</v>
      </c>
      <c r="G68" s="104">
        <v>21.5</v>
      </c>
      <c r="H68" s="104">
        <v>0</v>
      </c>
      <c r="I68" s="104">
        <v>12.3</v>
      </c>
      <c r="J68" s="104">
        <v>0</v>
      </c>
      <c r="K68" s="104">
        <v>20.2</v>
      </c>
      <c r="L68" s="104">
        <v>0</v>
      </c>
      <c r="M68" s="104">
        <v>0</v>
      </c>
      <c r="N68" s="104">
        <v>0</v>
      </c>
      <c r="O68" s="104">
        <v>0</v>
      </c>
      <c r="P68" s="104">
        <v>0</v>
      </c>
      <c r="Q68" s="104">
        <v>23.1</v>
      </c>
      <c r="R68" s="5"/>
    </row>
    <row r="69" spans="1:18" ht="12.8" customHeight="1" x14ac:dyDescent="0.2">
      <c r="A69" s="331" t="s">
        <v>129</v>
      </c>
      <c r="B69" s="331"/>
      <c r="C69" s="331"/>
      <c r="D69" s="331"/>
      <c r="E69" s="331"/>
      <c r="F69" s="331"/>
      <c r="G69" s="331"/>
      <c r="H69" s="331"/>
      <c r="I69" s="331"/>
      <c r="J69" s="331"/>
      <c r="K69" s="331"/>
      <c r="L69" s="331"/>
      <c r="M69" s="331"/>
      <c r="N69" s="331"/>
      <c r="O69" s="331"/>
      <c r="P69" s="331"/>
      <c r="Q69" s="331"/>
    </row>
    <row r="70" spans="1:18" ht="15.05" customHeight="1" x14ac:dyDescent="0.2">
      <c r="A70" s="2" t="s">
        <v>2</v>
      </c>
    </row>
  </sheetData>
  <mergeCells count="22">
    <mergeCell ref="A1:Q1"/>
    <mergeCell ref="A2:Q2"/>
    <mergeCell ref="A3:Q3"/>
    <mergeCell ref="A69:Q69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5:H7"/>
    <mergeCell ref="I5:I7"/>
    <mergeCell ref="J5:J7"/>
    <mergeCell ref="K5:K7"/>
    <mergeCell ref="A4:Q4"/>
    <mergeCell ref="N5:N7"/>
    <mergeCell ref="O5:O7"/>
    <mergeCell ref="P5:P7"/>
    <mergeCell ref="Q5:Q7"/>
  </mergeCells>
  <phoneticPr fontId="0" type="noConversion"/>
  <printOptions horizontalCentered="1"/>
  <pageMargins left="0.25" right="0.25" top="0.25" bottom="0.25" header="0.5" footer="0.5"/>
  <pageSetup scale="64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zoomScaleNormal="100" zoomScaleSheetLayoutView="100" workbookViewId="0">
      <selection activeCell="I40" sqref="I40"/>
    </sheetView>
  </sheetViews>
  <sheetFormatPr defaultColWidth="9.125" defaultRowHeight="12.45" x14ac:dyDescent="0.2"/>
  <cols>
    <col min="1" max="1" width="15.75" style="2" customWidth="1"/>
    <col min="2" max="2" width="13.25" style="2" customWidth="1"/>
    <col min="3" max="3" width="12.5" style="2" bestFit="1" customWidth="1"/>
    <col min="4" max="4" width="11.125" style="3" customWidth="1"/>
    <col min="5" max="5" width="14" style="3" customWidth="1"/>
    <col min="6" max="9" width="14" style="2" customWidth="1"/>
    <col min="10" max="16384" width="9.125" style="2"/>
  </cols>
  <sheetData>
    <row r="1" spans="1:9" s="195" customFormat="1" ht="13.1" x14ac:dyDescent="0.2">
      <c r="A1" s="309" t="s">
        <v>222</v>
      </c>
      <c r="B1" s="309"/>
      <c r="C1" s="309"/>
      <c r="D1" s="309"/>
      <c r="E1" s="309"/>
      <c r="F1" s="309"/>
      <c r="G1" s="309"/>
      <c r="H1" s="309"/>
      <c r="I1" s="309"/>
    </row>
    <row r="2" spans="1:9" s="195" customFormat="1" ht="13.1" x14ac:dyDescent="0.2">
      <c r="A2" s="309" t="s">
        <v>223</v>
      </c>
      <c r="B2" s="309"/>
      <c r="C2" s="309"/>
      <c r="D2" s="309"/>
      <c r="E2" s="309"/>
      <c r="F2" s="309"/>
      <c r="G2" s="309"/>
      <c r="H2" s="309"/>
      <c r="I2" s="309"/>
    </row>
    <row r="3" spans="1:9" ht="13.1" x14ac:dyDescent="0.2">
      <c r="A3" s="309" t="str">
        <f>'3A'!$A$3</f>
        <v>Monthly Average, Fiscal Year 2019</v>
      </c>
      <c r="B3" s="309"/>
      <c r="C3" s="309"/>
      <c r="D3" s="309"/>
      <c r="E3" s="309"/>
      <c r="F3" s="309"/>
      <c r="G3" s="309"/>
      <c r="H3" s="309"/>
      <c r="I3" s="309"/>
    </row>
    <row r="4" spans="1:9" ht="12.8" customHeight="1" x14ac:dyDescent="0.2">
      <c r="A4" s="295" t="str">
        <f>'1B'!$A$4</f>
        <v>ACF/OFA: 07/30/2020</v>
      </c>
      <c r="B4" s="295"/>
      <c r="C4" s="295"/>
      <c r="D4" s="295"/>
      <c r="E4" s="295"/>
      <c r="F4" s="295"/>
      <c r="G4" s="295"/>
      <c r="H4" s="295"/>
      <c r="I4" s="295"/>
    </row>
    <row r="5" spans="1:9" s="3" customFormat="1" ht="12.8" customHeight="1" x14ac:dyDescent="0.25">
      <c r="A5" s="286" t="s">
        <v>0</v>
      </c>
      <c r="B5" s="296" t="s">
        <v>112</v>
      </c>
      <c r="C5" s="339"/>
      <c r="D5" s="337" t="s">
        <v>121</v>
      </c>
      <c r="E5" s="337"/>
      <c r="F5" s="337"/>
      <c r="G5" s="337"/>
      <c r="H5" s="337"/>
      <c r="I5" s="338"/>
    </row>
    <row r="6" spans="1:9" s="3" customFormat="1" ht="38.950000000000003" customHeight="1" x14ac:dyDescent="0.25">
      <c r="A6" s="287"/>
      <c r="B6" s="21" t="s">
        <v>119</v>
      </c>
      <c r="C6" s="144" t="s">
        <v>120</v>
      </c>
      <c r="D6" s="95" t="s">
        <v>93</v>
      </c>
      <c r="E6" s="21" t="s">
        <v>116</v>
      </c>
      <c r="F6" s="21" t="s">
        <v>131</v>
      </c>
      <c r="G6" s="21" t="s">
        <v>115</v>
      </c>
      <c r="H6" s="21" t="s">
        <v>117</v>
      </c>
      <c r="I6" s="21" t="s">
        <v>118</v>
      </c>
    </row>
    <row r="7" spans="1:9" ht="12.8" customHeight="1" x14ac:dyDescent="0.25">
      <c r="A7" s="39" t="s">
        <v>3</v>
      </c>
      <c r="B7" s="105">
        <f>SUM(B9:B67)</f>
        <v>566536</v>
      </c>
      <c r="C7" s="142">
        <f>SUM(C9:C67)</f>
        <v>267235</v>
      </c>
      <c r="D7" s="137">
        <f t="shared" ref="D7:I7" si="0">SUM(D9:D67)</f>
        <v>299303</v>
      </c>
      <c r="E7" s="106">
        <f t="shared" si="0"/>
        <v>236178</v>
      </c>
      <c r="F7" s="92">
        <f t="shared" si="0"/>
        <v>24302</v>
      </c>
      <c r="G7" s="92">
        <f t="shared" si="0"/>
        <v>25266</v>
      </c>
      <c r="H7" s="92">
        <f t="shared" si="0"/>
        <v>12990</v>
      </c>
      <c r="I7" s="92">
        <f t="shared" si="0"/>
        <v>570</v>
      </c>
    </row>
    <row r="8" spans="1:9" ht="7.55" customHeight="1" x14ac:dyDescent="0.25">
      <c r="A8" s="53"/>
      <c r="B8" s="107"/>
      <c r="C8" s="143"/>
      <c r="D8" s="138"/>
      <c r="E8" s="57"/>
      <c r="F8" s="55"/>
      <c r="G8" s="55"/>
      <c r="H8" s="55"/>
      <c r="I8" s="55"/>
    </row>
    <row r="9" spans="1:9" ht="12.8" customHeight="1" x14ac:dyDescent="0.25">
      <c r="A9" s="51" t="s">
        <v>8</v>
      </c>
      <c r="B9" s="48">
        <v>2514</v>
      </c>
      <c r="C9" s="84">
        <v>1378</v>
      </c>
      <c r="D9" s="139">
        <v>1136</v>
      </c>
      <c r="E9" s="108">
        <v>1013</v>
      </c>
      <c r="F9" s="48">
        <v>51</v>
      </c>
      <c r="G9" s="48">
        <v>50</v>
      </c>
      <c r="H9" s="48">
        <v>21</v>
      </c>
      <c r="I9" s="48">
        <v>1</v>
      </c>
    </row>
    <row r="10" spans="1:9" ht="12.8" customHeight="1" x14ac:dyDescent="0.25">
      <c r="A10" s="51" t="s">
        <v>9</v>
      </c>
      <c r="B10" s="48">
        <v>1445</v>
      </c>
      <c r="C10" s="84">
        <v>700</v>
      </c>
      <c r="D10" s="139">
        <v>744</v>
      </c>
      <c r="E10" s="108">
        <v>529</v>
      </c>
      <c r="F10" s="48">
        <v>102</v>
      </c>
      <c r="G10" s="48">
        <v>75</v>
      </c>
      <c r="H10" s="48">
        <v>37</v>
      </c>
      <c r="I10" s="48">
        <v>2</v>
      </c>
    </row>
    <row r="11" spans="1:9" ht="12.8" customHeight="1" x14ac:dyDescent="0.25">
      <c r="A11" s="51" t="s">
        <v>10</v>
      </c>
      <c r="B11" s="48">
        <v>1973</v>
      </c>
      <c r="C11" s="84">
        <v>427</v>
      </c>
      <c r="D11" s="139">
        <v>1546</v>
      </c>
      <c r="E11" s="108">
        <v>1337</v>
      </c>
      <c r="F11" s="48">
        <v>98</v>
      </c>
      <c r="G11" s="48">
        <v>82</v>
      </c>
      <c r="H11" s="48">
        <v>27</v>
      </c>
      <c r="I11" s="48">
        <v>2</v>
      </c>
    </row>
    <row r="12" spans="1:9" ht="12.8" customHeight="1" x14ac:dyDescent="0.25">
      <c r="A12" s="51" t="s">
        <v>11</v>
      </c>
      <c r="B12" s="48">
        <v>1077</v>
      </c>
      <c r="C12" s="84">
        <v>285</v>
      </c>
      <c r="D12" s="139">
        <v>793</v>
      </c>
      <c r="E12" s="108">
        <v>643</v>
      </c>
      <c r="F12" s="48">
        <v>75</v>
      </c>
      <c r="G12" s="48">
        <v>63</v>
      </c>
      <c r="H12" s="48">
        <v>12</v>
      </c>
      <c r="I12" s="68">
        <v>0</v>
      </c>
    </row>
    <row r="13" spans="1:9" ht="12.8" customHeight="1" x14ac:dyDescent="0.25">
      <c r="A13" s="51" t="s">
        <v>12</v>
      </c>
      <c r="B13" s="48">
        <v>241404</v>
      </c>
      <c r="C13" s="84">
        <v>133357</v>
      </c>
      <c r="D13" s="139">
        <v>108048</v>
      </c>
      <c r="E13" s="108">
        <v>85337</v>
      </c>
      <c r="F13" s="48">
        <v>6637</v>
      </c>
      <c r="G13" s="48">
        <v>9240</v>
      </c>
      <c r="H13" s="48">
        <v>6652</v>
      </c>
      <c r="I13" s="48">
        <v>181</v>
      </c>
    </row>
    <row r="14" spans="1:9" ht="12.8" customHeight="1" x14ac:dyDescent="0.25">
      <c r="A14" s="51" t="s">
        <v>13</v>
      </c>
      <c r="B14" s="48">
        <v>7692</v>
      </c>
      <c r="C14" s="84">
        <v>2693</v>
      </c>
      <c r="D14" s="139">
        <v>4999</v>
      </c>
      <c r="E14" s="108">
        <v>2432</v>
      </c>
      <c r="F14" s="48">
        <v>1608</v>
      </c>
      <c r="G14" s="48">
        <v>679</v>
      </c>
      <c r="H14" s="48">
        <v>248</v>
      </c>
      <c r="I14" s="48">
        <v>32</v>
      </c>
    </row>
    <row r="15" spans="1:9" ht="12.8" customHeight="1" x14ac:dyDescent="0.25">
      <c r="A15" s="51" t="s">
        <v>14</v>
      </c>
      <c r="B15" s="48">
        <v>3473</v>
      </c>
      <c r="C15" s="84">
        <v>958</v>
      </c>
      <c r="D15" s="139">
        <v>2515</v>
      </c>
      <c r="E15" s="108">
        <v>2007</v>
      </c>
      <c r="F15" s="48">
        <v>138</v>
      </c>
      <c r="G15" s="48">
        <v>308</v>
      </c>
      <c r="H15" s="48">
        <v>52</v>
      </c>
      <c r="I15" s="68">
        <v>10</v>
      </c>
    </row>
    <row r="16" spans="1:9" ht="12.8" customHeight="1" x14ac:dyDescent="0.25">
      <c r="A16" s="51" t="s">
        <v>15</v>
      </c>
      <c r="B16" s="48">
        <v>647</v>
      </c>
      <c r="C16" s="84">
        <v>150</v>
      </c>
      <c r="D16" s="139">
        <v>497</v>
      </c>
      <c r="E16" s="108">
        <v>414</v>
      </c>
      <c r="F16" s="48">
        <v>29</v>
      </c>
      <c r="G16" s="48">
        <v>43</v>
      </c>
      <c r="H16" s="48">
        <v>11</v>
      </c>
      <c r="I16" s="68">
        <v>0</v>
      </c>
    </row>
    <row r="17" spans="1:11" ht="12.8" customHeight="1" x14ac:dyDescent="0.25">
      <c r="A17" s="51" t="s">
        <v>80</v>
      </c>
      <c r="B17" s="48">
        <v>3501</v>
      </c>
      <c r="C17" s="84">
        <v>1751</v>
      </c>
      <c r="D17" s="139">
        <v>1751</v>
      </c>
      <c r="E17" s="108">
        <v>1479</v>
      </c>
      <c r="F17" s="48">
        <v>145</v>
      </c>
      <c r="G17" s="48">
        <v>108</v>
      </c>
      <c r="H17" s="48">
        <v>16</v>
      </c>
      <c r="I17" s="48">
        <v>3</v>
      </c>
    </row>
    <row r="18" spans="1:11" ht="12.8" customHeight="1" x14ac:dyDescent="0.25">
      <c r="A18" s="51" t="s">
        <v>16</v>
      </c>
      <c r="B18" s="48">
        <v>3501</v>
      </c>
      <c r="C18" s="84">
        <v>1466</v>
      </c>
      <c r="D18" s="139">
        <v>2035</v>
      </c>
      <c r="E18" s="108">
        <v>1792</v>
      </c>
      <c r="F18" s="48">
        <v>79</v>
      </c>
      <c r="G18" s="48">
        <v>86</v>
      </c>
      <c r="H18" s="48">
        <v>61</v>
      </c>
      <c r="I18" s="68">
        <v>17</v>
      </c>
    </row>
    <row r="19" spans="1:11" ht="7.55" customHeight="1" x14ac:dyDescent="0.25">
      <c r="A19" s="53"/>
      <c r="B19" s="67"/>
      <c r="C19" s="85"/>
      <c r="D19" s="140"/>
      <c r="E19" s="109"/>
      <c r="F19" s="67"/>
      <c r="G19" s="67"/>
      <c r="H19" s="67"/>
      <c r="I19" s="67"/>
    </row>
    <row r="20" spans="1:11" ht="12.8" customHeight="1" x14ac:dyDescent="0.25">
      <c r="A20" s="51" t="s">
        <v>17</v>
      </c>
      <c r="B20" s="48">
        <v>1208</v>
      </c>
      <c r="C20" s="84">
        <v>307</v>
      </c>
      <c r="D20" s="139">
        <v>900</v>
      </c>
      <c r="E20" s="108">
        <v>802</v>
      </c>
      <c r="F20" s="48">
        <v>31</v>
      </c>
      <c r="G20" s="48">
        <v>39</v>
      </c>
      <c r="H20" s="48">
        <v>20</v>
      </c>
      <c r="I20" s="48">
        <v>8</v>
      </c>
      <c r="K20" s="82"/>
    </row>
    <row r="21" spans="1:11" ht="12.8" customHeight="1" x14ac:dyDescent="0.25">
      <c r="A21" s="51" t="s">
        <v>18</v>
      </c>
      <c r="B21" s="48">
        <v>102</v>
      </c>
      <c r="C21" s="84">
        <v>25</v>
      </c>
      <c r="D21" s="139">
        <v>77</v>
      </c>
      <c r="E21" s="108">
        <v>71</v>
      </c>
      <c r="F21" s="48">
        <v>1</v>
      </c>
      <c r="G21" s="48">
        <v>2</v>
      </c>
      <c r="H21" s="48">
        <v>3</v>
      </c>
      <c r="I21" s="68">
        <v>0</v>
      </c>
    </row>
    <row r="22" spans="1:11" ht="12.8" customHeight="1" x14ac:dyDescent="0.25">
      <c r="A22" s="51" t="s">
        <v>19</v>
      </c>
      <c r="B22" s="48">
        <v>2405</v>
      </c>
      <c r="C22" s="84">
        <v>706</v>
      </c>
      <c r="D22" s="139">
        <v>1699</v>
      </c>
      <c r="E22" s="108">
        <v>1325</v>
      </c>
      <c r="F22" s="48">
        <v>149</v>
      </c>
      <c r="G22" s="48">
        <v>156</v>
      </c>
      <c r="H22" s="48">
        <v>68</v>
      </c>
      <c r="I22" s="48">
        <v>1</v>
      </c>
    </row>
    <row r="23" spans="1:11" ht="12.8" customHeight="1" x14ac:dyDescent="0.25">
      <c r="A23" s="51" t="s">
        <v>20</v>
      </c>
      <c r="B23" s="48">
        <v>72</v>
      </c>
      <c r="C23" s="84">
        <v>43</v>
      </c>
      <c r="D23" s="139">
        <v>29</v>
      </c>
      <c r="E23" s="108">
        <v>24</v>
      </c>
      <c r="F23" s="48">
        <v>3</v>
      </c>
      <c r="G23" s="48">
        <v>2</v>
      </c>
      <c r="H23" s="68">
        <v>1</v>
      </c>
      <c r="I23" s="68">
        <v>0</v>
      </c>
    </row>
    <row r="24" spans="1:11" ht="12.8" customHeight="1" x14ac:dyDescent="0.25">
      <c r="A24" s="51" t="s">
        <v>21</v>
      </c>
      <c r="B24" s="48">
        <v>2360</v>
      </c>
      <c r="C24" s="84">
        <v>1379</v>
      </c>
      <c r="D24" s="139">
        <v>980</v>
      </c>
      <c r="E24" s="108">
        <v>609</v>
      </c>
      <c r="F24" s="48">
        <v>127</v>
      </c>
      <c r="G24" s="48">
        <v>176</v>
      </c>
      <c r="H24" s="48">
        <v>68</v>
      </c>
      <c r="I24" s="68">
        <v>0</v>
      </c>
    </row>
    <row r="25" spans="1:11" ht="12.8" customHeight="1" x14ac:dyDescent="0.25">
      <c r="A25" s="51" t="s">
        <v>22</v>
      </c>
      <c r="B25" s="48">
        <v>951</v>
      </c>
      <c r="C25" s="84">
        <v>290</v>
      </c>
      <c r="D25" s="139">
        <v>661</v>
      </c>
      <c r="E25" s="108">
        <v>573</v>
      </c>
      <c r="F25" s="48">
        <v>39</v>
      </c>
      <c r="G25" s="48">
        <v>39</v>
      </c>
      <c r="H25" s="48">
        <v>10</v>
      </c>
      <c r="I25" s="68">
        <v>0</v>
      </c>
    </row>
    <row r="26" spans="1:11" ht="12.8" customHeight="1" x14ac:dyDescent="0.25">
      <c r="A26" s="51" t="s">
        <v>23</v>
      </c>
      <c r="B26" s="48">
        <v>3124</v>
      </c>
      <c r="C26" s="84">
        <v>852</v>
      </c>
      <c r="D26" s="139">
        <v>2272</v>
      </c>
      <c r="E26" s="108">
        <v>1861</v>
      </c>
      <c r="F26" s="48">
        <v>163</v>
      </c>
      <c r="G26" s="48">
        <v>171</v>
      </c>
      <c r="H26" s="48">
        <v>71</v>
      </c>
      <c r="I26" s="48">
        <v>5</v>
      </c>
    </row>
    <row r="27" spans="1:11" ht="12.8" customHeight="1" x14ac:dyDescent="0.25">
      <c r="A27" s="51" t="s">
        <v>24</v>
      </c>
      <c r="B27" s="48">
        <v>1668</v>
      </c>
      <c r="C27" s="84">
        <v>529</v>
      </c>
      <c r="D27" s="139">
        <v>1138</v>
      </c>
      <c r="E27" s="108">
        <v>921</v>
      </c>
      <c r="F27" s="48">
        <v>88</v>
      </c>
      <c r="G27" s="48">
        <v>85</v>
      </c>
      <c r="H27" s="48">
        <v>44</v>
      </c>
      <c r="I27" s="68">
        <v>0</v>
      </c>
    </row>
    <row r="28" spans="1:11" ht="12.8" customHeight="1" x14ac:dyDescent="0.25">
      <c r="A28" s="51" t="s">
        <v>25</v>
      </c>
      <c r="B28" s="48">
        <v>3400</v>
      </c>
      <c r="C28" s="84">
        <v>1890</v>
      </c>
      <c r="D28" s="139">
        <v>1510</v>
      </c>
      <c r="E28" s="108">
        <v>1184</v>
      </c>
      <c r="F28" s="48">
        <v>108</v>
      </c>
      <c r="G28" s="48">
        <v>139</v>
      </c>
      <c r="H28" s="48">
        <v>78</v>
      </c>
      <c r="I28" s="48">
        <v>1</v>
      </c>
    </row>
    <row r="29" spans="1:11" ht="12.8" customHeight="1" x14ac:dyDescent="0.25">
      <c r="A29" s="51" t="s">
        <v>26</v>
      </c>
      <c r="B29" s="48">
        <v>1771</v>
      </c>
      <c r="C29" s="84">
        <v>101</v>
      </c>
      <c r="D29" s="139">
        <v>1670</v>
      </c>
      <c r="E29" s="108">
        <v>1476</v>
      </c>
      <c r="F29" s="48">
        <v>107</v>
      </c>
      <c r="G29" s="48">
        <v>67</v>
      </c>
      <c r="H29" s="48">
        <v>20</v>
      </c>
      <c r="I29" s="68">
        <v>0</v>
      </c>
    </row>
    <row r="30" spans="1:11" ht="7.55" customHeight="1" x14ac:dyDescent="0.25">
      <c r="A30" s="53"/>
      <c r="B30" s="67"/>
      <c r="C30" s="85"/>
      <c r="D30" s="140"/>
      <c r="E30" s="109"/>
      <c r="F30" s="67"/>
      <c r="G30" s="67"/>
      <c r="H30" s="67"/>
      <c r="I30" s="67"/>
    </row>
    <row r="31" spans="1:11" ht="12.8" customHeight="1" x14ac:dyDescent="0.25">
      <c r="A31" s="51" t="s">
        <v>27</v>
      </c>
      <c r="B31" s="48">
        <v>14894</v>
      </c>
      <c r="C31" s="84">
        <v>13050</v>
      </c>
      <c r="D31" s="139">
        <v>1844</v>
      </c>
      <c r="E31" s="108">
        <v>498</v>
      </c>
      <c r="F31" s="48">
        <v>455</v>
      </c>
      <c r="G31" s="48">
        <v>353</v>
      </c>
      <c r="H31" s="48">
        <v>518</v>
      </c>
      <c r="I31" s="48">
        <v>20</v>
      </c>
    </row>
    <row r="32" spans="1:11" ht="12.8" customHeight="1" x14ac:dyDescent="0.25">
      <c r="A32" s="51" t="s">
        <v>28</v>
      </c>
      <c r="B32" s="48">
        <v>7795</v>
      </c>
      <c r="C32" s="84">
        <v>2071</v>
      </c>
      <c r="D32" s="139">
        <v>5725</v>
      </c>
      <c r="E32" s="108">
        <v>4910</v>
      </c>
      <c r="F32" s="48">
        <v>349</v>
      </c>
      <c r="G32" s="48">
        <v>372</v>
      </c>
      <c r="H32" s="48">
        <v>92</v>
      </c>
      <c r="I32" s="48">
        <v>2</v>
      </c>
    </row>
    <row r="33" spans="1:9" ht="12.8" customHeight="1" x14ac:dyDescent="0.25">
      <c r="A33" s="51" t="s">
        <v>29</v>
      </c>
      <c r="B33" s="48">
        <v>35175</v>
      </c>
      <c r="C33" s="84">
        <v>23326</v>
      </c>
      <c r="D33" s="139">
        <v>11849</v>
      </c>
      <c r="E33" s="108">
        <v>9774</v>
      </c>
      <c r="F33" s="48">
        <v>668</v>
      </c>
      <c r="G33" s="48">
        <v>960</v>
      </c>
      <c r="H33" s="48">
        <v>435</v>
      </c>
      <c r="I33" s="48">
        <v>12</v>
      </c>
    </row>
    <row r="34" spans="1:9" ht="12.8" customHeight="1" x14ac:dyDescent="0.25">
      <c r="A34" s="51" t="s">
        <v>30</v>
      </c>
      <c r="B34" s="48">
        <v>2822</v>
      </c>
      <c r="C34" s="84">
        <v>1699</v>
      </c>
      <c r="D34" s="139">
        <v>1123</v>
      </c>
      <c r="E34" s="108">
        <v>875</v>
      </c>
      <c r="F34" s="48">
        <v>112</v>
      </c>
      <c r="G34" s="48">
        <v>94</v>
      </c>
      <c r="H34" s="48">
        <v>42</v>
      </c>
      <c r="I34" s="68">
        <v>0</v>
      </c>
    </row>
    <row r="35" spans="1:9" ht="12.8" customHeight="1" x14ac:dyDescent="0.25">
      <c r="A35" s="51" t="s">
        <v>31</v>
      </c>
      <c r="B35" s="48">
        <v>6606</v>
      </c>
      <c r="C35" s="84">
        <v>2359</v>
      </c>
      <c r="D35" s="139">
        <v>4247</v>
      </c>
      <c r="E35" s="108">
        <v>2730</v>
      </c>
      <c r="F35" s="48">
        <v>619</v>
      </c>
      <c r="G35" s="48">
        <v>638</v>
      </c>
      <c r="H35" s="48">
        <v>228</v>
      </c>
      <c r="I35" s="48">
        <v>31</v>
      </c>
    </row>
    <row r="36" spans="1:9" ht="12.8" customHeight="1" x14ac:dyDescent="0.25">
      <c r="A36" s="51" t="s">
        <v>32</v>
      </c>
      <c r="B36" s="48">
        <v>870</v>
      </c>
      <c r="C36" s="84">
        <v>427</v>
      </c>
      <c r="D36" s="139">
        <v>443</v>
      </c>
      <c r="E36" s="108">
        <v>335</v>
      </c>
      <c r="F36" s="48">
        <v>36</v>
      </c>
      <c r="G36" s="48">
        <v>40</v>
      </c>
      <c r="H36" s="48">
        <v>32</v>
      </c>
      <c r="I36" s="68">
        <v>0</v>
      </c>
    </row>
    <row r="37" spans="1:9" ht="12.8" customHeight="1" x14ac:dyDescent="0.25">
      <c r="A37" s="51" t="s">
        <v>33</v>
      </c>
      <c r="B37" s="48">
        <v>5138</v>
      </c>
      <c r="C37" s="84">
        <v>1248</v>
      </c>
      <c r="D37" s="139">
        <v>3891</v>
      </c>
      <c r="E37" s="108">
        <v>3557</v>
      </c>
      <c r="F37" s="48">
        <v>158</v>
      </c>
      <c r="G37" s="48">
        <v>142</v>
      </c>
      <c r="H37" s="48">
        <v>30</v>
      </c>
      <c r="I37" s="48">
        <v>3</v>
      </c>
    </row>
    <row r="38" spans="1:9" ht="12.8" customHeight="1" x14ac:dyDescent="0.25">
      <c r="A38" s="51" t="s">
        <v>34</v>
      </c>
      <c r="B38" s="48">
        <v>1306</v>
      </c>
      <c r="C38" s="84">
        <v>486</v>
      </c>
      <c r="D38" s="139">
        <v>820</v>
      </c>
      <c r="E38" s="108">
        <v>470</v>
      </c>
      <c r="F38" s="48">
        <v>200</v>
      </c>
      <c r="G38" s="48">
        <v>120</v>
      </c>
      <c r="H38" s="48">
        <v>31</v>
      </c>
      <c r="I38" s="68">
        <v>0</v>
      </c>
    </row>
    <row r="39" spans="1:9" ht="12.8" customHeight="1" x14ac:dyDescent="0.25">
      <c r="A39" s="51" t="s">
        <v>35</v>
      </c>
      <c r="B39" s="48">
        <v>1468</v>
      </c>
      <c r="C39" s="84">
        <v>644</v>
      </c>
      <c r="D39" s="139">
        <v>824</v>
      </c>
      <c r="E39" s="108">
        <v>528</v>
      </c>
      <c r="F39" s="48">
        <v>94</v>
      </c>
      <c r="G39" s="48">
        <v>143</v>
      </c>
      <c r="H39" s="48">
        <v>58</v>
      </c>
      <c r="I39" s="68">
        <v>2</v>
      </c>
    </row>
    <row r="40" spans="1:9" ht="12.8" customHeight="1" x14ac:dyDescent="0.25">
      <c r="A40" s="51" t="s">
        <v>36</v>
      </c>
      <c r="B40" s="48">
        <v>4140</v>
      </c>
      <c r="C40" s="84">
        <v>1581</v>
      </c>
      <c r="D40" s="139">
        <v>2558</v>
      </c>
      <c r="E40" s="108">
        <v>1891</v>
      </c>
      <c r="F40" s="48">
        <v>267</v>
      </c>
      <c r="G40" s="48">
        <v>242</v>
      </c>
      <c r="H40" s="48">
        <v>158</v>
      </c>
      <c r="I40" s="68">
        <v>1</v>
      </c>
    </row>
    <row r="41" spans="1:9" ht="7.55" customHeight="1" x14ac:dyDescent="0.25">
      <c r="A41" s="53"/>
      <c r="B41" s="67"/>
      <c r="C41" s="85"/>
      <c r="D41" s="140"/>
      <c r="E41" s="109"/>
      <c r="F41" s="67"/>
      <c r="G41" s="67"/>
      <c r="H41" s="67"/>
      <c r="I41" s="67"/>
    </row>
    <row r="42" spans="1:9" ht="12.8" customHeight="1" x14ac:dyDescent="0.25">
      <c r="A42" s="51" t="s">
        <v>37</v>
      </c>
      <c r="B42" s="48">
        <v>2908</v>
      </c>
      <c r="C42" s="84">
        <v>1833</v>
      </c>
      <c r="D42" s="139">
        <v>1076</v>
      </c>
      <c r="E42" s="108">
        <v>786</v>
      </c>
      <c r="F42" s="48">
        <v>128</v>
      </c>
      <c r="G42" s="48">
        <v>118</v>
      </c>
      <c r="H42" s="48">
        <v>44</v>
      </c>
      <c r="I42" s="68">
        <v>1</v>
      </c>
    </row>
    <row r="43" spans="1:9" ht="12.8" customHeight="1" x14ac:dyDescent="0.25">
      <c r="A43" s="51" t="s">
        <v>38</v>
      </c>
      <c r="B43" s="48">
        <v>3966</v>
      </c>
      <c r="C43" s="84">
        <v>1181</v>
      </c>
      <c r="D43" s="139">
        <v>2785</v>
      </c>
      <c r="E43" s="108">
        <v>2346</v>
      </c>
      <c r="F43" s="48">
        <v>137</v>
      </c>
      <c r="G43" s="48">
        <v>164</v>
      </c>
      <c r="H43" s="48">
        <v>115</v>
      </c>
      <c r="I43" s="48">
        <v>23</v>
      </c>
    </row>
    <row r="44" spans="1:9" ht="12.8" customHeight="1" x14ac:dyDescent="0.25">
      <c r="A44" s="51" t="s">
        <v>39</v>
      </c>
      <c r="B44" s="48">
        <v>4166</v>
      </c>
      <c r="C44" s="84">
        <v>1768</v>
      </c>
      <c r="D44" s="139">
        <v>2398</v>
      </c>
      <c r="E44" s="108">
        <v>2370</v>
      </c>
      <c r="F44" s="48">
        <v>7</v>
      </c>
      <c r="G44" s="48">
        <v>16</v>
      </c>
      <c r="H44" s="48">
        <v>5</v>
      </c>
      <c r="I44" s="68">
        <v>0</v>
      </c>
    </row>
    <row r="45" spans="1:9" ht="12.8" customHeight="1" x14ac:dyDescent="0.25">
      <c r="A45" s="51" t="s">
        <v>40</v>
      </c>
      <c r="B45" s="48">
        <v>71938</v>
      </c>
      <c r="C45" s="84">
        <v>15608</v>
      </c>
      <c r="D45" s="139">
        <v>56331</v>
      </c>
      <c r="E45" s="108">
        <v>44547</v>
      </c>
      <c r="F45" s="48">
        <v>4278</v>
      </c>
      <c r="G45" s="48">
        <v>5712</v>
      </c>
      <c r="H45" s="48">
        <v>1675</v>
      </c>
      <c r="I45" s="68">
        <v>118</v>
      </c>
    </row>
    <row r="46" spans="1:9" ht="12.8" customHeight="1" x14ac:dyDescent="0.25">
      <c r="A46" s="51" t="s">
        <v>41</v>
      </c>
      <c r="B46" s="48">
        <v>1482</v>
      </c>
      <c r="C46" s="84">
        <v>424</v>
      </c>
      <c r="D46" s="139">
        <v>1058</v>
      </c>
      <c r="E46" s="108">
        <v>812</v>
      </c>
      <c r="F46" s="48">
        <v>101</v>
      </c>
      <c r="G46" s="48">
        <v>108</v>
      </c>
      <c r="H46" s="48">
        <v>37</v>
      </c>
      <c r="I46" s="68">
        <v>0</v>
      </c>
    </row>
    <row r="47" spans="1:9" ht="12.8" customHeight="1" x14ac:dyDescent="0.25">
      <c r="A47" s="51" t="s">
        <v>42</v>
      </c>
      <c r="B47" s="48">
        <v>250</v>
      </c>
      <c r="C47" s="84">
        <v>132</v>
      </c>
      <c r="D47" s="139">
        <v>118</v>
      </c>
      <c r="E47" s="108">
        <v>71</v>
      </c>
      <c r="F47" s="48">
        <v>19</v>
      </c>
      <c r="G47" s="48">
        <v>20</v>
      </c>
      <c r="H47" s="48">
        <v>8</v>
      </c>
      <c r="I47" s="68">
        <v>0</v>
      </c>
    </row>
    <row r="48" spans="1:9" ht="12.8" customHeight="1" x14ac:dyDescent="0.25">
      <c r="A48" s="51" t="s">
        <v>43</v>
      </c>
      <c r="B48" s="48">
        <v>6156</v>
      </c>
      <c r="C48" s="84">
        <v>2151</v>
      </c>
      <c r="D48" s="139">
        <v>4005</v>
      </c>
      <c r="E48" s="108">
        <v>3326</v>
      </c>
      <c r="F48" s="48">
        <v>310</v>
      </c>
      <c r="G48" s="48">
        <v>262</v>
      </c>
      <c r="H48" s="48">
        <v>99</v>
      </c>
      <c r="I48" s="68">
        <v>8</v>
      </c>
    </row>
    <row r="49" spans="1:9" ht="12.8" customHeight="1" x14ac:dyDescent="0.25">
      <c r="A49" s="51" t="s">
        <v>44</v>
      </c>
      <c r="B49" s="48">
        <v>1346</v>
      </c>
      <c r="C49" s="84">
        <v>491</v>
      </c>
      <c r="D49" s="139">
        <v>855</v>
      </c>
      <c r="E49" s="108">
        <v>588</v>
      </c>
      <c r="F49" s="48">
        <v>79</v>
      </c>
      <c r="G49" s="48">
        <v>95</v>
      </c>
      <c r="H49" s="48">
        <v>80</v>
      </c>
      <c r="I49" s="48">
        <v>13</v>
      </c>
    </row>
    <row r="50" spans="1:9" ht="12.8" customHeight="1" x14ac:dyDescent="0.25">
      <c r="A50" s="51" t="s">
        <v>45</v>
      </c>
      <c r="B50" s="48">
        <v>31050</v>
      </c>
      <c r="C50" s="84">
        <v>20480</v>
      </c>
      <c r="D50" s="139">
        <v>10570</v>
      </c>
      <c r="E50" s="108">
        <v>7933</v>
      </c>
      <c r="F50" s="48">
        <v>1732</v>
      </c>
      <c r="G50" s="48">
        <v>659</v>
      </c>
      <c r="H50" s="48">
        <v>239</v>
      </c>
      <c r="I50" s="48">
        <v>7</v>
      </c>
    </row>
    <row r="51" spans="1:9" ht="12.8" customHeight="1" x14ac:dyDescent="0.25">
      <c r="A51" s="51" t="s">
        <v>46</v>
      </c>
      <c r="B51" s="48">
        <v>20766</v>
      </c>
      <c r="C51" s="84">
        <v>4679</v>
      </c>
      <c r="D51" s="139">
        <v>16087</v>
      </c>
      <c r="E51" s="108">
        <v>12374</v>
      </c>
      <c r="F51" s="48">
        <v>2090</v>
      </c>
      <c r="G51" s="48">
        <v>1084</v>
      </c>
      <c r="H51" s="48">
        <v>539</v>
      </c>
      <c r="I51" s="68">
        <v>0</v>
      </c>
    </row>
    <row r="52" spans="1:9" ht="7.55" customHeight="1" x14ac:dyDescent="0.25">
      <c r="A52" s="53"/>
      <c r="B52" s="67"/>
      <c r="C52" s="85"/>
      <c r="D52" s="140"/>
      <c r="E52" s="109"/>
      <c r="F52" s="67"/>
      <c r="G52" s="67"/>
      <c r="H52" s="67"/>
      <c r="I52" s="67"/>
    </row>
    <row r="53" spans="1:9" ht="12.8" customHeight="1" x14ac:dyDescent="0.25">
      <c r="A53" s="51" t="s">
        <v>47</v>
      </c>
      <c r="B53" s="48">
        <v>3980</v>
      </c>
      <c r="C53" s="84">
        <v>776</v>
      </c>
      <c r="D53" s="139">
        <v>3204</v>
      </c>
      <c r="E53" s="108">
        <v>3001</v>
      </c>
      <c r="F53" s="48">
        <v>37</v>
      </c>
      <c r="G53" s="48">
        <v>148</v>
      </c>
      <c r="H53" s="48">
        <v>17</v>
      </c>
      <c r="I53" s="68">
        <v>0</v>
      </c>
    </row>
    <row r="54" spans="1:9" ht="12.8" customHeight="1" x14ac:dyDescent="0.25">
      <c r="A54" s="51" t="s">
        <v>48</v>
      </c>
      <c r="B54" s="48">
        <v>2764</v>
      </c>
      <c r="C54" s="84">
        <v>246</v>
      </c>
      <c r="D54" s="139">
        <v>2517</v>
      </c>
      <c r="E54" s="108">
        <v>1707</v>
      </c>
      <c r="F54" s="48">
        <v>434</v>
      </c>
      <c r="G54" s="48">
        <v>300</v>
      </c>
      <c r="H54" s="48">
        <v>75</v>
      </c>
      <c r="I54" s="68">
        <v>2</v>
      </c>
    </row>
    <row r="55" spans="1:9" ht="12.8" customHeight="1" x14ac:dyDescent="0.25">
      <c r="A55" s="51" t="s">
        <v>49</v>
      </c>
      <c r="B55" s="48">
        <v>2046</v>
      </c>
      <c r="C55" s="84">
        <v>614</v>
      </c>
      <c r="D55" s="139">
        <v>1432</v>
      </c>
      <c r="E55" s="108">
        <v>1057</v>
      </c>
      <c r="F55" s="48">
        <v>157</v>
      </c>
      <c r="G55" s="48">
        <v>187</v>
      </c>
      <c r="H55" s="48">
        <v>31</v>
      </c>
      <c r="I55" s="68">
        <v>0</v>
      </c>
    </row>
    <row r="56" spans="1:9" ht="12.8" customHeight="1" x14ac:dyDescent="0.25">
      <c r="A56" s="51" t="s">
        <v>50</v>
      </c>
      <c r="B56" s="48">
        <v>318</v>
      </c>
      <c r="C56" s="84">
        <v>184</v>
      </c>
      <c r="D56" s="139">
        <v>133</v>
      </c>
      <c r="E56" s="108">
        <v>65</v>
      </c>
      <c r="F56" s="48">
        <v>35</v>
      </c>
      <c r="G56" s="48">
        <v>25</v>
      </c>
      <c r="H56" s="48">
        <v>8</v>
      </c>
      <c r="I56" s="68">
        <v>1</v>
      </c>
    </row>
    <row r="57" spans="1:9" ht="12.8" customHeight="1" x14ac:dyDescent="0.25">
      <c r="A57" s="51" t="s">
        <v>51</v>
      </c>
      <c r="B57" s="48">
        <v>6053</v>
      </c>
      <c r="C57" s="84">
        <v>2027</v>
      </c>
      <c r="D57" s="139">
        <v>4025</v>
      </c>
      <c r="E57" s="108">
        <v>3442</v>
      </c>
      <c r="F57" s="48">
        <v>193</v>
      </c>
      <c r="G57" s="48">
        <v>212</v>
      </c>
      <c r="H57" s="48">
        <v>178</v>
      </c>
      <c r="I57" s="68">
        <v>0</v>
      </c>
    </row>
    <row r="58" spans="1:9" ht="12.8" customHeight="1" x14ac:dyDescent="0.25">
      <c r="A58" s="51" t="s">
        <v>52</v>
      </c>
      <c r="B58" s="48">
        <v>6335</v>
      </c>
      <c r="C58" s="84">
        <v>1391</v>
      </c>
      <c r="D58" s="139">
        <v>4945</v>
      </c>
      <c r="E58" s="108">
        <v>4401</v>
      </c>
      <c r="F58" s="48">
        <v>231</v>
      </c>
      <c r="G58" s="48">
        <v>251</v>
      </c>
      <c r="H58" s="48">
        <v>61</v>
      </c>
      <c r="I58" s="68">
        <v>0</v>
      </c>
    </row>
    <row r="59" spans="1:9" ht="12.8" customHeight="1" x14ac:dyDescent="0.25">
      <c r="A59" s="51" t="s">
        <v>53</v>
      </c>
      <c r="B59" s="48">
        <v>1231</v>
      </c>
      <c r="C59" s="84">
        <v>145</v>
      </c>
      <c r="D59" s="139">
        <v>1087</v>
      </c>
      <c r="E59" s="108">
        <v>804</v>
      </c>
      <c r="F59" s="48">
        <v>216</v>
      </c>
      <c r="G59" s="48">
        <v>50</v>
      </c>
      <c r="H59" s="48">
        <v>17</v>
      </c>
      <c r="I59" s="68">
        <v>0</v>
      </c>
    </row>
    <row r="60" spans="1:9" ht="12.8" customHeight="1" x14ac:dyDescent="0.25">
      <c r="A60" s="51" t="s">
        <v>54</v>
      </c>
      <c r="B60" s="48">
        <v>1262</v>
      </c>
      <c r="C60" s="84">
        <v>583</v>
      </c>
      <c r="D60" s="139">
        <v>680</v>
      </c>
      <c r="E60" s="108">
        <v>519</v>
      </c>
      <c r="F60" s="48">
        <v>84</v>
      </c>
      <c r="G60" s="48">
        <v>60</v>
      </c>
      <c r="H60" s="48">
        <v>17</v>
      </c>
      <c r="I60" s="68">
        <v>0</v>
      </c>
    </row>
    <row r="61" spans="1:9" ht="12.8" customHeight="1" x14ac:dyDescent="0.25">
      <c r="A61" s="51" t="s">
        <v>55</v>
      </c>
      <c r="B61" s="48">
        <v>99</v>
      </c>
      <c r="C61" s="84">
        <v>6</v>
      </c>
      <c r="D61" s="139">
        <v>92</v>
      </c>
      <c r="E61" s="108">
        <v>88</v>
      </c>
      <c r="F61" s="48">
        <v>2</v>
      </c>
      <c r="G61" s="48">
        <v>2</v>
      </c>
      <c r="H61" s="48">
        <v>1</v>
      </c>
      <c r="I61" s="68">
        <v>0</v>
      </c>
    </row>
    <row r="62" spans="1:9" ht="12.8" customHeight="1" x14ac:dyDescent="0.25">
      <c r="A62" s="51" t="s">
        <v>56</v>
      </c>
      <c r="B62" s="48">
        <v>6976</v>
      </c>
      <c r="C62" s="84">
        <v>2828</v>
      </c>
      <c r="D62" s="139">
        <v>4148</v>
      </c>
      <c r="E62" s="108">
        <v>3740</v>
      </c>
      <c r="F62" s="48">
        <v>148</v>
      </c>
      <c r="G62" s="48">
        <v>177</v>
      </c>
      <c r="H62" s="48">
        <v>80</v>
      </c>
      <c r="I62" s="48">
        <v>4</v>
      </c>
    </row>
    <row r="63" spans="1:9" ht="7.55" customHeight="1" x14ac:dyDescent="0.25">
      <c r="A63" s="53"/>
      <c r="B63" s="67"/>
      <c r="C63" s="85"/>
      <c r="D63" s="140"/>
      <c r="E63" s="109"/>
      <c r="F63" s="67"/>
      <c r="G63" s="67"/>
      <c r="H63" s="67"/>
      <c r="I63" s="67"/>
    </row>
    <row r="64" spans="1:9" ht="12.8" customHeight="1" x14ac:dyDescent="0.25">
      <c r="A64" s="51" t="s">
        <v>57</v>
      </c>
      <c r="B64" s="48">
        <v>22176</v>
      </c>
      <c r="C64" s="84">
        <v>11197</v>
      </c>
      <c r="D64" s="139">
        <v>10979</v>
      </c>
      <c r="E64" s="108">
        <v>9008</v>
      </c>
      <c r="F64" s="48">
        <v>797</v>
      </c>
      <c r="G64" s="48">
        <v>679</v>
      </c>
      <c r="H64" s="48">
        <v>442</v>
      </c>
      <c r="I64" s="48">
        <v>54</v>
      </c>
    </row>
    <row r="65" spans="1:9" ht="12.8" customHeight="1" x14ac:dyDescent="0.25">
      <c r="A65" s="51" t="s">
        <v>58</v>
      </c>
      <c r="B65" s="48">
        <v>1227</v>
      </c>
      <c r="C65" s="84">
        <v>432</v>
      </c>
      <c r="D65" s="139">
        <v>795</v>
      </c>
      <c r="E65" s="108">
        <v>536</v>
      </c>
      <c r="F65" s="48">
        <v>118</v>
      </c>
      <c r="G65" s="48">
        <v>100</v>
      </c>
      <c r="H65" s="48">
        <v>38</v>
      </c>
      <c r="I65" s="48">
        <v>3</v>
      </c>
    </row>
    <row r="66" spans="1:9" ht="12.8" customHeight="1" x14ac:dyDescent="0.25">
      <c r="A66" s="51" t="s">
        <v>59</v>
      </c>
      <c r="B66" s="48">
        <v>3311</v>
      </c>
      <c r="C66" s="84">
        <v>1716</v>
      </c>
      <c r="D66" s="139">
        <v>1596</v>
      </c>
      <c r="E66" s="108">
        <v>1244</v>
      </c>
      <c r="F66" s="48">
        <v>216</v>
      </c>
      <c r="G66" s="48">
        <v>104</v>
      </c>
      <c r="H66" s="48">
        <v>29</v>
      </c>
      <c r="I66" s="48">
        <v>2</v>
      </c>
    </row>
    <row r="67" spans="1:9" ht="12.8" customHeight="1" x14ac:dyDescent="0.25">
      <c r="A67" s="52" t="s">
        <v>60</v>
      </c>
      <c r="B67" s="70">
        <v>228</v>
      </c>
      <c r="C67" s="88">
        <v>165</v>
      </c>
      <c r="D67" s="141">
        <v>63</v>
      </c>
      <c r="E67" s="110">
        <v>16</v>
      </c>
      <c r="F67" s="70">
        <v>17</v>
      </c>
      <c r="G67" s="70">
        <v>19</v>
      </c>
      <c r="H67" s="70">
        <v>11</v>
      </c>
      <c r="I67" s="71">
        <v>0</v>
      </c>
    </row>
    <row r="68" spans="1:9" ht="15.05" customHeight="1" x14ac:dyDescent="0.2"/>
  </sheetData>
  <mergeCells count="7">
    <mergeCell ref="A1:I1"/>
    <mergeCell ref="A4:I4"/>
    <mergeCell ref="D5:I5"/>
    <mergeCell ref="A5:A6"/>
    <mergeCell ref="B5:C5"/>
    <mergeCell ref="A2:I2"/>
    <mergeCell ref="A3:I3"/>
  </mergeCells>
  <phoneticPr fontId="0" type="noConversion"/>
  <pageMargins left="0.25" right="0.25" top="0.25" bottom="0.25" header="0.5" footer="0.5"/>
  <pageSetup scale="85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9"/>
  <sheetViews>
    <sheetView zoomScaleNormal="100" zoomScaleSheetLayoutView="97" workbookViewId="0">
      <selection activeCell="I40" sqref="I40"/>
    </sheetView>
  </sheetViews>
  <sheetFormatPr defaultColWidth="9.125" defaultRowHeight="12.45" x14ac:dyDescent="0.2"/>
  <cols>
    <col min="1" max="1" width="15.75" style="2" customWidth="1"/>
    <col min="2" max="2" width="11.75" style="2" bestFit="1" customWidth="1"/>
    <col min="3" max="3" width="12.5" style="2" bestFit="1" customWidth="1"/>
    <col min="4" max="4" width="18.5" style="2" bestFit="1" customWidth="1"/>
    <col min="5" max="5" width="12.5" style="2" bestFit="1" customWidth="1"/>
    <col min="6" max="6" width="15.125" style="2" customWidth="1"/>
    <col min="7" max="7" width="14.75" style="2" customWidth="1"/>
    <col min="8" max="8" width="12.875" style="2" customWidth="1"/>
    <col min="9" max="9" width="12.5" style="2" bestFit="1" customWidth="1"/>
    <col min="10" max="16384" width="9.125" style="2"/>
  </cols>
  <sheetData>
    <row r="1" spans="1:10" s="195" customFormat="1" ht="13.1" x14ac:dyDescent="0.2">
      <c r="A1" s="309" t="s">
        <v>224</v>
      </c>
      <c r="B1" s="309"/>
      <c r="C1" s="309"/>
      <c r="D1" s="309"/>
      <c r="E1" s="309"/>
      <c r="F1" s="309"/>
      <c r="G1" s="309"/>
      <c r="H1" s="309"/>
      <c r="I1" s="309"/>
    </row>
    <row r="2" spans="1:10" s="195" customFormat="1" ht="13.1" x14ac:dyDescent="0.2">
      <c r="A2" s="309" t="s">
        <v>225</v>
      </c>
      <c r="B2" s="309"/>
      <c r="C2" s="309"/>
      <c r="D2" s="309"/>
      <c r="E2" s="309"/>
      <c r="F2" s="309"/>
      <c r="G2" s="309"/>
      <c r="H2" s="309"/>
      <c r="I2" s="309"/>
    </row>
    <row r="3" spans="1:10" ht="13.1" x14ac:dyDescent="0.25">
      <c r="A3" s="309" t="str">
        <f>'3A'!$A$3</f>
        <v>Monthly Average, Fiscal Year 2019</v>
      </c>
      <c r="B3" s="309"/>
      <c r="C3" s="309"/>
      <c r="D3" s="309"/>
      <c r="E3" s="309"/>
      <c r="F3" s="309"/>
      <c r="G3" s="309"/>
      <c r="H3" s="309"/>
      <c r="I3" s="309"/>
      <c r="J3" s="7"/>
    </row>
    <row r="4" spans="1:10" ht="10.5" customHeight="1" x14ac:dyDescent="0.2">
      <c r="A4" s="340" t="str">
        <f>'1B'!$A$4</f>
        <v>ACF/OFA: 07/30/2020</v>
      </c>
      <c r="B4" s="340"/>
      <c r="C4" s="340"/>
      <c r="D4" s="340"/>
      <c r="E4" s="340"/>
      <c r="F4" s="340"/>
      <c r="G4" s="340"/>
      <c r="H4" s="340"/>
      <c r="I4" s="340"/>
    </row>
    <row r="5" spans="1:10" s="3" customFormat="1" ht="13.1" x14ac:dyDescent="0.25">
      <c r="A5" s="22"/>
      <c r="B5" s="296" t="s">
        <v>95</v>
      </c>
      <c r="C5" s="339"/>
      <c r="D5" s="337" t="s">
        <v>122</v>
      </c>
      <c r="E5" s="337"/>
      <c r="F5" s="337"/>
      <c r="G5" s="337"/>
      <c r="H5" s="337"/>
      <c r="I5" s="338"/>
    </row>
    <row r="6" spans="1:10" s="3" customFormat="1" ht="54" customHeight="1" x14ac:dyDescent="0.25">
      <c r="A6" s="20" t="s">
        <v>0</v>
      </c>
      <c r="B6" s="21" t="s">
        <v>123</v>
      </c>
      <c r="C6" s="144" t="s">
        <v>263</v>
      </c>
      <c r="D6" s="95" t="s">
        <v>130</v>
      </c>
      <c r="E6" s="21" t="s">
        <v>116</v>
      </c>
      <c r="F6" s="21" t="s">
        <v>131</v>
      </c>
      <c r="G6" s="21" t="s">
        <v>115</v>
      </c>
      <c r="H6" s="21" t="s">
        <v>117</v>
      </c>
      <c r="I6" s="21" t="s">
        <v>118</v>
      </c>
      <c r="J6" s="3" t="s">
        <v>4</v>
      </c>
    </row>
    <row r="7" spans="1:10" ht="12.8" customHeight="1" x14ac:dyDescent="0.25">
      <c r="A7" s="39" t="s">
        <v>3</v>
      </c>
      <c r="B7" s="111">
        <f>SUM(B9:B67)</f>
        <v>566536</v>
      </c>
      <c r="C7" s="150">
        <f>'8A'!C7/$B7</f>
        <v>0.47169994492847761</v>
      </c>
      <c r="D7" s="145">
        <f>'8A'!D7/$B7</f>
        <v>0.52830358529731558</v>
      </c>
      <c r="E7" s="112">
        <f>'8A'!E7/$B7</f>
        <v>0.41688083369812334</v>
      </c>
      <c r="F7" s="112">
        <f>'8A'!F7/$B7</f>
        <v>4.2895773613680334E-2</v>
      </c>
      <c r="G7" s="112">
        <f>'8A'!G7/$B7</f>
        <v>4.4597342446022849E-2</v>
      </c>
      <c r="H7" s="112">
        <f>'8A'!H7/$B7</f>
        <v>2.2928816527105073E-2</v>
      </c>
      <c r="I7" s="112">
        <f>'8A'!I7/$B7</f>
        <v>1.0061143510738948E-3</v>
      </c>
    </row>
    <row r="8" spans="1:10" ht="7.55" customHeight="1" x14ac:dyDescent="0.25">
      <c r="A8" s="53"/>
      <c r="B8" s="113"/>
      <c r="C8" s="151"/>
      <c r="D8" s="146"/>
      <c r="E8" s="65"/>
      <c r="F8" s="65"/>
      <c r="G8" s="65"/>
      <c r="H8" s="65"/>
      <c r="I8" s="65"/>
    </row>
    <row r="9" spans="1:10" ht="12.8" customHeight="1" x14ac:dyDescent="0.25">
      <c r="A9" s="51" t="s">
        <v>8</v>
      </c>
      <c r="B9" s="23">
        <f>'8A'!B9</f>
        <v>2514</v>
      </c>
      <c r="C9" s="150">
        <f>'8A'!C9/$B9</f>
        <v>0.54813046937151944</v>
      </c>
      <c r="D9" s="147">
        <f>'8A'!D9/$B9</f>
        <v>0.45186953062848051</v>
      </c>
      <c r="E9" s="114">
        <f>'8A'!E9/$B9</f>
        <v>0.40294351630867142</v>
      </c>
      <c r="F9" s="114">
        <f>'8A'!F9/$B9</f>
        <v>2.028639618138425E-2</v>
      </c>
      <c r="G9" s="114">
        <f>'8A'!G9/$B9</f>
        <v>1.9888623707239459E-2</v>
      </c>
      <c r="H9" s="114">
        <f>'8A'!H9/$B9</f>
        <v>8.3532219570405727E-3</v>
      </c>
      <c r="I9" s="114">
        <f>'8A'!I9/$B9</f>
        <v>3.977724741447892E-4</v>
      </c>
    </row>
    <row r="10" spans="1:10" ht="12.8" customHeight="1" x14ac:dyDescent="0.25">
      <c r="A10" s="51" t="s">
        <v>9</v>
      </c>
      <c r="B10" s="23">
        <f>'8A'!B10</f>
        <v>1445</v>
      </c>
      <c r="C10" s="150">
        <f>'8A'!C10/$B10</f>
        <v>0.48442906574394462</v>
      </c>
      <c r="D10" s="147">
        <f>'8A'!D10/$B10</f>
        <v>0.51487889273356402</v>
      </c>
      <c r="E10" s="114">
        <f>'8A'!E10/$B10</f>
        <v>0.36608996539792388</v>
      </c>
      <c r="F10" s="114">
        <f>'8A'!F10/$B10</f>
        <v>7.0588235294117646E-2</v>
      </c>
      <c r="G10" s="114">
        <f>'8A'!G10/$B10</f>
        <v>5.1903114186851208E-2</v>
      </c>
      <c r="H10" s="114">
        <f>'8A'!H10/$B10</f>
        <v>2.5605536332179931E-2</v>
      </c>
      <c r="I10" s="114">
        <f>'8A'!I10/$B10</f>
        <v>1.3840830449826989E-3</v>
      </c>
    </row>
    <row r="11" spans="1:10" ht="12.8" customHeight="1" x14ac:dyDescent="0.25">
      <c r="A11" s="51" t="s">
        <v>10</v>
      </c>
      <c r="B11" s="23">
        <f>'8A'!B11</f>
        <v>1973</v>
      </c>
      <c r="C11" s="150">
        <f>'8A'!C11/$B11</f>
        <v>0.21642169285352256</v>
      </c>
      <c r="D11" s="147">
        <f>'8A'!D11/$B11</f>
        <v>0.78357830714647747</v>
      </c>
      <c r="E11" s="114">
        <f>'8A'!E11/$B11</f>
        <v>0.67764825139381657</v>
      </c>
      <c r="F11" s="114">
        <f>'8A'!F11/$B11</f>
        <v>4.9670552458185503E-2</v>
      </c>
      <c r="G11" s="114">
        <f>'8A'!G11/$B11</f>
        <v>4.1561074505828688E-2</v>
      </c>
      <c r="H11" s="114">
        <f>'8A'!H11/$B11</f>
        <v>1.3684744044602128E-2</v>
      </c>
      <c r="I11" s="114">
        <f>'8A'!I11/$B11</f>
        <v>1.0136847440446021E-3</v>
      </c>
    </row>
    <row r="12" spans="1:10" ht="12.8" customHeight="1" x14ac:dyDescent="0.25">
      <c r="A12" s="51" t="s">
        <v>11</v>
      </c>
      <c r="B12" s="23">
        <f>'8A'!B12</f>
        <v>1077</v>
      </c>
      <c r="C12" s="150">
        <f>'8A'!C12/$B12</f>
        <v>0.26462395543175488</v>
      </c>
      <c r="D12" s="147">
        <f>'8A'!D12/$B12</f>
        <v>0.73630454967502323</v>
      </c>
      <c r="E12" s="114">
        <f>'8A'!E12/$B12</f>
        <v>0.59702878365831014</v>
      </c>
      <c r="F12" s="114">
        <f>'8A'!F12/$B12</f>
        <v>6.9637883008356549E-2</v>
      </c>
      <c r="G12" s="114">
        <f>'8A'!G12/$B12</f>
        <v>5.8495821727019497E-2</v>
      </c>
      <c r="H12" s="114">
        <f>'8A'!H12/$B12</f>
        <v>1.1142061281337047E-2</v>
      </c>
      <c r="I12" s="114">
        <f>'8A'!I12/$B12</f>
        <v>0</v>
      </c>
    </row>
    <row r="13" spans="1:10" ht="12.8" customHeight="1" x14ac:dyDescent="0.25">
      <c r="A13" s="51" t="s">
        <v>12</v>
      </c>
      <c r="B13" s="23">
        <f>'8A'!B13</f>
        <v>241404</v>
      </c>
      <c r="C13" s="150">
        <f>'8A'!C13/$B13</f>
        <v>0.55242249507050423</v>
      </c>
      <c r="D13" s="147">
        <f>'8A'!D13/$B13</f>
        <v>0.44758164736292688</v>
      </c>
      <c r="E13" s="114">
        <f>'8A'!E13/$B13</f>
        <v>0.35350284170933371</v>
      </c>
      <c r="F13" s="114">
        <f>'8A'!F13/$B13</f>
        <v>2.7493330682175937E-2</v>
      </c>
      <c r="G13" s="114">
        <f>'8A'!G13/$B13</f>
        <v>3.8276084903315605E-2</v>
      </c>
      <c r="H13" s="114">
        <f>'8A'!H13/$B13</f>
        <v>2.7555467183642358E-2</v>
      </c>
      <c r="I13" s="114">
        <f>'8A'!I13/$B13</f>
        <v>7.4978045102815202E-4</v>
      </c>
    </row>
    <row r="14" spans="1:10" ht="12.8" customHeight="1" x14ac:dyDescent="0.25">
      <c r="A14" s="51" t="s">
        <v>13</v>
      </c>
      <c r="B14" s="23">
        <f>'8A'!B14</f>
        <v>7692</v>
      </c>
      <c r="C14" s="150">
        <f>'8A'!C14/$B14</f>
        <v>0.3501040041601664</v>
      </c>
      <c r="D14" s="147">
        <f>'8A'!D14/$B14</f>
        <v>0.6498959958398336</v>
      </c>
      <c r="E14" s="114">
        <f>'8A'!E14/$B14</f>
        <v>0.31617264690587621</v>
      </c>
      <c r="F14" s="114">
        <f>'8A'!F14/$B14</f>
        <v>0.20904836193447737</v>
      </c>
      <c r="G14" s="114">
        <f>'8A'!G14/$B14</f>
        <v>8.8273530941237646E-2</v>
      </c>
      <c r="H14" s="114">
        <f>'8A'!H14/$B14</f>
        <v>3.2241289651586062E-2</v>
      </c>
      <c r="I14" s="114">
        <f>'8A'!I14/$B14</f>
        <v>4.1601664066562667E-3</v>
      </c>
    </row>
    <row r="15" spans="1:10" ht="12.8" customHeight="1" x14ac:dyDescent="0.25">
      <c r="A15" s="51" t="s">
        <v>14</v>
      </c>
      <c r="B15" s="23">
        <f>'8A'!B15</f>
        <v>3473</v>
      </c>
      <c r="C15" s="150">
        <f>'8A'!C15/$B15</f>
        <v>0.27584221134465881</v>
      </c>
      <c r="D15" s="147">
        <f>'8A'!D15/$B15</f>
        <v>0.72415778865534119</v>
      </c>
      <c r="E15" s="114">
        <f>'8A'!E15/$B15</f>
        <v>0.57788655341203565</v>
      </c>
      <c r="F15" s="114">
        <f>'8A'!F15/$B15</f>
        <v>3.9735099337748346E-2</v>
      </c>
      <c r="G15" s="114">
        <f>'8A'!G15/$B15</f>
        <v>8.8684134753815147E-2</v>
      </c>
      <c r="H15" s="114">
        <f>'8A'!H15/$B15</f>
        <v>1.4972646127267493E-2</v>
      </c>
      <c r="I15" s="114">
        <f>'8A'!I15/$B15</f>
        <v>2.8793550244745176E-3</v>
      </c>
    </row>
    <row r="16" spans="1:10" ht="12.8" customHeight="1" x14ac:dyDescent="0.25">
      <c r="A16" s="51" t="s">
        <v>15</v>
      </c>
      <c r="B16" s="23">
        <f>'8A'!B16</f>
        <v>647</v>
      </c>
      <c r="C16" s="150">
        <f>'8A'!C16/$B16</f>
        <v>0.23183925811437403</v>
      </c>
      <c r="D16" s="147">
        <f>'8A'!D16/$B16</f>
        <v>0.768160741885626</v>
      </c>
      <c r="E16" s="114">
        <f>'8A'!E16/$B16</f>
        <v>0.63987635239567231</v>
      </c>
      <c r="F16" s="114">
        <f>'8A'!F16/$B16</f>
        <v>4.482225656877898E-2</v>
      </c>
      <c r="G16" s="114">
        <f>'8A'!G16/$B16</f>
        <v>6.6460587326120563E-2</v>
      </c>
      <c r="H16" s="114">
        <f>'8A'!H16/$B16</f>
        <v>1.7001545595054096E-2</v>
      </c>
      <c r="I16" s="114">
        <f>'8A'!I16/$B16</f>
        <v>0</v>
      </c>
    </row>
    <row r="17" spans="1:9" ht="12.8" customHeight="1" x14ac:dyDescent="0.25">
      <c r="A17" s="51" t="s">
        <v>80</v>
      </c>
      <c r="B17" s="23">
        <f>'8A'!B17</f>
        <v>3501</v>
      </c>
      <c r="C17" s="150">
        <f>'8A'!C17/$B17</f>
        <v>0.50014281633818913</v>
      </c>
      <c r="D17" s="147">
        <f>'8A'!D17/$B17</f>
        <v>0.50014281633818913</v>
      </c>
      <c r="E17" s="114">
        <f>'8A'!E17/$B17</f>
        <v>0.42245072836332476</v>
      </c>
      <c r="F17" s="114">
        <f>'8A'!F17/$B17</f>
        <v>4.1416738074835764E-2</v>
      </c>
      <c r="G17" s="114">
        <f>'8A'!G17/$B17</f>
        <v>3.0848329048843187E-2</v>
      </c>
      <c r="H17" s="114">
        <f>'8A'!H17/$B17</f>
        <v>4.5701228220508426E-3</v>
      </c>
      <c r="I17" s="114">
        <f>'8A'!I17/$B17</f>
        <v>8.5689802913453304E-4</v>
      </c>
    </row>
    <row r="18" spans="1:9" ht="12.8" customHeight="1" x14ac:dyDescent="0.25">
      <c r="A18" s="51" t="s">
        <v>16</v>
      </c>
      <c r="B18" s="23">
        <f>'8A'!B18</f>
        <v>3501</v>
      </c>
      <c r="C18" s="150">
        <f>'8A'!C18/$B18</f>
        <v>0.41873750357040845</v>
      </c>
      <c r="D18" s="147">
        <f>'8A'!D18/$B18</f>
        <v>0.58126249642959149</v>
      </c>
      <c r="E18" s="114">
        <f>'8A'!E18/$B18</f>
        <v>0.51185375606969441</v>
      </c>
      <c r="F18" s="114">
        <f>'8A'!F18/$B18</f>
        <v>2.2564981433876037E-2</v>
      </c>
      <c r="G18" s="114">
        <f>'8A'!G18/$B18</f>
        <v>2.456441016852328E-2</v>
      </c>
      <c r="H18" s="114">
        <f>'8A'!H18/$B18</f>
        <v>1.7423593259068837E-2</v>
      </c>
      <c r="I18" s="114">
        <f>'8A'!I18/$B18</f>
        <v>4.8557554984290201E-3</v>
      </c>
    </row>
    <row r="19" spans="1:9" ht="7.55" customHeight="1" x14ac:dyDescent="0.25">
      <c r="A19" s="53"/>
      <c r="B19" s="66" t="s">
        <v>2</v>
      </c>
      <c r="C19" s="152" t="s">
        <v>2</v>
      </c>
      <c r="D19" s="148" t="s">
        <v>2</v>
      </c>
      <c r="E19" s="54" t="s">
        <v>2</v>
      </c>
      <c r="F19" s="54" t="s">
        <v>2</v>
      </c>
      <c r="G19" s="54" t="s">
        <v>2</v>
      </c>
      <c r="H19" s="54" t="s">
        <v>2</v>
      </c>
      <c r="I19" s="54" t="s">
        <v>2</v>
      </c>
    </row>
    <row r="20" spans="1:9" ht="12.8" customHeight="1" x14ac:dyDescent="0.25">
      <c r="A20" s="51" t="s">
        <v>17</v>
      </c>
      <c r="B20" s="23">
        <f>'8A'!B20</f>
        <v>1208</v>
      </c>
      <c r="C20" s="150">
        <f>'8A'!C20/$B20</f>
        <v>0.25413907284768211</v>
      </c>
      <c r="D20" s="147">
        <f>'8A'!D20/$B20</f>
        <v>0.74503311258278149</v>
      </c>
      <c r="E20" s="114">
        <f>'8A'!E20/$B20</f>
        <v>0.66390728476821192</v>
      </c>
      <c r="F20" s="114">
        <f>'8A'!F20/$B20</f>
        <v>2.5662251655629138E-2</v>
      </c>
      <c r="G20" s="114">
        <f>'8A'!G20/$B20</f>
        <v>3.2284768211920528E-2</v>
      </c>
      <c r="H20" s="114">
        <f>'8A'!H20/$B20</f>
        <v>1.6556291390728478E-2</v>
      </c>
      <c r="I20" s="114">
        <f>'8A'!I20/$B20</f>
        <v>6.6225165562913907E-3</v>
      </c>
    </row>
    <row r="21" spans="1:9" ht="12.8" customHeight="1" x14ac:dyDescent="0.25">
      <c r="A21" s="51" t="s">
        <v>18</v>
      </c>
      <c r="B21" s="23">
        <f>'8A'!B21</f>
        <v>102</v>
      </c>
      <c r="C21" s="150">
        <f>'8A'!C21/$B21</f>
        <v>0.24509803921568626</v>
      </c>
      <c r="D21" s="147">
        <f>'8A'!D21/$B21</f>
        <v>0.75490196078431371</v>
      </c>
      <c r="E21" s="114">
        <f>'8A'!E21/$B21</f>
        <v>0.69607843137254899</v>
      </c>
      <c r="F21" s="114">
        <f>'8A'!F21/$B21</f>
        <v>9.8039215686274508E-3</v>
      </c>
      <c r="G21" s="114">
        <f>'8A'!G21/$B21</f>
        <v>1.9607843137254902E-2</v>
      </c>
      <c r="H21" s="114">
        <f>'8A'!H21/$B21</f>
        <v>2.9411764705882353E-2</v>
      </c>
      <c r="I21" s="114">
        <f>'8A'!I21/$B21</f>
        <v>0</v>
      </c>
    </row>
    <row r="22" spans="1:9" ht="12.8" customHeight="1" x14ac:dyDescent="0.25">
      <c r="A22" s="51" t="s">
        <v>19</v>
      </c>
      <c r="B22" s="23">
        <f>'8A'!B22</f>
        <v>2405</v>
      </c>
      <c r="C22" s="150">
        <f>'8A'!C22/$B22</f>
        <v>0.29355509355509357</v>
      </c>
      <c r="D22" s="147">
        <f>'8A'!D22/$B22</f>
        <v>0.70644490644490643</v>
      </c>
      <c r="E22" s="114">
        <f>'8A'!E22/$B22</f>
        <v>0.55093555093555091</v>
      </c>
      <c r="F22" s="114">
        <f>'8A'!F22/$B22</f>
        <v>6.1954261954261958E-2</v>
      </c>
      <c r="G22" s="114">
        <f>'8A'!G22/$B22</f>
        <v>6.4864864864864868E-2</v>
      </c>
      <c r="H22" s="114">
        <f>'8A'!H22/$B22</f>
        <v>2.8274428274428276E-2</v>
      </c>
      <c r="I22" s="114">
        <f>'8A'!I22/$B22</f>
        <v>4.1580041580041582E-4</v>
      </c>
    </row>
    <row r="23" spans="1:9" ht="12.8" customHeight="1" x14ac:dyDescent="0.25">
      <c r="A23" s="51" t="s">
        <v>20</v>
      </c>
      <c r="B23" s="23">
        <f>'8A'!B23</f>
        <v>72</v>
      </c>
      <c r="C23" s="150">
        <f>'8A'!C23/$B23</f>
        <v>0.59722222222222221</v>
      </c>
      <c r="D23" s="147">
        <f>'8A'!D23/$B23</f>
        <v>0.40277777777777779</v>
      </c>
      <c r="E23" s="114">
        <f>'8A'!E23/$B23</f>
        <v>0.33333333333333331</v>
      </c>
      <c r="F23" s="114">
        <f>'8A'!F23/$B23</f>
        <v>4.1666666666666664E-2</v>
      </c>
      <c r="G23" s="114">
        <f>'8A'!G23/$B23</f>
        <v>2.7777777777777776E-2</v>
      </c>
      <c r="H23" s="114">
        <f>'8A'!H23/$B23</f>
        <v>1.3888888888888888E-2</v>
      </c>
      <c r="I23" s="114">
        <f>'8A'!I23/$B23</f>
        <v>0</v>
      </c>
    </row>
    <row r="24" spans="1:9" ht="12.8" customHeight="1" x14ac:dyDescent="0.25">
      <c r="A24" s="51" t="s">
        <v>21</v>
      </c>
      <c r="B24" s="23">
        <f>'8A'!B24</f>
        <v>2360</v>
      </c>
      <c r="C24" s="150">
        <f>'8A'!C24/$B24</f>
        <v>0.58432203389830506</v>
      </c>
      <c r="D24" s="147">
        <f>'8A'!D24/$B24</f>
        <v>0.4152542372881356</v>
      </c>
      <c r="E24" s="114">
        <f>'8A'!E24/$B24</f>
        <v>0.25805084745762713</v>
      </c>
      <c r="F24" s="114">
        <f>'8A'!F24/$B24</f>
        <v>5.3813559322033896E-2</v>
      </c>
      <c r="G24" s="114">
        <f>'8A'!G24/$B24</f>
        <v>7.4576271186440682E-2</v>
      </c>
      <c r="H24" s="114">
        <f>'8A'!H24/$B24</f>
        <v>2.8813559322033899E-2</v>
      </c>
      <c r="I24" s="114">
        <f>'8A'!I24/$B24</f>
        <v>0</v>
      </c>
    </row>
    <row r="25" spans="1:9" ht="12.8" customHeight="1" x14ac:dyDescent="0.25">
      <c r="A25" s="51" t="s">
        <v>22</v>
      </c>
      <c r="B25" s="23">
        <f>'8A'!B25</f>
        <v>951</v>
      </c>
      <c r="C25" s="150">
        <f>'8A'!C25/$B25</f>
        <v>0.3049421661409043</v>
      </c>
      <c r="D25" s="147">
        <f>'8A'!D25/$B25</f>
        <v>0.6950578338590957</v>
      </c>
      <c r="E25" s="114">
        <f>'8A'!E25/$B25</f>
        <v>0.60252365930599372</v>
      </c>
      <c r="F25" s="114">
        <f>'8A'!F25/$B25</f>
        <v>4.1009463722397478E-2</v>
      </c>
      <c r="G25" s="114">
        <f>'8A'!G25/$B25</f>
        <v>4.1009463722397478E-2</v>
      </c>
      <c r="H25" s="114">
        <f>'8A'!H25/$B25</f>
        <v>1.0515247108307046E-2</v>
      </c>
      <c r="I25" s="114">
        <f>'8A'!I25/$B25</f>
        <v>0</v>
      </c>
    </row>
    <row r="26" spans="1:9" ht="12.8" customHeight="1" x14ac:dyDescent="0.25">
      <c r="A26" s="51" t="s">
        <v>23</v>
      </c>
      <c r="B26" s="23">
        <f>'8A'!B26</f>
        <v>3124</v>
      </c>
      <c r="C26" s="150">
        <f>'8A'!C26/$B26</f>
        <v>0.27272727272727271</v>
      </c>
      <c r="D26" s="147">
        <f>'8A'!D26/$B26</f>
        <v>0.72727272727272729</v>
      </c>
      <c r="E26" s="114">
        <f>'8A'!E26/$B26</f>
        <v>0.5957106274007683</v>
      </c>
      <c r="F26" s="114">
        <f>'8A'!F26/$B26</f>
        <v>5.2176696542893725E-2</v>
      </c>
      <c r="G26" s="114">
        <f>'8A'!G26/$B26</f>
        <v>5.4737516005121639E-2</v>
      </c>
      <c r="H26" s="114">
        <f>'8A'!H26/$B26</f>
        <v>2.2727272727272728E-2</v>
      </c>
      <c r="I26" s="114">
        <f>'8A'!I26/$B26</f>
        <v>1.6005121638924455E-3</v>
      </c>
    </row>
    <row r="27" spans="1:9" ht="12.8" customHeight="1" x14ac:dyDescent="0.25">
      <c r="A27" s="51" t="s">
        <v>24</v>
      </c>
      <c r="B27" s="23">
        <f>'8A'!B27</f>
        <v>1668</v>
      </c>
      <c r="C27" s="150">
        <f>'8A'!C27/$B27</f>
        <v>0.31714628297362113</v>
      </c>
      <c r="D27" s="147">
        <f>'8A'!D27/$B27</f>
        <v>0.68225419664268583</v>
      </c>
      <c r="E27" s="114">
        <f>'8A'!E27/$B27</f>
        <v>0.55215827338129497</v>
      </c>
      <c r="F27" s="114">
        <f>'8A'!F27/$B27</f>
        <v>5.2757793764988008E-2</v>
      </c>
      <c r="G27" s="114">
        <f>'8A'!G27/$B27</f>
        <v>5.0959232613908875E-2</v>
      </c>
      <c r="H27" s="114">
        <f>'8A'!H27/$B27</f>
        <v>2.6378896882494004E-2</v>
      </c>
      <c r="I27" s="114">
        <f>'8A'!I27/$B27</f>
        <v>0</v>
      </c>
    </row>
    <row r="28" spans="1:9" ht="12.8" customHeight="1" x14ac:dyDescent="0.25">
      <c r="A28" s="51" t="s">
        <v>25</v>
      </c>
      <c r="B28" s="23">
        <f>'8A'!B28</f>
        <v>3400</v>
      </c>
      <c r="C28" s="150">
        <f>'8A'!C28/$B28</f>
        <v>0.55588235294117649</v>
      </c>
      <c r="D28" s="147">
        <f>'8A'!D28/$B28</f>
        <v>0.44411764705882351</v>
      </c>
      <c r="E28" s="114">
        <f>'8A'!E28/$B28</f>
        <v>0.34823529411764703</v>
      </c>
      <c r="F28" s="114">
        <f>'8A'!F28/$B28</f>
        <v>3.1764705882352938E-2</v>
      </c>
      <c r="G28" s="114">
        <f>'8A'!G28/$B28</f>
        <v>4.0882352941176474E-2</v>
      </c>
      <c r="H28" s="114">
        <f>'8A'!H28/$B28</f>
        <v>2.2941176470588236E-2</v>
      </c>
      <c r="I28" s="114">
        <f>'8A'!I28/$B28</f>
        <v>2.941176470588235E-4</v>
      </c>
    </row>
    <row r="29" spans="1:9" ht="12.8" customHeight="1" x14ac:dyDescent="0.25">
      <c r="A29" s="51" t="s">
        <v>26</v>
      </c>
      <c r="B29" s="23">
        <f>'8A'!B29</f>
        <v>1771</v>
      </c>
      <c r="C29" s="150">
        <f>'8A'!C29/$B29</f>
        <v>5.7029926595143984E-2</v>
      </c>
      <c r="D29" s="147">
        <f>'8A'!D29/$B29</f>
        <v>0.94297007340485606</v>
      </c>
      <c r="E29" s="114">
        <f>'8A'!E29/$B29</f>
        <v>0.83342744212309428</v>
      </c>
      <c r="F29" s="114">
        <f>'8A'!F29/$B29</f>
        <v>6.041784302653868E-2</v>
      </c>
      <c r="G29" s="114">
        <f>'8A'!G29/$B29</f>
        <v>3.78317334839074E-2</v>
      </c>
      <c r="H29" s="114">
        <f>'8A'!H29/$B29</f>
        <v>1.129305477131564E-2</v>
      </c>
      <c r="I29" s="114">
        <f>'8A'!I29/$B29</f>
        <v>0</v>
      </c>
    </row>
    <row r="30" spans="1:9" ht="7.55" customHeight="1" x14ac:dyDescent="0.25">
      <c r="A30" s="53"/>
      <c r="B30" s="66" t="s">
        <v>2</v>
      </c>
      <c r="C30" s="152" t="s">
        <v>2</v>
      </c>
      <c r="D30" s="148" t="s">
        <v>2</v>
      </c>
      <c r="E30" s="54" t="s">
        <v>2</v>
      </c>
      <c r="F30" s="54" t="s">
        <v>2</v>
      </c>
      <c r="G30" s="54" t="s">
        <v>2</v>
      </c>
      <c r="H30" s="54" t="s">
        <v>2</v>
      </c>
      <c r="I30" s="54" t="s">
        <v>2</v>
      </c>
    </row>
    <row r="31" spans="1:9" ht="12.8" customHeight="1" x14ac:dyDescent="0.25">
      <c r="A31" s="51" t="s">
        <v>27</v>
      </c>
      <c r="B31" s="23">
        <f>'8A'!B31</f>
        <v>14894</v>
      </c>
      <c r="C31" s="150">
        <f>'8A'!C31/$B31</f>
        <v>0.87619175506915536</v>
      </c>
      <c r="D31" s="147">
        <f>'8A'!D31/$B31</f>
        <v>0.12380824493084464</v>
      </c>
      <c r="E31" s="114">
        <f>'8A'!E31/$B31</f>
        <v>3.3436283067006849E-2</v>
      </c>
      <c r="F31" s="114">
        <f>'8A'!F31/$B31</f>
        <v>3.0549214448771317E-2</v>
      </c>
      <c r="G31" s="114">
        <f>'8A'!G31/$B31</f>
        <v>2.370081912179401E-2</v>
      </c>
      <c r="H31" s="114">
        <f>'8A'!H31/$B31</f>
        <v>3.4779105680139651E-2</v>
      </c>
      <c r="I31" s="114">
        <f>'8A'!I31/$B31</f>
        <v>1.3428226131328052E-3</v>
      </c>
    </row>
    <row r="32" spans="1:9" ht="12.8" customHeight="1" x14ac:dyDescent="0.25">
      <c r="A32" s="51" t="s">
        <v>28</v>
      </c>
      <c r="B32" s="23">
        <f>'8A'!B32</f>
        <v>7795</v>
      </c>
      <c r="C32" s="150">
        <f>'8A'!C32/$B32</f>
        <v>0.26568313021167417</v>
      </c>
      <c r="D32" s="147">
        <f>'8A'!D32/$B32</f>
        <v>0.73444515715202052</v>
      </c>
      <c r="E32" s="114">
        <f>'8A'!E32/$B32</f>
        <v>0.62989095574085952</v>
      </c>
      <c r="F32" s="114">
        <f>'8A'!F32/$B32</f>
        <v>4.4772289929441947E-2</v>
      </c>
      <c r="G32" s="114">
        <f>'8A'!G32/$B32</f>
        <v>4.7722899294419502E-2</v>
      </c>
      <c r="H32" s="114">
        <f>'8A'!H32/$B32</f>
        <v>1.1802437459910199E-2</v>
      </c>
      <c r="I32" s="114">
        <f>'8A'!I32/$B32</f>
        <v>2.5657472738935217E-4</v>
      </c>
    </row>
    <row r="33" spans="1:9" ht="12.8" customHeight="1" x14ac:dyDescent="0.25">
      <c r="A33" s="51" t="s">
        <v>29</v>
      </c>
      <c r="B33" s="23">
        <f>'8A'!B33</f>
        <v>35175</v>
      </c>
      <c r="C33" s="150">
        <f>'8A'!C33/$B33</f>
        <v>0.66314143567874906</v>
      </c>
      <c r="D33" s="147">
        <f>'8A'!D33/$B33</f>
        <v>0.33685856432125089</v>
      </c>
      <c r="E33" s="114">
        <f>'8A'!E33/$B33</f>
        <v>0.27786780383795306</v>
      </c>
      <c r="F33" s="114">
        <f>'8A'!F33/$B33</f>
        <v>1.8990760483297797E-2</v>
      </c>
      <c r="G33" s="114">
        <f>'8A'!G33/$B33</f>
        <v>2.7292110874200425E-2</v>
      </c>
      <c r="H33" s="114">
        <f>'8A'!H33/$B33</f>
        <v>1.2366737739872069E-2</v>
      </c>
      <c r="I33" s="114">
        <f>'8A'!I33/$B33</f>
        <v>3.4115138592750533E-4</v>
      </c>
    </row>
    <row r="34" spans="1:9" ht="12.8" customHeight="1" x14ac:dyDescent="0.25">
      <c r="A34" s="51" t="s">
        <v>30</v>
      </c>
      <c r="B34" s="23">
        <f>'8A'!B34</f>
        <v>2822</v>
      </c>
      <c r="C34" s="150">
        <f>'8A'!C34/$B34</f>
        <v>0.60205527994330266</v>
      </c>
      <c r="D34" s="147">
        <f>'8A'!D34/$B34</f>
        <v>0.3979447200566974</v>
      </c>
      <c r="E34" s="114">
        <f>'8A'!E34/$B34</f>
        <v>0.31006378454996458</v>
      </c>
      <c r="F34" s="114">
        <f>'8A'!F34/$B34</f>
        <v>3.9688164422395464E-2</v>
      </c>
      <c r="G34" s="114">
        <f>'8A'!G34/$B34</f>
        <v>3.3309709425939048E-2</v>
      </c>
      <c r="H34" s="114">
        <f>'8A'!H34/$B34</f>
        <v>1.4883061658398299E-2</v>
      </c>
      <c r="I34" s="114">
        <f>'8A'!I34/$B34</f>
        <v>0</v>
      </c>
    </row>
    <row r="35" spans="1:9" ht="12.8" customHeight="1" x14ac:dyDescent="0.25">
      <c r="A35" s="51" t="s">
        <v>31</v>
      </c>
      <c r="B35" s="23">
        <f>'8A'!B35</f>
        <v>6606</v>
      </c>
      <c r="C35" s="150">
        <f>'8A'!C35/$B35</f>
        <v>0.35709960641840749</v>
      </c>
      <c r="D35" s="147">
        <f>'8A'!D35/$B35</f>
        <v>0.64290039358159246</v>
      </c>
      <c r="E35" s="114">
        <f>'8A'!E35/$B35</f>
        <v>0.41326067211625794</v>
      </c>
      <c r="F35" s="114">
        <f>'8A'!F35/$B35</f>
        <v>9.3702694520133217E-2</v>
      </c>
      <c r="G35" s="114">
        <f>'8A'!G35/$B35</f>
        <v>9.657886769603391E-2</v>
      </c>
      <c r="H35" s="114">
        <f>'8A'!H35/$B35</f>
        <v>3.4514078110808359E-2</v>
      </c>
      <c r="I35" s="114">
        <f>'8A'!I35/$B35</f>
        <v>4.6927036027853463E-3</v>
      </c>
    </row>
    <row r="36" spans="1:9" ht="12.8" customHeight="1" x14ac:dyDescent="0.25">
      <c r="A36" s="51" t="s">
        <v>32</v>
      </c>
      <c r="B36" s="23">
        <f>'8A'!B36</f>
        <v>870</v>
      </c>
      <c r="C36" s="150">
        <f>'8A'!C36/$B36</f>
        <v>0.49080459770114943</v>
      </c>
      <c r="D36" s="147">
        <f>'8A'!D36/$B36</f>
        <v>0.50919540229885063</v>
      </c>
      <c r="E36" s="114">
        <f>'8A'!E36/$B36</f>
        <v>0.38505747126436779</v>
      </c>
      <c r="F36" s="114">
        <f>'8A'!F36/$B36</f>
        <v>4.1379310344827586E-2</v>
      </c>
      <c r="G36" s="114">
        <f>'8A'!G36/$B36</f>
        <v>4.5977011494252873E-2</v>
      </c>
      <c r="H36" s="114">
        <f>'8A'!H36/$B36</f>
        <v>3.6781609195402298E-2</v>
      </c>
      <c r="I36" s="114">
        <f>'8A'!I36/$B36</f>
        <v>0</v>
      </c>
    </row>
    <row r="37" spans="1:9" ht="12.8" customHeight="1" x14ac:dyDescent="0.25">
      <c r="A37" s="51" t="s">
        <v>33</v>
      </c>
      <c r="B37" s="23">
        <f>'8A'!B37</f>
        <v>5138</v>
      </c>
      <c r="C37" s="150">
        <f>'8A'!C37/$B37</f>
        <v>0.24289606850914752</v>
      </c>
      <c r="D37" s="147">
        <f>'8A'!D37/$B37</f>
        <v>0.75729855975087579</v>
      </c>
      <c r="E37" s="114">
        <f>'8A'!E37/$B37</f>
        <v>0.69229272090307514</v>
      </c>
      <c r="F37" s="114">
        <f>'8A'!F37/$B37</f>
        <v>3.0751265083690152E-2</v>
      </c>
      <c r="G37" s="114">
        <f>'8A'!G37/$B37</f>
        <v>2.7637212923316466E-2</v>
      </c>
      <c r="H37" s="114">
        <f>'8A'!H37/$B37</f>
        <v>5.8388478007006615E-3</v>
      </c>
      <c r="I37" s="114">
        <f>'8A'!I37/$B37</f>
        <v>5.8388478007006617E-4</v>
      </c>
    </row>
    <row r="38" spans="1:9" ht="12.8" customHeight="1" x14ac:dyDescent="0.25">
      <c r="A38" s="51" t="s">
        <v>34</v>
      </c>
      <c r="B38" s="23">
        <f>'8A'!B38</f>
        <v>1306</v>
      </c>
      <c r="C38" s="150">
        <f>'8A'!C38/$B38</f>
        <v>0.37212863705972438</v>
      </c>
      <c r="D38" s="147">
        <f>'8A'!D38/$B38</f>
        <v>0.62787136294027568</v>
      </c>
      <c r="E38" s="114">
        <f>'8A'!E38/$B38</f>
        <v>0.35987748851454826</v>
      </c>
      <c r="F38" s="114">
        <f>'8A'!F38/$B38</f>
        <v>0.15313935681470137</v>
      </c>
      <c r="G38" s="114">
        <f>'8A'!G38/$B38</f>
        <v>9.1883614088820828E-2</v>
      </c>
      <c r="H38" s="114">
        <f>'8A'!H38/$B38</f>
        <v>2.3736600306278714E-2</v>
      </c>
      <c r="I38" s="114">
        <f>'8A'!I38/$B38</f>
        <v>0</v>
      </c>
    </row>
    <row r="39" spans="1:9" ht="12.8" customHeight="1" x14ac:dyDescent="0.25">
      <c r="A39" s="51" t="s">
        <v>35</v>
      </c>
      <c r="B39" s="23">
        <f>'8A'!B39</f>
        <v>1468</v>
      </c>
      <c r="C39" s="150">
        <f>'8A'!C39/$B39</f>
        <v>0.43869209809264303</v>
      </c>
      <c r="D39" s="147">
        <f>'8A'!D39/$B39</f>
        <v>0.56130790190735691</v>
      </c>
      <c r="E39" s="114">
        <f>'8A'!E39/$B39</f>
        <v>0.35967302452316074</v>
      </c>
      <c r="F39" s="114">
        <f>'8A'!F39/$B39</f>
        <v>6.4032697547683926E-2</v>
      </c>
      <c r="G39" s="114">
        <f>'8A'!G39/$B39</f>
        <v>9.7411444141689368E-2</v>
      </c>
      <c r="H39" s="114">
        <f>'8A'!H39/$B39</f>
        <v>3.9509536784741145E-2</v>
      </c>
      <c r="I39" s="114">
        <f>'8A'!I39/$B39</f>
        <v>1.3623978201634877E-3</v>
      </c>
    </row>
    <row r="40" spans="1:9" ht="12.8" customHeight="1" x14ac:dyDescent="0.25">
      <c r="A40" s="51" t="s">
        <v>36</v>
      </c>
      <c r="B40" s="23">
        <f>'8A'!B40</f>
        <v>4140</v>
      </c>
      <c r="C40" s="150">
        <f>'8A'!C40/$B40</f>
        <v>0.38188405797101449</v>
      </c>
      <c r="D40" s="147">
        <f>'8A'!D40/$B40</f>
        <v>0.61787439613526574</v>
      </c>
      <c r="E40" s="114">
        <f>'8A'!E40/$B40</f>
        <v>0.45676328502415459</v>
      </c>
      <c r="F40" s="114">
        <f>'8A'!F40/$B40</f>
        <v>6.4492753623188404E-2</v>
      </c>
      <c r="G40" s="114">
        <f>'8A'!G40/$B40</f>
        <v>5.8454106280193235E-2</v>
      </c>
      <c r="H40" s="114">
        <f>'8A'!H40/$B40</f>
        <v>3.8164251207729469E-2</v>
      </c>
      <c r="I40" s="114">
        <f>'8A'!I40/$B40</f>
        <v>2.4154589371980676E-4</v>
      </c>
    </row>
    <row r="41" spans="1:9" ht="7.55" customHeight="1" x14ac:dyDescent="0.25">
      <c r="A41" s="53"/>
      <c r="B41" s="66" t="s">
        <v>2</v>
      </c>
      <c r="C41" s="152" t="s">
        <v>2</v>
      </c>
      <c r="D41" s="148" t="s">
        <v>2</v>
      </c>
      <c r="E41" s="54" t="s">
        <v>2</v>
      </c>
      <c r="F41" s="54" t="s">
        <v>2</v>
      </c>
      <c r="G41" s="54" t="s">
        <v>2</v>
      </c>
      <c r="H41" s="54" t="s">
        <v>2</v>
      </c>
      <c r="I41" s="54" t="s">
        <v>2</v>
      </c>
    </row>
    <row r="42" spans="1:9" ht="12.8" customHeight="1" x14ac:dyDescent="0.25">
      <c r="A42" s="51" t="s">
        <v>37</v>
      </c>
      <c r="B42" s="23">
        <f>'8A'!B42</f>
        <v>2908</v>
      </c>
      <c r="C42" s="150">
        <f>'8A'!C42/$B42</f>
        <v>0.63033012379642361</v>
      </c>
      <c r="D42" s="147">
        <f>'8A'!D42/$B42</f>
        <v>0.3700137551581843</v>
      </c>
      <c r="E42" s="114">
        <f>'8A'!E42/$B42</f>
        <v>0.27028885832187072</v>
      </c>
      <c r="F42" s="114">
        <f>'8A'!F42/$B42</f>
        <v>4.4016506189821183E-2</v>
      </c>
      <c r="G42" s="114">
        <f>'8A'!G42/$B42</f>
        <v>4.05777166437414E-2</v>
      </c>
      <c r="H42" s="114">
        <f>'8A'!H42/$B42</f>
        <v>1.5130674002751032E-2</v>
      </c>
      <c r="I42" s="114">
        <f>'8A'!I42/$B42</f>
        <v>3.43878954607978E-4</v>
      </c>
    </row>
    <row r="43" spans="1:9" ht="12.8" customHeight="1" x14ac:dyDescent="0.25">
      <c r="A43" s="51" t="s">
        <v>38</v>
      </c>
      <c r="B43" s="23">
        <f>'8A'!B43</f>
        <v>3966</v>
      </c>
      <c r="C43" s="150">
        <f>'8A'!C43/$B43</f>
        <v>0.29778113968734243</v>
      </c>
      <c r="D43" s="147">
        <f>'8A'!D43/$B43</f>
        <v>0.70221886031265757</v>
      </c>
      <c r="E43" s="114">
        <f>'8A'!E43/$B43</f>
        <v>0.59152798789712557</v>
      </c>
      <c r="F43" s="114">
        <f>'8A'!F43/$B43</f>
        <v>3.4543620776601107E-2</v>
      </c>
      <c r="G43" s="114">
        <f>'8A'!G43/$B43</f>
        <v>4.1351487644982352E-2</v>
      </c>
      <c r="H43" s="114">
        <f>'8A'!H43/$B43</f>
        <v>2.8996469994957134E-2</v>
      </c>
      <c r="I43" s="114">
        <f>'8A'!I43/$B43</f>
        <v>5.7992939989914274E-3</v>
      </c>
    </row>
    <row r="44" spans="1:9" ht="12.8" customHeight="1" x14ac:dyDescent="0.25">
      <c r="A44" s="51" t="s">
        <v>39</v>
      </c>
      <c r="B44" s="23">
        <f>'8A'!B44</f>
        <v>4166</v>
      </c>
      <c r="C44" s="150">
        <f>'8A'!C44/$B44</f>
        <v>0.4243879020643303</v>
      </c>
      <c r="D44" s="147">
        <f>'8A'!D44/$B44</f>
        <v>0.5756120979356697</v>
      </c>
      <c r="E44" s="114">
        <f>'8A'!E44/$B44</f>
        <v>0.56889102256361013</v>
      </c>
      <c r="F44" s="114">
        <f>'8A'!F44/$B44</f>
        <v>1.6802688430148825E-3</v>
      </c>
      <c r="G44" s="114">
        <f>'8A'!G44/$B44</f>
        <v>3.840614498319731E-3</v>
      </c>
      <c r="H44" s="114">
        <f>'8A'!H44/$B44</f>
        <v>1.200192030724916E-3</v>
      </c>
      <c r="I44" s="114">
        <f>'8A'!I44/$B44</f>
        <v>0</v>
      </c>
    </row>
    <row r="45" spans="1:9" ht="12.8" customHeight="1" x14ac:dyDescent="0.25">
      <c r="A45" s="51" t="s">
        <v>40</v>
      </c>
      <c r="B45" s="23">
        <f>'8A'!B45</f>
        <v>71938</v>
      </c>
      <c r="C45" s="150">
        <f>'8A'!C45/$B45</f>
        <v>0.21696460841279991</v>
      </c>
      <c r="D45" s="147">
        <f>'8A'!D45/$B45</f>
        <v>0.78304929244627319</v>
      </c>
      <c r="E45" s="114">
        <f>'8A'!E45/$B45</f>
        <v>0.61924156912897221</v>
      </c>
      <c r="F45" s="114">
        <f>'8A'!F45/$B45</f>
        <v>5.9467875114682087E-2</v>
      </c>
      <c r="G45" s="114">
        <f>'8A'!G45/$B45</f>
        <v>7.9401707025494178E-2</v>
      </c>
      <c r="H45" s="114">
        <f>'8A'!H45/$B45</f>
        <v>2.328393894742695E-2</v>
      </c>
      <c r="I45" s="114">
        <f>'8A'!I45/$B45</f>
        <v>1.6403013706247046E-3</v>
      </c>
    </row>
    <row r="46" spans="1:9" ht="12.8" customHeight="1" x14ac:dyDescent="0.25">
      <c r="A46" s="51" t="s">
        <v>41</v>
      </c>
      <c r="B46" s="23">
        <f>'8A'!B46</f>
        <v>1482</v>
      </c>
      <c r="C46" s="150">
        <f>'8A'!C46/$B46</f>
        <v>0.28609986504723345</v>
      </c>
      <c r="D46" s="147">
        <f>'8A'!D46/$B46</f>
        <v>0.7139001349527665</v>
      </c>
      <c r="E46" s="114">
        <f>'8A'!E46/$B46</f>
        <v>0.54790823211875839</v>
      </c>
      <c r="F46" s="114">
        <f>'8A'!F46/$B46</f>
        <v>6.8151147098515524E-2</v>
      </c>
      <c r="G46" s="114">
        <f>'8A'!G46/$B46</f>
        <v>7.28744939271255E-2</v>
      </c>
      <c r="H46" s="114">
        <f>'8A'!H46/$B46</f>
        <v>2.4966261808367071E-2</v>
      </c>
      <c r="I46" s="114">
        <f>'8A'!I46/$B46</f>
        <v>0</v>
      </c>
    </row>
    <row r="47" spans="1:9" ht="12.8" customHeight="1" x14ac:dyDescent="0.25">
      <c r="A47" s="51" t="s">
        <v>42</v>
      </c>
      <c r="B47" s="23">
        <f>'8A'!B47</f>
        <v>250</v>
      </c>
      <c r="C47" s="150">
        <f>'8A'!C47/$B47</f>
        <v>0.52800000000000002</v>
      </c>
      <c r="D47" s="147">
        <f>'8A'!D47/$B47</f>
        <v>0.47199999999999998</v>
      </c>
      <c r="E47" s="114">
        <f>'8A'!E47/$B47</f>
        <v>0.28399999999999997</v>
      </c>
      <c r="F47" s="114">
        <f>'8A'!F47/$B47</f>
        <v>7.5999999999999998E-2</v>
      </c>
      <c r="G47" s="114">
        <f>'8A'!G47/$B47</f>
        <v>0.08</v>
      </c>
      <c r="H47" s="114">
        <f>'8A'!H47/$B47</f>
        <v>3.2000000000000001E-2</v>
      </c>
      <c r="I47" s="114">
        <f>'8A'!I47/$B47</f>
        <v>0</v>
      </c>
    </row>
    <row r="48" spans="1:9" ht="12.8" customHeight="1" x14ac:dyDescent="0.25">
      <c r="A48" s="51" t="s">
        <v>43</v>
      </c>
      <c r="B48" s="23">
        <f>'8A'!B48</f>
        <v>6156</v>
      </c>
      <c r="C48" s="150">
        <f>'8A'!C48/$B48</f>
        <v>0.34941520467836257</v>
      </c>
      <c r="D48" s="147">
        <f>'8A'!D48/$B48</f>
        <v>0.65058479532163738</v>
      </c>
      <c r="E48" s="114">
        <f>'8A'!E48/$B48</f>
        <v>0.54028589993502274</v>
      </c>
      <c r="F48" s="114">
        <f>'8A'!F48/$B48</f>
        <v>5.0357374918778425E-2</v>
      </c>
      <c r="G48" s="114">
        <f>'8A'!G48/$B48</f>
        <v>4.2560103963612733E-2</v>
      </c>
      <c r="H48" s="114">
        <f>'8A'!H48/$B48</f>
        <v>1.6081871345029239E-2</v>
      </c>
      <c r="I48" s="114">
        <f>'8A'!I48/$B48</f>
        <v>1.2995451591942819E-3</v>
      </c>
    </row>
    <row r="49" spans="1:9" ht="12.8" customHeight="1" x14ac:dyDescent="0.25">
      <c r="A49" s="51" t="s">
        <v>44</v>
      </c>
      <c r="B49" s="23">
        <f>'8A'!B49</f>
        <v>1346</v>
      </c>
      <c r="C49" s="150">
        <f>'8A'!C49/$B49</f>
        <v>0.36478454680534916</v>
      </c>
      <c r="D49" s="147">
        <f>'8A'!D49/$B49</f>
        <v>0.63521545319465078</v>
      </c>
      <c r="E49" s="114">
        <f>'8A'!E49/$B49</f>
        <v>0.43684992570579495</v>
      </c>
      <c r="F49" s="114">
        <f>'8A'!F49/$B49</f>
        <v>5.8692421991084695E-2</v>
      </c>
      <c r="G49" s="114">
        <f>'8A'!G49/$B49</f>
        <v>7.0579494799405645E-2</v>
      </c>
      <c r="H49" s="114">
        <f>'8A'!H49/$B49</f>
        <v>5.9435364041604752E-2</v>
      </c>
      <c r="I49" s="114">
        <f>'8A'!I49/$B49</f>
        <v>9.658246656760773E-3</v>
      </c>
    </row>
    <row r="50" spans="1:9" ht="12.8" customHeight="1" x14ac:dyDescent="0.25">
      <c r="A50" s="51" t="s">
        <v>45</v>
      </c>
      <c r="B50" s="23">
        <f>'8A'!B50</f>
        <v>31050</v>
      </c>
      <c r="C50" s="150">
        <f>'8A'!C50/$B50</f>
        <v>0.65958132045088569</v>
      </c>
      <c r="D50" s="147">
        <f>'8A'!D50/$B50</f>
        <v>0.34041867954911431</v>
      </c>
      <c r="E50" s="114">
        <f>'8A'!E50/$B50</f>
        <v>0.25549114331723027</v>
      </c>
      <c r="F50" s="114">
        <f>'8A'!F50/$B50</f>
        <v>5.5780998389694039E-2</v>
      </c>
      <c r="G50" s="114">
        <f>'8A'!G50/$B50</f>
        <v>2.1223832528180355E-2</v>
      </c>
      <c r="H50" s="114">
        <f>'8A'!H50/$B50</f>
        <v>7.6972624798711756E-3</v>
      </c>
      <c r="I50" s="114">
        <f>'8A'!I50/$B50</f>
        <v>2.2544283413848632E-4</v>
      </c>
    </row>
    <row r="51" spans="1:9" ht="12.8" customHeight="1" x14ac:dyDescent="0.25">
      <c r="A51" s="51" t="s">
        <v>46</v>
      </c>
      <c r="B51" s="23">
        <f>'8A'!B51</f>
        <v>20766</v>
      </c>
      <c r="C51" s="150">
        <f>'8A'!C51/$B51</f>
        <v>0.22532023499951845</v>
      </c>
      <c r="D51" s="147">
        <f>'8A'!D51/$B51</f>
        <v>0.77467976500048152</v>
      </c>
      <c r="E51" s="114">
        <f>'8A'!E51/$B51</f>
        <v>0.59587787729943176</v>
      </c>
      <c r="F51" s="114">
        <f>'8A'!F51/$B51</f>
        <v>0.10064528556293942</v>
      </c>
      <c r="G51" s="114">
        <f>'8A'!G51/$B51</f>
        <v>5.2200712703457573E-2</v>
      </c>
      <c r="H51" s="114">
        <f>'8A'!H51/$B51</f>
        <v>2.5955889434652799E-2</v>
      </c>
      <c r="I51" s="114">
        <f>'8A'!I51/$B51</f>
        <v>0</v>
      </c>
    </row>
    <row r="52" spans="1:9" ht="7.55" customHeight="1" x14ac:dyDescent="0.25">
      <c r="A52" s="53"/>
      <c r="B52" s="66" t="s">
        <v>2</v>
      </c>
      <c r="C52" s="152" t="s">
        <v>2</v>
      </c>
      <c r="D52" s="148" t="s">
        <v>2</v>
      </c>
      <c r="E52" s="54" t="s">
        <v>2</v>
      </c>
      <c r="F52" s="54" t="s">
        <v>2</v>
      </c>
      <c r="G52" s="54" t="s">
        <v>2</v>
      </c>
      <c r="H52" s="54" t="s">
        <v>2</v>
      </c>
      <c r="I52" s="54" t="s">
        <v>2</v>
      </c>
    </row>
    <row r="53" spans="1:9" ht="12.8" customHeight="1" x14ac:dyDescent="0.25">
      <c r="A53" s="51" t="s">
        <v>47</v>
      </c>
      <c r="B53" s="23">
        <f>'8A'!B53</f>
        <v>3980</v>
      </c>
      <c r="C53" s="150">
        <f>'8A'!C53/$B53</f>
        <v>0.19497487437185929</v>
      </c>
      <c r="D53" s="147">
        <f>'8A'!D53/$B53</f>
        <v>0.80502512562814066</v>
      </c>
      <c r="E53" s="114">
        <f>'8A'!E53/$B53</f>
        <v>0.75402010050251256</v>
      </c>
      <c r="F53" s="114">
        <f>'8A'!F53/$B53</f>
        <v>9.2964824120603008E-3</v>
      </c>
      <c r="G53" s="114">
        <f>'8A'!G53/$B53</f>
        <v>3.7185929648241203E-2</v>
      </c>
      <c r="H53" s="114">
        <f>'8A'!H53/$B53</f>
        <v>4.2713567839195981E-3</v>
      </c>
      <c r="I53" s="114">
        <f>'8A'!I53/$B53</f>
        <v>0</v>
      </c>
    </row>
    <row r="54" spans="1:9" ht="12.8" customHeight="1" x14ac:dyDescent="0.25">
      <c r="A54" s="51" t="s">
        <v>48</v>
      </c>
      <c r="B54" s="23">
        <f>'8A'!B54</f>
        <v>2764</v>
      </c>
      <c r="C54" s="150">
        <f>'8A'!C54/$B54</f>
        <v>8.9001447178002888E-2</v>
      </c>
      <c r="D54" s="147">
        <f>'8A'!D54/$B54</f>
        <v>0.91063675832127355</v>
      </c>
      <c r="E54" s="114">
        <f>'8A'!E54/$B54</f>
        <v>0.61758321273516648</v>
      </c>
      <c r="F54" s="114">
        <f>'8A'!F54/$B54</f>
        <v>0.15701881331403764</v>
      </c>
      <c r="G54" s="114">
        <f>'8A'!G54/$B54</f>
        <v>0.1085383502170767</v>
      </c>
      <c r="H54" s="114">
        <f>'8A'!H54/$B54</f>
        <v>2.7134587554269174E-2</v>
      </c>
      <c r="I54" s="114">
        <f>'8A'!I54/$B54</f>
        <v>7.2358900144717795E-4</v>
      </c>
    </row>
    <row r="55" spans="1:9" ht="12.8" customHeight="1" x14ac:dyDescent="0.25">
      <c r="A55" s="51" t="s">
        <v>49</v>
      </c>
      <c r="B55" s="23">
        <f>'8A'!B55</f>
        <v>2046</v>
      </c>
      <c r="C55" s="150">
        <f>'8A'!C55/$B55</f>
        <v>0.30009775171065495</v>
      </c>
      <c r="D55" s="147">
        <f>'8A'!D55/$B55</f>
        <v>0.69990224828934511</v>
      </c>
      <c r="E55" s="114">
        <f>'8A'!E55/$B55</f>
        <v>0.51661779081133918</v>
      </c>
      <c r="F55" s="114">
        <f>'8A'!F55/$B55</f>
        <v>7.6735092864125123E-2</v>
      </c>
      <c r="G55" s="114">
        <f>'8A'!G55/$B55</f>
        <v>9.1397849462365593E-2</v>
      </c>
      <c r="H55" s="114">
        <f>'8A'!H55/$B55</f>
        <v>1.5151515151515152E-2</v>
      </c>
      <c r="I55" s="114">
        <f>'8A'!I55/$B55</f>
        <v>0</v>
      </c>
    </row>
    <row r="56" spans="1:9" ht="12.8" customHeight="1" x14ac:dyDescent="0.25">
      <c r="A56" s="51" t="s">
        <v>50</v>
      </c>
      <c r="B56" s="23">
        <f>'8A'!B56</f>
        <v>318</v>
      </c>
      <c r="C56" s="150">
        <f>'8A'!C56/$B56</f>
        <v>0.57861635220125784</v>
      </c>
      <c r="D56" s="147">
        <f>'8A'!D56/$B56</f>
        <v>0.41823899371069184</v>
      </c>
      <c r="E56" s="114">
        <f>'8A'!E56/$B56</f>
        <v>0.20440251572327045</v>
      </c>
      <c r="F56" s="114">
        <f>'8A'!F56/$B56</f>
        <v>0.11006289308176101</v>
      </c>
      <c r="G56" s="114">
        <f>'8A'!G56/$B56</f>
        <v>7.8616352201257858E-2</v>
      </c>
      <c r="H56" s="114">
        <f>'8A'!H56/$B56</f>
        <v>2.5157232704402517E-2</v>
      </c>
      <c r="I56" s="114">
        <f>'8A'!I56/$B56</f>
        <v>3.1446540880503146E-3</v>
      </c>
    </row>
    <row r="57" spans="1:9" ht="12.8" customHeight="1" x14ac:dyDescent="0.25">
      <c r="A57" s="51" t="s">
        <v>51</v>
      </c>
      <c r="B57" s="23">
        <f>'8A'!B57</f>
        <v>6053</v>
      </c>
      <c r="C57" s="150">
        <f>'8A'!C57/$B57</f>
        <v>0.33487526846191973</v>
      </c>
      <c r="D57" s="147">
        <f>'8A'!D57/$B57</f>
        <v>0.66495952420287463</v>
      </c>
      <c r="E57" s="114">
        <f>'8A'!E57/$B57</f>
        <v>0.56864364777796139</v>
      </c>
      <c r="F57" s="114">
        <f>'8A'!F57/$B57</f>
        <v>3.1885015694696844E-2</v>
      </c>
      <c r="G57" s="114">
        <f>'8A'!G57/$B57</f>
        <v>3.5023955063604825E-2</v>
      </c>
      <c r="H57" s="114">
        <f>'8A'!H57/$B57</f>
        <v>2.9406905666611596E-2</v>
      </c>
      <c r="I57" s="114">
        <f>'8A'!I57/$B57</f>
        <v>0</v>
      </c>
    </row>
    <row r="58" spans="1:9" ht="12.8" customHeight="1" x14ac:dyDescent="0.25">
      <c r="A58" s="51" t="s">
        <v>52</v>
      </c>
      <c r="B58" s="23">
        <f>'8A'!B58</f>
        <v>6335</v>
      </c>
      <c r="C58" s="150">
        <f>'8A'!C58/$B58</f>
        <v>0.21957379636937649</v>
      </c>
      <c r="D58" s="147">
        <f>'8A'!D58/$B58</f>
        <v>0.78058405682715071</v>
      </c>
      <c r="E58" s="114">
        <f>'8A'!E58/$B58</f>
        <v>0.6947119179163378</v>
      </c>
      <c r="F58" s="114">
        <f>'8A'!F58/$B58</f>
        <v>3.6464088397790057E-2</v>
      </c>
      <c r="G58" s="114">
        <f>'8A'!G58/$B58</f>
        <v>3.9621152328334651E-2</v>
      </c>
      <c r="H58" s="114">
        <f>'8A'!H58/$B58</f>
        <v>9.6290449881610094E-3</v>
      </c>
      <c r="I58" s="114">
        <f>'8A'!I58/$B58</f>
        <v>0</v>
      </c>
    </row>
    <row r="59" spans="1:9" ht="12.8" customHeight="1" x14ac:dyDescent="0.25">
      <c r="A59" s="51" t="s">
        <v>53</v>
      </c>
      <c r="B59" s="23">
        <f>'8A'!B59</f>
        <v>1231</v>
      </c>
      <c r="C59" s="150">
        <f>'8A'!C59/$B59</f>
        <v>0.11779041429731925</v>
      </c>
      <c r="D59" s="147">
        <f>'8A'!D59/$B59</f>
        <v>0.8830219333874898</v>
      </c>
      <c r="E59" s="114">
        <f>'8A'!E59/$B59</f>
        <v>0.65312753858651507</v>
      </c>
      <c r="F59" s="114">
        <f>'8A'!F59/$B59</f>
        <v>0.17546709991876522</v>
      </c>
      <c r="G59" s="114">
        <f>'8A'!G59/$B59</f>
        <v>4.0617384240454912E-2</v>
      </c>
      <c r="H59" s="114">
        <f>'8A'!H59/$B59</f>
        <v>1.380991064175467E-2</v>
      </c>
      <c r="I59" s="114">
        <f>'8A'!I59/$B59</f>
        <v>0</v>
      </c>
    </row>
    <row r="60" spans="1:9" ht="12.8" customHeight="1" x14ac:dyDescent="0.25">
      <c r="A60" s="51" t="s">
        <v>54</v>
      </c>
      <c r="B60" s="23">
        <f>'8A'!B60</f>
        <v>1262</v>
      </c>
      <c r="C60" s="150">
        <f>'8A'!C60/$B60</f>
        <v>0.46196513470681461</v>
      </c>
      <c r="D60" s="147">
        <f>'8A'!D60/$B60</f>
        <v>0.53882725832012679</v>
      </c>
      <c r="E60" s="114">
        <f>'8A'!E60/$B60</f>
        <v>0.41125198098256738</v>
      </c>
      <c r="F60" s="114">
        <f>'8A'!F60/$B60</f>
        <v>6.6561014263074481E-2</v>
      </c>
      <c r="G60" s="114">
        <f>'8A'!G60/$B60</f>
        <v>4.7543581616481777E-2</v>
      </c>
      <c r="H60" s="114">
        <f>'8A'!H60/$B60</f>
        <v>1.347068145800317E-2</v>
      </c>
      <c r="I60" s="114">
        <f>'8A'!I60/$B60</f>
        <v>0</v>
      </c>
    </row>
    <row r="61" spans="1:9" ht="12.8" customHeight="1" x14ac:dyDescent="0.25">
      <c r="A61" s="51" t="s">
        <v>55</v>
      </c>
      <c r="B61" s="23">
        <f>'8A'!B61</f>
        <v>99</v>
      </c>
      <c r="C61" s="150">
        <f>'8A'!C61/$B61</f>
        <v>6.0606060606060608E-2</v>
      </c>
      <c r="D61" s="147">
        <f>'8A'!D61/$B61</f>
        <v>0.92929292929292928</v>
      </c>
      <c r="E61" s="114">
        <f>'8A'!E61/$B61</f>
        <v>0.88888888888888884</v>
      </c>
      <c r="F61" s="114">
        <f>'8A'!F61/$B61</f>
        <v>2.0202020202020204E-2</v>
      </c>
      <c r="G61" s="114">
        <f>'8A'!G61/$B61</f>
        <v>2.0202020202020204E-2</v>
      </c>
      <c r="H61" s="114">
        <f>'8A'!H61/$B61</f>
        <v>1.0101010101010102E-2</v>
      </c>
      <c r="I61" s="114">
        <f>'8A'!I61/$B61</f>
        <v>0</v>
      </c>
    </row>
    <row r="62" spans="1:9" ht="12.8" customHeight="1" x14ac:dyDescent="0.25">
      <c r="A62" s="51" t="s">
        <v>56</v>
      </c>
      <c r="B62" s="23">
        <f>'8A'!B62</f>
        <v>6976</v>
      </c>
      <c r="C62" s="150">
        <f>'8A'!C62/$B62</f>
        <v>0.40538990825688076</v>
      </c>
      <c r="D62" s="147">
        <f>'8A'!D62/$B62</f>
        <v>0.5946100917431193</v>
      </c>
      <c r="E62" s="114">
        <f>'8A'!E62/$B62</f>
        <v>0.53612385321100919</v>
      </c>
      <c r="F62" s="114">
        <f>'8A'!F62/$B62</f>
        <v>2.1215596330275231E-2</v>
      </c>
      <c r="G62" s="114">
        <f>'8A'!G62/$B62</f>
        <v>2.5372706422018349E-2</v>
      </c>
      <c r="H62" s="114">
        <f>'8A'!H62/$B62</f>
        <v>1.1467889908256881E-2</v>
      </c>
      <c r="I62" s="114">
        <f>'8A'!I62/$B62</f>
        <v>5.7339449541284407E-4</v>
      </c>
    </row>
    <row r="63" spans="1:9" ht="7.55" customHeight="1" x14ac:dyDescent="0.25">
      <c r="A63" s="53"/>
      <c r="B63" s="66" t="s">
        <v>2</v>
      </c>
      <c r="C63" s="152" t="s">
        <v>2</v>
      </c>
      <c r="D63" s="148" t="s">
        <v>2</v>
      </c>
      <c r="E63" s="54" t="s">
        <v>2</v>
      </c>
      <c r="F63" s="54" t="s">
        <v>2</v>
      </c>
      <c r="G63" s="54" t="s">
        <v>2</v>
      </c>
      <c r="H63" s="54" t="s">
        <v>2</v>
      </c>
      <c r="I63" s="54" t="s">
        <v>2</v>
      </c>
    </row>
    <row r="64" spans="1:9" ht="12.8" customHeight="1" x14ac:dyDescent="0.25">
      <c r="A64" s="51" t="s">
        <v>57</v>
      </c>
      <c r="B64" s="23">
        <f>'8A'!B64</f>
        <v>22176</v>
      </c>
      <c r="C64" s="150">
        <f>'8A'!C64/$B64</f>
        <v>0.50491522366522368</v>
      </c>
      <c r="D64" s="147">
        <f>'8A'!D64/$B64</f>
        <v>0.49508477633477632</v>
      </c>
      <c r="E64" s="114">
        <f>'8A'!E64/$B64</f>
        <v>0.40620490620490618</v>
      </c>
      <c r="F64" s="114">
        <f>'8A'!F64/$B64</f>
        <v>3.5939754689754688E-2</v>
      </c>
      <c r="G64" s="114">
        <f>'8A'!G64/$B64</f>
        <v>3.0618686868686868E-2</v>
      </c>
      <c r="H64" s="114">
        <f>'8A'!H64/$B64</f>
        <v>1.9931457431457432E-2</v>
      </c>
      <c r="I64" s="114">
        <f>'8A'!I64/$B64</f>
        <v>2.435064935064935E-3</v>
      </c>
    </row>
    <row r="65" spans="1:9" ht="12.8" customHeight="1" x14ac:dyDescent="0.25">
      <c r="A65" s="51" t="s">
        <v>58</v>
      </c>
      <c r="B65" s="23">
        <f>'8A'!B65</f>
        <v>1227</v>
      </c>
      <c r="C65" s="150">
        <f>'8A'!C65/$B65</f>
        <v>0.35207823960880197</v>
      </c>
      <c r="D65" s="147">
        <f>'8A'!D65/$B65</f>
        <v>0.64792176039119809</v>
      </c>
      <c r="E65" s="114">
        <f>'8A'!E65/$B65</f>
        <v>0.43683781581092096</v>
      </c>
      <c r="F65" s="114">
        <f>'8A'!F65/$B65</f>
        <v>9.6169519152404237E-2</v>
      </c>
      <c r="G65" s="114">
        <f>'8A'!G65/$B65</f>
        <v>8.1499592502037491E-2</v>
      </c>
      <c r="H65" s="114">
        <f>'8A'!H65/$B65</f>
        <v>3.0969845150774247E-2</v>
      </c>
      <c r="I65" s="114">
        <f>'8A'!I65/$B65</f>
        <v>2.4449877750611247E-3</v>
      </c>
    </row>
    <row r="66" spans="1:9" ht="12.8" customHeight="1" x14ac:dyDescent="0.25">
      <c r="A66" s="51" t="s">
        <v>59</v>
      </c>
      <c r="B66" s="23">
        <f>'8A'!B66</f>
        <v>3311</v>
      </c>
      <c r="C66" s="150">
        <f>'8A'!C66/$B66</f>
        <v>0.51827242524916939</v>
      </c>
      <c r="D66" s="147">
        <f>'8A'!D66/$B66</f>
        <v>0.48202959830866809</v>
      </c>
      <c r="E66" s="114">
        <f>'8A'!E66/$B66</f>
        <v>0.37571730594986408</v>
      </c>
      <c r="F66" s="114">
        <f>'8A'!F66/$B66</f>
        <v>6.523708849290244E-2</v>
      </c>
      <c r="G66" s="114">
        <f>'8A'!G66/$B66</f>
        <v>3.1410450015101177E-2</v>
      </c>
      <c r="H66" s="114">
        <f>'8A'!H66/$B66</f>
        <v>8.7586831772878283E-3</v>
      </c>
      <c r="I66" s="114">
        <f>'8A'!I66/$B66</f>
        <v>6.0404711567502265E-4</v>
      </c>
    </row>
    <row r="67" spans="1:9" ht="12.8" customHeight="1" x14ac:dyDescent="0.25">
      <c r="A67" s="52" t="s">
        <v>60</v>
      </c>
      <c r="B67" s="24">
        <f>'8A'!B67</f>
        <v>228</v>
      </c>
      <c r="C67" s="153">
        <f>'8A'!C67/$B67</f>
        <v>0.72368421052631582</v>
      </c>
      <c r="D67" s="149">
        <f>'8A'!D67/$B67</f>
        <v>0.27631578947368424</v>
      </c>
      <c r="E67" s="90">
        <f>'8A'!E67/$B67</f>
        <v>7.0175438596491224E-2</v>
      </c>
      <c r="F67" s="90">
        <f>'8A'!F67/$B67</f>
        <v>7.4561403508771926E-2</v>
      </c>
      <c r="G67" s="90">
        <f>'8A'!G67/$B67</f>
        <v>8.3333333333333329E-2</v>
      </c>
      <c r="H67" s="90">
        <f>'8A'!H67/$B67</f>
        <v>4.8245614035087717E-2</v>
      </c>
      <c r="I67" s="90">
        <f>'8A'!I67/$B67</f>
        <v>0</v>
      </c>
    </row>
    <row r="68" spans="1:9" ht="15.05" customHeight="1" x14ac:dyDescent="0.2">
      <c r="A68" s="305" t="s">
        <v>132</v>
      </c>
      <c r="B68" s="305"/>
      <c r="C68" s="305"/>
      <c r="D68" s="305"/>
      <c r="E68" s="305"/>
      <c r="F68" s="305"/>
      <c r="G68" s="305"/>
      <c r="H68" s="305"/>
      <c r="I68" s="305"/>
    </row>
    <row r="69" spans="1:9" ht="15.05" customHeight="1" x14ac:dyDescent="0.2">
      <c r="A69" s="91"/>
    </row>
  </sheetData>
  <mergeCells count="7">
    <mergeCell ref="A1:I1"/>
    <mergeCell ref="A2:I2"/>
    <mergeCell ref="A3:I3"/>
    <mergeCell ref="A68:I68"/>
    <mergeCell ref="D5:I5"/>
    <mergeCell ref="A4:I4"/>
    <mergeCell ref="B5:C5"/>
  </mergeCells>
  <phoneticPr fontId="0" type="noConversion"/>
  <pageMargins left="0.25" right="0.25" top="0.25" bottom="0.25" header="0.5" footer="0.5"/>
  <pageSetup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zoomScaleNormal="100" workbookViewId="0">
      <selection activeCell="I40" sqref="I40"/>
    </sheetView>
  </sheetViews>
  <sheetFormatPr defaultRowHeight="12.45" x14ac:dyDescent="0.2"/>
  <cols>
    <col min="1" max="1" width="12" customWidth="1"/>
    <col min="2" max="2" width="100.125" customWidth="1"/>
    <col min="11" max="11" width="29" customWidth="1"/>
  </cols>
  <sheetData>
    <row r="1" spans="1:11" ht="34.549999999999997" customHeight="1" x14ac:dyDescent="0.25">
      <c r="A1" s="268" t="s">
        <v>267</v>
      </c>
      <c r="B1" s="268"/>
    </row>
    <row r="2" spans="1:11" ht="15.75" x14ac:dyDescent="0.3">
      <c r="A2" s="269" t="s">
        <v>171</v>
      </c>
      <c r="B2" s="269"/>
      <c r="C2" s="193"/>
      <c r="D2" s="193"/>
      <c r="E2" s="193"/>
      <c r="F2" s="193"/>
      <c r="G2" s="193"/>
      <c r="H2" s="193"/>
      <c r="I2" s="193"/>
      <c r="J2" s="193"/>
      <c r="K2" s="193"/>
    </row>
    <row r="3" spans="1:11" s="210" customFormat="1" ht="14.4" x14ac:dyDescent="0.25">
      <c r="A3" s="211" t="s">
        <v>172</v>
      </c>
      <c r="B3" s="212" t="str">
        <f>'1A'!$A$2</f>
        <v>Combined TANF and SSP-MOE Work Participation Rates</v>
      </c>
      <c r="C3" s="209"/>
      <c r="D3" s="209"/>
      <c r="E3" s="209"/>
      <c r="F3" s="209"/>
      <c r="G3" s="209"/>
      <c r="H3" s="209"/>
      <c r="I3" s="209"/>
      <c r="J3" s="209"/>
      <c r="K3" s="209"/>
    </row>
    <row r="4" spans="1:11" s="210" customFormat="1" ht="14.4" x14ac:dyDescent="0.25">
      <c r="A4" s="216" t="s">
        <v>173</v>
      </c>
      <c r="B4" s="217" t="str">
        <f>'1B'!$A$2</f>
        <v>TANF and SSP-MOE Work Participation Rates</v>
      </c>
      <c r="C4" s="209"/>
      <c r="D4" s="209"/>
      <c r="E4" s="209"/>
      <c r="F4" s="209"/>
      <c r="G4" s="209"/>
      <c r="H4" s="209"/>
      <c r="I4" s="209"/>
      <c r="J4" s="209"/>
      <c r="K4" s="209"/>
    </row>
    <row r="5" spans="1:11" s="210" customFormat="1" ht="14.4" x14ac:dyDescent="0.25">
      <c r="A5" s="211" t="s">
        <v>174</v>
      </c>
      <c r="B5" s="213" t="str">
        <f>'1C'!$A$2</f>
        <v xml:space="preserve">Changes in Combined Work Participation Rates </v>
      </c>
      <c r="C5" s="209"/>
      <c r="D5" s="209"/>
      <c r="E5" s="209"/>
      <c r="F5" s="209"/>
      <c r="G5" s="209"/>
      <c r="H5" s="209"/>
      <c r="I5" s="209"/>
      <c r="J5" s="209"/>
      <c r="K5" s="209"/>
    </row>
    <row r="6" spans="1:11" s="210" customFormat="1" ht="14.4" x14ac:dyDescent="0.25">
      <c r="A6" s="216" t="s">
        <v>175</v>
      </c>
      <c r="B6" s="217" t="str">
        <f>'2'!$A$2</f>
        <v>Caseload Reduction Credits</v>
      </c>
      <c r="C6" s="209"/>
      <c r="D6" s="209"/>
      <c r="E6" s="209"/>
      <c r="F6" s="209"/>
      <c r="G6" s="209"/>
      <c r="H6" s="209"/>
      <c r="I6" s="209"/>
      <c r="J6" s="209"/>
      <c r="K6" s="209"/>
    </row>
    <row r="7" spans="1:11" s="210" customFormat="1" ht="14.4" x14ac:dyDescent="0.25">
      <c r="A7" s="211" t="s">
        <v>176</v>
      </c>
      <c r="B7" s="214" t="str">
        <f>'3A'!$A$2</f>
        <v>Status of TANF and SSP-MOE Families as Relates to All-Families Work Participation Rates</v>
      </c>
      <c r="C7" s="209"/>
      <c r="D7" s="209"/>
      <c r="E7" s="209"/>
      <c r="F7" s="209"/>
      <c r="G7" s="209"/>
      <c r="H7" s="209"/>
      <c r="I7" s="209"/>
      <c r="J7" s="209"/>
      <c r="K7" s="209"/>
    </row>
    <row r="8" spans="1:11" s="210" customFormat="1" x14ac:dyDescent="0.2">
      <c r="A8" s="216" t="s">
        <v>177</v>
      </c>
      <c r="B8" s="217" t="str">
        <f>'3B'!$A$2</f>
        <v>Status of TANF and SSP-MOE Two-Parent Families as Relates to Two-Parent Work Participation Rate</v>
      </c>
    </row>
    <row r="9" spans="1:11" s="210" customFormat="1" ht="24.9" x14ac:dyDescent="0.2">
      <c r="A9" s="211" t="s">
        <v>178</v>
      </c>
      <c r="B9" s="213" t="str">
        <f>'4A'!$A$2</f>
        <v>Number of Work-Eligible Individuals Participating in Work Activities for Sufficient Hours for the Family to Count as Meeting the All-Families Work Requirement</v>
      </c>
    </row>
    <row r="10" spans="1:11" s="210" customFormat="1" ht="24.9" x14ac:dyDescent="0.2">
      <c r="A10" s="216" t="s">
        <v>179</v>
      </c>
      <c r="B10" s="217" t="str">
        <f>'4B'!$A$2</f>
        <v>Percentage of Work-Eligible Individuals Participating in Work Activities for Sufficient Hours for the Family to Count as Meeting the All-Families Work Requirement</v>
      </c>
    </row>
    <row r="11" spans="1:11" s="210" customFormat="1" ht="24.9" x14ac:dyDescent="0.2">
      <c r="A11" s="211" t="s">
        <v>180</v>
      </c>
      <c r="B11" s="213" t="str">
        <f>'5A'!$A$2</f>
        <v>Work-Eligible Individuals Participating in Work Activities for Sufficient Hours for the Family to Count as Meeting the Two-Parent Families Work Requirement</v>
      </c>
    </row>
    <row r="12" spans="1:11" s="210" customFormat="1" ht="24.9" x14ac:dyDescent="0.2">
      <c r="A12" s="216" t="s">
        <v>181</v>
      </c>
      <c r="B12" s="217" t="str">
        <f>'5B'!$A$2</f>
        <v>Work-Eligible Individuals Participating in Work Activities for Sufficient Hours for the Family to Count as Meeting the Two-Parent Families Work Requirement</v>
      </c>
    </row>
    <row r="13" spans="1:11" s="210" customFormat="1" x14ac:dyDescent="0.2">
      <c r="A13" s="211" t="s">
        <v>182</v>
      </c>
      <c r="B13" s="213" t="str">
        <f>'6A'!$A$2</f>
        <v>Number of Work-Eligible Individuals with Hours of Participation In Work Activities</v>
      </c>
    </row>
    <row r="14" spans="1:11" s="210" customFormat="1" ht="24.9" x14ac:dyDescent="0.2">
      <c r="A14" s="216" t="s">
        <v>183</v>
      </c>
      <c r="B14" s="217" t="str">
        <f>'6B'!$A$2</f>
        <v>Work-Eligible Individuals with Hours of Participation by Work Activity as a Percent of the Number of Participating Work-Eligible Individuals</v>
      </c>
    </row>
    <row r="15" spans="1:11" s="210" customFormat="1" ht="24.9" x14ac:dyDescent="0.2">
      <c r="A15" s="211" t="s">
        <v>184</v>
      </c>
      <c r="B15" s="213" t="str">
        <f>'6C'!$A$2</f>
        <v xml:space="preserve">Work-Eligible Individuals with Hours of Participation by Work Activity as a Percent of the Total Number of Work-Eligible Individuals </v>
      </c>
    </row>
    <row r="16" spans="1:11" s="210" customFormat="1" x14ac:dyDescent="0.2">
      <c r="A16" s="216" t="s">
        <v>185</v>
      </c>
      <c r="B16" s="217" t="str">
        <f>'7A'!$A$2</f>
        <v>Number of Hours of Participation per Week for All Work-Eligible Individuals</v>
      </c>
    </row>
    <row r="17" spans="1:2" s="210" customFormat="1" x14ac:dyDescent="0.2">
      <c r="A17" s="211" t="s">
        <v>186</v>
      </c>
      <c r="B17" s="213" t="str">
        <f>'7B'!$A$2</f>
        <v>Number of Hours of Participation per Week for All Work-Eligible Individuals Participating in the Work Activity</v>
      </c>
    </row>
    <row r="18" spans="1:2" s="210" customFormat="1" x14ac:dyDescent="0.2">
      <c r="A18" s="216" t="s">
        <v>187</v>
      </c>
      <c r="B18" s="217" t="str">
        <f>'8A'!$A$2</f>
        <v>Number of Families with Insufficient Hours to Count in the All-Families Work Participation Rate</v>
      </c>
    </row>
    <row r="19" spans="1:2" s="210" customFormat="1" x14ac:dyDescent="0.2">
      <c r="A19" s="211" t="s">
        <v>207</v>
      </c>
      <c r="B19" s="213" t="str">
        <f>'8B'!$A$2</f>
        <v xml:space="preserve">Percentage Of Families with Insufficient Hours to Count in the All-Families Work Participation Rate </v>
      </c>
    </row>
    <row r="20" spans="1:2" s="210" customFormat="1" x14ac:dyDescent="0.2">
      <c r="A20" s="216" t="s">
        <v>188</v>
      </c>
      <c r="B20" s="217" t="str">
        <f>'9'!$A$2</f>
        <v>Families with a Domestic Violence Exemption</v>
      </c>
    </row>
    <row r="21" spans="1:2" s="210" customFormat="1" x14ac:dyDescent="0.2">
      <c r="A21" s="211" t="s">
        <v>189</v>
      </c>
      <c r="B21" s="213" t="str">
        <f>'10A'!$A$2</f>
        <v>Number of Work-Eligible Individuals with Holiday Hours for Participating Families</v>
      </c>
    </row>
    <row r="22" spans="1:2" s="210" customFormat="1" x14ac:dyDescent="0.2">
      <c r="A22" s="216" t="s">
        <v>190</v>
      </c>
      <c r="B22" s="217" t="str">
        <f>'10B'!$A$2</f>
        <v>Number Of Holiday Hours Per Week For Participating Families</v>
      </c>
    </row>
    <row r="23" spans="1:2" s="210" customFormat="1" x14ac:dyDescent="0.2">
      <c r="A23" s="211" t="s">
        <v>191</v>
      </c>
      <c r="B23" s="213" t="str">
        <f>'11A'!$A$2</f>
        <v>Number Of Work-Eligible Individuals With Hours Of Excused Absences For Participating Families</v>
      </c>
    </row>
    <row r="24" spans="1:2" s="210" customFormat="1" x14ac:dyDescent="0.2">
      <c r="A24" s="216" t="s">
        <v>192</v>
      </c>
      <c r="B24" s="217" t="str">
        <f>'11B'!$A$2</f>
        <v>Number of Excused Absence Hours per Week for Participating Families</v>
      </c>
    </row>
    <row r="25" spans="1:2" x14ac:dyDescent="0.2">
      <c r="A25" s="215"/>
      <c r="B25" s="215"/>
    </row>
    <row r="26" spans="1:2" x14ac:dyDescent="0.2">
      <c r="A26" s="215"/>
      <c r="B26" s="215"/>
    </row>
  </sheetData>
  <mergeCells count="2">
    <mergeCell ref="A1:B1"/>
    <mergeCell ref="A2:B2"/>
  </mergeCells>
  <hyperlinks>
    <hyperlink ref="A20" location="'9'!Print_Area" display="Table 9"/>
    <hyperlink ref="A3" location="'1A'!A1" display="Table 1A"/>
    <hyperlink ref="A4" location="'1B'!A1" display="Table 1B"/>
    <hyperlink ref="A5" location="'1C'!A1" display="Table 1C"/>
    <hyperlink ref="A6" location="'2'!A1" display="Table 2"/>
    <hyperlink ref="A7" location="'3A'!A1" display="Table 3A"/>
    <hyperlink ref="A8" location="'3B'!A1" display="Table 3B"/>
    <hyperlink ref="A9" location="'4A'!A1" display="Table 4A"/>
    <hyperlink ref="A10" location="'4B'!A1" display="Table 4B"/>
    <hyperlink ref="A11" location="'5A'!A1" display="Table 5A"/>
    <hyperlink ref="A12" location="'5B'!A1" display="Table 5B"/>
    <hyperlink ref="A13" location="'6A'!A1" display="Table 6A"/>
    <hyperlink ref="A14" location="'6B'!A1" display="Table 6B"/>
    <hyperlink ref="A15" location="'6C'!A1" display="Table 6C"/>
    <hyperlink ref="A16" location="'7A'!A1" display="Table 7A"/>
    <hyperlink ref="A17" location="'7B'!A1" display="Table 7B"/>
    <hyperlink ref="A18" location="'8A'!A1" display="Table 8A"/>
    <hyperlink ref="A19" location="'8B'!A1" display="Table 8B"/>
    <hyperlink ref="A21" location="'10A'!A1" display="Table 10A"/>
    <hyperlink ref="A22" location="'10B'!A1" display="Table 10B"/>
    <hyperlink ref="A23" location="'11A'!A1" display="Table 11A"/>
    <hyperlink ref="A24" location="'11B'!A1" display="Table 11B"/>
  </hyperlinks>
  <pageMargins left="0.25" right="0.25" top="0.75" bottom="0.75" header="0.3" footer="0.3"/>
  <pageSetup scale="81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8"/>
  <sheetViews>
    <sheetView zoomScaleNormal="100" zoomScaleSheetLayoutView="111" workbookViewId="0">
      <selection activeCell="I40" sqref="I40"/>
    </sheetView>
  </sheetViews>
  <sheetFormatPr defaultColWidth="9.125" defaultRowHeight="12.45" x14ac:dyDescent="0.2"/>
  <cols>
    <col min="1" max="1" width="15.75" style="2" customWidth="1"/>
    <col min="2" max="2" width="16" style="2" bestFit="1" customWidth="1"/>
    <col min="3" max="3" width="16.5" style="2" bestFit="1" customWidth="1"/>
    <col min="4" max="4" width="19.25" style="2" customWidth="1"/>
    <col min="5" max="5" width="19.875" style="2" customWidth="1"/>
    <col min="6" max="16384" width="9.125" style="2"/>
  </cols>
  <sheetData>
    <row r="1" spans="1:7" s="195" customFormat="1" ht="13.1" x14ac:dyDescent="0.2">
      <c r="A1" s="309" t="s">
        <v>226</v>
      </c>
      <c r="B1" s="309"/>
      <c r="C1" s="309"/>
      <c r="D1" s="309"/>
      <c r="E1" s="309"/>
    </row>
    <row r="2" spans="1:7" s="195" customFormat="1" ht="13.1" x14ac:dyDescent="0.2">
      <c r="A2" s="309" t="s">
        <v>227</v>
      </c>
      <c r="B2" s="309"/>
      <c r="C2" s="309"/>
      <c r="D2" s="309"/>
      <c r="E2" s="309"/>
    </row>
    <row r="3" spans="1:7" ht="13.1" x14ac:dyDescent="0.25">
      <c r="A3" s="284" t="str">
        <f>'3A'!$A$3</f>
        <v>Monthly Average, Fiscal Year 2019</v>
      </c>
      <c r="B3" s="284"/>
      <c r="C3" s="284"/>
      <c r="D3" s="284"/>
      <c r="E3" s="284"/>
      <c r="F3" s="7"/>
      <c r="G3" s="7" t="s">
        <v>2</v>
      </c>
    </row>
    <row r="4" spans="1:7" ht="12.8" customHeight="1" x14ac:dyDescent="0.2">
      <c r="A4" s="295" t="str">
        <f>'1B'!$A$4</f>
        <v>ACF/OFA: 07/30/2020</v>
      </c>
      <c r="B4" s="295"/>
      <c r="C4" s="295"/>
      <c r="D4" s="295"/>
      <c r="E4" s="295"/>
    </row>
    <row r="5" spans="1:7" s="3" customFormat="1" ht="67.599999999999994" customHeight="1" x14ac:dyDescent="0.25">
      <c r="A5" s="94" t="s">
        <v>0</v>
      </c>
      <c r="B5" s="25" t="s">
        <v>112</v>
      </c>
      <c r="C5" s="25" t="s">
        <v>97</v>
      </c>
      <c r="D5" s="115" t="s">
        <v>98</v>
      </c>
      <c r="E5" s="115" t="s">
        <v>124</v>
      </c>
    </row>
    <row r="6" spans="1:7" ht="12.8" customHeight="1" x14ac:dyDescent="0.25">
      <c r="A6" s="39" t="s">
        <v>3</v>
      </c>
      <c r="B6" s="23">
        <f>SUM(B8:B66)</f>
        <v>1120531</v>
      </c>
      <c r="C6" s="23">
        <f>SUM(C8:C66)</f>
        <v>566536</v>
      </c>
      <c r="D6" s="23">
        <f>SUM(D8:D66)</f>
        <v>5276</v>
      </c>
      <c r="E6" s="34">
        <f>D6/C6</f>
        <v>9.312735642571698E-3</v>
      </c>
    </row>
    <row r="7" spans="1:7" ht="7.55" customHeight="1" x14ac:dyDescent="0.25">
      <c r="A7" s="53"/>
      <c r="B7" s="66"/>
      <c r="C7" s="66"/>
      <c r="D7" s="66"/>
      <c r="E7" s="116"/>
    </row>
    <row r="8" spans="1:7" ht="12.8" customHeight="1" x14ac:dyDescent="0.25">
      <c r="A8" s="51" t="s">
        <v>8</v>
      </c>
      <c r="B8" s="23">
        <v>7626</v>
      </c>
      <c r="C8" s="23">
        <v>2514</v>
      </c>
      <c r="D8" s="46">
        <v>0</v>
      </c>
      <c r="E8" s="114">
        <f t="shared" ref="E8:E17" si="0">D8/C8</f>
        <v>0</v>
      </c>
    </row>
    <row r="9" spans="1:7" ht="12.8" customHeight="1" x14ac:dyDescent="0.25">
      <c r="A9" s="51" t="s">
        <v>9</v>
      </c>
      <c r="B9" s="23">
        <v>2446</v>
      </c>
      <c r="C9" s="23">
        <v>1445</v>
      </c>
      <c r="D9" s="46">
        <v>0</v>
      </c>
      <c r="E9" s="114">
        <f t="shared" si="0"/>
        <v>0</v>
      </c>
    </row>
    <row r="10" spans="1:7" ht="12.8" customHeight="1" x14ac:dyDescent="0.25">
      <c r="A10" s="51" t="s">
        <v>10</v>
      </c>
      <c r="B10" s="23">
        <v>7013</v>
      </c>
      <c r="C10" s="23">
        <v>1973</v>
      </c>
      <c r="D10" s="23">
        <v>68</v>
      </c>
      <c r="E10" s="114">
        <f t="shared" si="0"/>
        <v>3.446528129751647E-2</v>
      </c>
    </row>
    <row r="11" spans="1:7" ht="12.8" customHeight="1" x14ac:dyDescent="0.25">
      <c r="A11" s="51" t="s">
        <v>11</v>
      </c>
      <c r="B11" s="23">
        <v>2527</v>
      </c>
      <c r="C11" s="23">
        <v>1077</v>
      </c>
      <c r="D11" s="46">
        <v>3</v>
      </c>
      <c r="E11" s="114">
        <f t="shared" si="0"/>
        <v>2.7855153203342618E-3</v>
      </c>
    </row>
    <row r="12" spans="1:7" ht="12.8" customHeight="1" x14ac:dyDescent="0.25">
      <c r="A12" s="51" t="s">
        <v>12</v>
      </c>
      <c r="B12" s="23">
        <v>382677</v>
      </c>
      <c r="C12" s="23">
        <v>241404</v>
      </c>
      <c r="D12" s="46">
        <v>117</v>
      </c>
      <c r="E12" s="114">
        <f t="shared" si="0"/>
        <v>4.846647114380872E-4</v>
      </c>
    </row>
    <row r="13" spans="1:7" ht="12.8" customHeight="1" x14ac:dyDescent="0.25">
      <c r="A13" s="51" t="s">
        <v>13</v>
      </c>
      <c r="B13" s="23">
        <v>14152</v>
      </c>
      <c r="C13" s="23">
        <v>7692</v>
      </c>
      <c r="D13" s="23">
        <v>84</v>
      </c>
      <c r="E13" s="114">
        <f t="shared" si="0"/>
        <v>1.0920436817472699E-2</v>
      </c>
    </row>
    <row r="14" spans="1:7" ht="12.8" customHeight="1" x14ac:dyDescent="0.25">
      <c r="A14" s="51" t="s">
        <v>14</v>
      </c>
      <c r="B14" s="23">
        <v>8169</v>
      </c>
      <c r="C14" s="23">
        <v>3473</v>
      </c>
      <c r="D14" s="46">
        <v>0</v>
      </c>
      <c r="E14" s="114">
        <f t="shared" si="0"/>
        <v>0</v>
      </c>
    </row>
    <row r="15" spans="1:7" ht="12.8" customHeight="1" x14ac:dyDescent="0.25">
      <c r="A15" s="51" t="s">
        <v>15</v>
      </c>
      <c r="B15" s="23">
        <v>3479</v>
      </c>
      <c r="C15" s="23">
        <v>647</v>
      </c>
      <c r="D15" s="23">
        <v>11</v>
      </c>
      <c r="E15" s="114">
        <f t="shared" si="0"/>
        <v>1.7001545595054096E-2</v>
      </c>
    </row>
    <row r="16" spans="1:7" ht="12.8" customHeight="1" x14ac:dyDescent="0.25">
      <c r="A16" s="51" t="s">
        <v>80</v>
      </c>
      <c r="B16" s="23">
        <v>6872</v>
      </c>
      <c r="C16" s="23">
        <v>3501</v>
      </c>
      <c r="D16" s="46">
        <v>0</v>
      </c>
      <c r="E16" s="114">
        <f t="shared" si="0"/>
        <v>0</v>
      </c>
    </row>
    <row r="17" spans="1:5" ht="12.8" customHeight="1" x14ac:dyDescent="0.25">
      <c r="A17" s="51" t="s">
        <v>16</v>
      </c>
      <c r="B17" s="23">
        <v>39709</v>
      </c>
      <c r="C17" s="23">
        <v>3501</v>
      </c>
      <c r="D17" s="46">
        <v>0</v>
      </c>
      <c r="E17" s="114">
        <f t="shared" si="0"/>
        <v>0</v>
      </c>
    </row>
    <row r="18" spans="1:5" ht="7.55" customHeight="1" x14ac:dyDescent="0.25">
      <c r="A18" s="53"/>
      <c r="B18" s="66"/>
      <c r="C18" s="66"/>
      <c r="D18" s="66"/>
      <c r="E18" s="54" t="s">
        <v>2</v>
      </c>
    </row>
    <row r="19" spans="1:5" ht="12.8" customHeight="1" x14ac:dyDescent="0.25">
      <c r="A19" s="51" t="s">
        <v>17</v>
      </c>
      <c r="B19" s="23">
        <v>9599</v>
      </c>
      <c r="C19" s="23">
        <v>1208</v>
      </c>
      <c r="D19" s="46">
        <v>0</v>
      </c>
      <c r="E19" s="114">
        <f t="shared" ref="E19:E28" si="1">D19/C19</f>
        <v>0</v>
      </c>
    </row>
    <row r="20" spans="1:5" ht="12.8" customHeight="1" x14ac:dyDescent="0.25">
      <c r="A20" s="51" t="s">
        <v>18</v>
      </c>
      <c r="B20" s="23">
        <v>466</v>
      </c>
      <c r="C20" s="23">
        <v>102</v>
      </c>
      <c r="D20" s="46">
        <v>0</v>
      </c>
      <c r="E20" s="114">
        <f t="shared" si="1"/>
        <v>0</v>
      </c>
    </row>
    <row r="21" spans="1:5" ht="12.8" customHeight="1" x14ac:dyDescent="0.25">
      <c r="A21" s="51" t="s">
        <v>19</v>
      </c>
      <c r="B21" s="23">
        <v>4191</v>
      </c>
      <c r="C21" s="23">
        <v>2405</v>
      </c>
      <c r="D21" s="23">
        <v>135</v>
      </c>
      <c r="E21" s="114">
        <f t="shared" si="1"/>
        <v>5.6133056133056136E-2</v>
      </c>
    </row>
    <row r="22" spans="1:5" ht="12.8" customHeight="1" x14ac:dyDescent="0.25">
      <c r="A22" s="51" t="s">
        <v>20</v>
      </c>
      <c r="B22" s="23">
        <v>2041</v>
      </c>
      <c r="C22" s="23">
        <v>72</v>
      </c>
      <c r="D22" s="46">
        <v>0</v>
      </c>
      <c r="E22" s="114">
        <f t="shared" si="1"/>
        <v>0</v>
      </c>
    </row>
    <row r="23" spans="1:5" ht="12.8" customHeight="1" x14ac:dyDescent="0.25">
      <c r="A23" s="51" t="s">
        <v>21</v>
      </c>
      <c r="B23" s="23">
        <v>10800</v>
      </c>
      <c r="C23" s="23">
        <v>2360</v>
      </c>
      <c r="D23" s="46">
        <v>4</v>
      </c>
      <c r="E23" s="114">
        <f t="shared" si="1"/>
        <v>1.6949152542372881E-3</v>
      </c>
    </row>
    <row r="24" spans="1:5" ht="12.8" customHeight="1" x14ac:dyDescent="0.25">
      <c r="A24" s="51" t="s">
        <v>22</v>
      </c>
      <c r="B24" s="23">
        <v>5536</v>
      </c>
      <c r="C24" s="23">
        <v>951</v>
      </c>
      <c r="D24" s="46">
        <v>0</v>
      </c>
      <c r="E24" s="114">
        <f t="shared" si="1"/>
        <v>0</v>
      </c>
    </row>
    <row r="25" spans="1:5" ht="12.8" customHeight="1" x14ac:dyDescent="0.25">
      <c r="A25" s="51" t="s">
        <v>23</v>
      </c>
      <c r="B25" s="23">
        <v>9112</v>
      </c>
      <c r="C25" s="23">
        <v>3124</v>
      </c>
      <c r="D25" s="46">
        <v>0</v>
      </c>
      <c r="E25" s="114">
        <f t="shared" si="1"/>
        <v>0</v>
      </c>
    </row>
    <row r="26" spans="1:5" ht="12.8" customHeight="1" x14ac:dyDescent="0.25">
      <c r="A26" s="51" t="s">
        <v>24</v>
      </c>
      <c r="B26" s="23">
        <v>3835</v>
      </c>
      <c r="C26" s="23">
        <v>1668</v>
      </c>
      <c r="D26" s="46">
        <v>0</v>
      </c>
      <c r="E26" s="114">
        <f t="shared" si="1"/>
        <v>0</v>
      </c>
    </row>
    <row r="27" spans="1:5" ht="12.8" customHeight="1" x14ac:dyDescent="0.25">
      <c r="A27" s="51" t="s">
        <v>25</v>
      </c>
      <c r="B27" s="23">
        <v>17425</v>
      </c>
      <c r="C27" s="23">
        <v>3400</v>
      </c>
      <c r="D27" s="23">
        <v>15</v>
      </c>
      <c r="E27" s="114">
        <f t="shared" si="1"/>
        <v>4.4117647058823529E-3</v>
      </c>
    </row>
    <row r="28" spans="1:5" ht="12.8" customHeight="1" x14ac:dyDescent="0.25">
      <c r="A28" s="51" t="s">
        <v>26</v>
      </c>
      <c r="B28" s="23">
        <v>4912</v>
      </c>
      <c r="C28" s="23">
        <v>1771</v>
      </c>
      <c r="D28" s="46">
        <v>0</v>
      </c>
      <c r="E28" s="114">
        <f t="shared" si="1"/>
        <v>0</v>
      </c>
    </row>
    <row r="29" spans="1:5" ht="7.55" customHeight="1" x14ac:dyDescent="0.25">
      <c r="A29" s="53"/>
      <c r="B29" s="66"/>
      <c r="C29" s="66"/>
      <c r="D29" s="66"/>
      <c r="E29" s="54" t="s">
        <v>2</v>
      </c>
    </row>
    <row r="30" spans="1:5" ht="12.8" customHeight="1" x14ac:dyDescent="0.25">
      <c r="A30" s="51" t="s">
        <v>27</v>
      </c>
      <c r="B30" s="23">
        <v>16415</v>
      </c>
      <c r="C30" s="23">
        <v>14894</v>
      </c>
      <c r="D30" s="46">
        <v>0</v>
      </c>
      <c r="E30" s="114">
        <f t="shared" ref="E30:E39" si="2">D30/C30</f>
        <v>0</v>
      </c>
    </row>
    <row r="31" spans="1:5" ht="12.8" customHeight="1" x14ac:dyDescent="0.25">
      <c r="A31" s="51" t="s">
        <v>28</v>
      </c>
      <c r="B31" s="23">
        <v>16494</v>
      </c>
      <c r="C31" s="23">
        <v>7795</v>
      </c>
      <c r="D31" s="23">
        <v>87</v>
      </c>
      <c r="E31" s="114">
        <f t="shared" si="2"/>
        <v>1.1161000641436818E-2</v>
      </c>
    </row>
    <row r="32" spans="1:5" ht="12.8" customHeight="1" x14ac:dyDescent="0.25">
      <c r="A32" s="51" t="s">
        <v>29</v>
      </c>
      <c r="B32" s="23">
        <v>49567</v>
      </c>
      <c r="C32" s="23">
        <v>35175</v>
      </c>
      <c r="D32" s="46">
        <v>0</v>
      </c>
      <c r="E32" s="114">
        <f t="shared" si="2"/>
        <v>0</v>
      </c>
    </row>
    <row r="33" spans="1:5" ht="12.8" customHeight="1" x14ac:dyDescent="0.25">
      <c r="A33" s="51" t="s">
        <v>30</v>
      </c>
      <c r="B33" s="23">
        <v>11356</v>
      </c>
      <c r="C33" s="23">
        <v>2822</v>
      </c>
      <c r="D33" s="23">
        <v>36</v>
      </c>
      <c r="E33" s="114">
        <f t="shared" si="2"/>
        <v>1.2756909992912827E-2</v>
      </c>
    </row>
    <row r="34" spans="1:5" ht="12.8" customHeight="1" x14ac:dyDescent="0.25">
      <c r="A34" s="51" t="s">
        <v>31</v>
      </c>
      <c r="B34" s="23">
        <v>15974</v>
      </c>
      <c r="C34" s="23">
        <v>6606</v>
      </c>
      <c r="D34" s="46">
        <v>0</v>
      </c>
      <c r="E34" s="114">
        <f t="shared" si="2"/>
        <v>0</v>
      </c>
    </row>
    <row r="35" spans="1:5" ht="12.8" customHeight="1" x14ac:dyDescent="0.25">
      <c r="A35" s="51" t="s">
        <v>32</v>
      </c>
      <c r="B35" s="23">
        <v>3428</v>
      </c>
      <c r="C35" s="23">
        <v>870</v>
      </c>
      <c r="D35" s="46">
        <v>0</v>
      </c>
      <c r="E35" s="114">
        <f t="shared" si="2"/>
        <v>0</v>
      </c>
    </row>
    <row r="36" spans="1:5" ht="12.8" customHeight="1" x14ac:dyDescent="0.25">
      <c r="A36" s="51" t="s">
        <v>33</v>
      </c>
      <c r="B36" s="23">
        <v>9993</v>
      </c>
      <c r="C36" s="23">
        <v>5138</v>
      </c>
      <c r="D36" s="23">
        <v>93</v>
      </c>
      <c r="E36" s="114">
        <f t="shared" si="2"/>
        <v>1.810042818217205E-2</v>
      </c>
    </row>
    <row r="37" spans="1:5" ht="12.8" customHeight="1" x14ac:dyDescent="0.25">
      <c r="A37" s="51" t="s">
        <v>34</v>
      </c>
      <c r="B37" s="23">
        <v>3410</v>
      </c>
      <c r="C37" s="23">
        <v>1306</v>
      </c>
      <c r="D37" s="46">
        <v>3</v>
      </c>
      <c r="E37" s="114">
        <f t="shared" si="2"/>
        <v>2.2970903522205209E-3</v>
      </c>
    </row>
    <row r="38" spans="1:5" ht="12.8" customHeight="1" x14ac:dyDescent="0.25">
      <c r="A38" s="51" t="s">
        <v>35</v>
      </c>
      <c r="B38" s="23">
        <v>4524</v>
      </c>
      <c r="C38" s="23">
        <v>1468</v>
      </c>
      <c r="D38" s="46">
        <v>0</v>
      </c>
      <c r="E38" s="114">
        <f t="shared" si="2"/>
        <v>0</v>
      </c>
    </row>
    <row r="39" spans="1:5" ht="12.8" customHeight="1" x14ac:dyDescent="0.25">
      <c r="A39" s="51" t="s">
        <v>36</v>
      </c>
      <c r="B39" s="23">
        <v>8327</v>
      </c>
      <c r="C39" s="23">
        <v>4140</v>
      </c>
      <c r="D39" s="46">
        <v>31</v>
      </c>
      <c r="E39" s="114">
        <f t="shared" si="2"/>
        <v>7.4879227053140096E-3</v>
      </c>
    </row>
    <row r="40" spans="1:5" ht="7.55" customHeight="1" x14ac:dyDescent="0.25">
      <c r="A40" s="53"/>
      <c r="B40" s="66"/>
      <c r="C40" s="66"/>
      <c r="D40" s="66"/>
      <c r="E40" s="54" t="s">
        <v>2</v>
      </c>
    </row>
    <row r="41" spans="1:5" ht="12.8" customHeight="1" x14ac:dyDescent="0.25">
      <c r="A41" s="51" t="s">
        <v>37</v>
      </c>
      <c r="B41" s="23">
        <v>5243</v>
      </c>
      <c r="C41" s="23">
        <v>2908</v>
      </c>
      <c r="D41" s="23">
        <v>82</v>
      </c>
      <c r="E41" s="114">
        <f t="shared" ref="E41:E50" si="3">D41/C41</f>
        <v>2.8198074277854195E-2</v>
      </c>
    </row>
    <row r="42" spans="1:5" ht="12.8" customHeight="1" x14ac:dyDescent="0.25">
      <c r="A42" s="51" t="s">
        <v>38</v>
      </c>
      <c r="B42" s="23">
        <v>9274</v>
      </c>
      <c r="C42" s="23">
        <v>3966</v>
      </c>
      <c r="D42" s="46">
        <v>0</v>
      </c>
      <c r="E42" s="114">
        <f t="shared" si="3"/>
        <v>0</v>
      </c>
    </row>
    <row r="43" spans="1:5" ht="12.8" customHeight="1" x14ac:dyDescent="0.25">
      <c r="A43" s="51" t="s">
        <v>39</v>
      </c>
      <c r="B43" s="23">
        <v>9989</v>
      </c>
      <c r="C43" s="23">
        <v>4166</v>
      </c>
      <c r="D43" s="46">
        <v>0</v>
      </c>
      <c r="E43" s="114">
        <f t="shared" si="3"/>
        <v>0</v>
      </c>
    </row>
    <row r="44" spans="1:5" ht="12.8" customHeight="1" x14ac:dyDescent="0.25">
      <c r="A44" s="51" t="s">
        <v>40</v>
      </c>
      <c r="B44" s="23">
        <v>117827</v>
      </c>
      <c r="C44" s="23">
        <v>71938</v>
      </c>
      <c r="D44" s="23">
        <v>721</v>
      </c>
      <c r="E44" s="114">
        <f t="shared" si="3"/>
        <v>1.0022519391698407E-2</v>
      </c>
    </row>
    <row r="45" spans="1:5" ht="12.8" customHeight="1" x14ac:dyDescent="0.25">
      <c r="A45" s="51" t="s">
        <v>41</v>
      </c>
      <c r="B45" s="23">
        <v>13609</v>
      </c>
      <c r="C45" s="23">
        <v>1482</v>
      </c>
      <c r="D45" s="46">
        <v>1</v>
      </c>
      <c r="E45" s="114">
        <f t="shared" si="3"/>
        <v>6.7476383265856947E-4</v>
      </c>
    </row>
    <row r="46" spans="1:5" ht="12.8" customHeight="1" x14ac:dyDescent="0.25">
      <c r="A46" s="51" t="s">
        <v>42</v>
      </c>
      <c r="B46" s="23">
        <v>950</v>
      </c>
      <c r="C46" s="23">
        <v>250</v>
      </c>
      <c r="D46" s="46">
        <v>1</v>
      </c>
      <c r="E46" s="114">
        <f t="shared" si="3"/>
        <v>4.0000000000000001E-3</v>
      </c>
    </row>
    <row r="47" spans="1:5" ht="12.8" customHeight="1" x14ac:dyDescent="0.25">
      <c r="A47" s="51" t="s">
        <v>43</v>
      </c>
      <c r="B47" s="23">
        <v>51241</v>
      </c>
      <c r="C47" s="23">
        <v>6156</v>
      </c>
      <c r="D47" s="46">
        <v>0</v>
      </c>
      <c r="E47" s="114">
        <f t="shared" si="3"/>
        <v>0</v>
      </c>
    </row>
    <row r="48" spans="1:5" ht="12.8" customHeight="1" x14ac:dyDescent="0.25">
      <c r="A48" s="51" t="s">
        <v>44</v>
      </c>
      <c r="B48" s="23">
        <v>6042</v>
      </c>
      <c r="C48" s="23">
        <v>1346</v>
      </c>
      <c r="D48" s="46">
        <v>0</v>
      </c>
      <c r="E48" s="114">
        <f t="shared" si="3"/>
        <v>0</v>
      </c>
    </row>
    <row r="49" spans="1:5" ht="12.8" customHeight="1" x14ac:dyDescent="0.25">
      <c r="A49" s="51" t="s">
        <v>45</v>
      </c>
      <c r="B49" s="23">
        <v>38110</v>
      </c>
      <c r="C49" s="23">
        <v>31050</v>
      </c>
      <c r="D49" s="23">
        <v>1585</v>
      </c>
      <c r="E49" s="114">
        <f t="shared" si="3"/>
        <v>5.1046698872785831E-2</v>
      </c>
    </row>
    <row r="50" spans="1:5" ht="12.8" customHeight="1" x14ac:dyDescent="0.25">
      <c r="A50" s="51" t="s">
        <v>46</v>
      </c>
      <c r="B50" s="23">
        <v>41486</v>
      </c>
      <c r="C50" s="23">
        <v>20766</v>
      </c>
      <c r="D50" s="23">
        <v>1335</v>
      </c>
      <c r="E50" s="114">
        <f t="shared" si="3"/>
        <v>6.4287778098815376E-2</v>
      </c>
    </row>
    <row r="51" spans="1:5" ht="7.55" customHeight="1" x14ac:dyDescent="0.25">
      <c r="A51" s="53"/>
      <c r="B51" s="66"/>
      <c r="C51" s="66"/>
      <c r="D51" s="66"/>
      <c r="E51" s="54" t="s">
        <v>2</v>
      </c>
    </row>
    <row r="52" spans="1:5" ht="12.8" customHeight="1" x14ac:dyDescent="0.25">
      <c r="A52" s="51" t="s">
        <v>47</v>
      </c>
      <c r="B52" s="23">
        <v>4804</v>
      </c>
      <c r="C52" s="23">
        <v>3980</v>
      </c>
      <c r="D52" s="46">
        <v>0</v>
      </c>
      <c r="E52" s="114">
        <f t="shared" ref="E52:E61" si="4">D52/C52</f>
        <v>0</v>
      </c>
    </row>
    <row r="53" spans="1:5" ht="12.8" customHeight="1" x14ac:dyDescent="0.25">
      <c r="A53" s="51" t="s">
        <v>48</v>
      </c>
      <c r="B53" s="23">
        <v>4000</v>
      </c>
      <c r="C53" s="23">
        <v>2764</v>
      </c>
      <c r="D53" s="23">
        <v>15</v>
      </c>
      <c r="E53" s="114">
        <f t="shared" si="4"/>
        <v>5.4269175108538348E-3</v>
      </c>
    </row>
    <row r="54" spans="1:5" ht="12.8" customHeight="1" x14ac:dyDescent="0.25">
      <c r="A54" s="51" t="s">
        <v>49</v>
      </c>
      <c r="B54" s="23">
        <v>8058</v>
      </c>
      <c r="C54" s="23">
        <v>2046</v>
      </c>
      <c r="D54" s="46">
        <v>6</v>
      </c>
      <c r="E54" s="114">
        <f t="shared" si="4"/>
        <v>2.9325513196480938E-3</v>
      </c>
    </row>
    <row r="55" spans="1:5" ht="12.8" customHeight="1" x14ac:dyDescent="0.25">
      <c r="A55" s="51" t="s">
        <v>50</v>
      </c>
      <c r="B55" s="23">
        <v>2925</v>
      </c>
      <c r="C55" s="23">
        <v>318</v>
      </c>
      <c r="D55" s="46">
        <v>0</v>
      </c>
      <c r="E55" s="114">
        <f t="shared" si="4"/>
        <v>0</v>
      </c>
    </row>
    <row r="56" spans="1:5" ht="12.8" customHeight="1" x14ac:dyDescent="0.25">
      <c r="A56" s="51" t="s">
        <v>51</v>
      </c>
      <c r="B56" s="23">
        <v>19601</v>
      </c>
      <c r="C56" s="23">
        <v>6053</v>
      </c>
      <c r="D56" s="46">
        <v>0</v>
      </c>
      <c r="E56" s="114">
        <f t="shared" si="4"/>
        <v>0</v>
      </c>
    </row>
    <row r="57" spans="1:5" ht="12.8" customHeight="1" x14ac:dyDescent="0.25">
      <c r="A57" s="51" t="s">
        <v>52</v>
      </c>
      <c r="B57" s="23">
        <v>23544</v>
      </c>
      <c r="C57" s="23">
        <v>6335</v>
      </c>
      <c r="D57" s="46">
        <v>0</v>
      </c>
      <c r="E57" s="114">
        <f t="shared" si="4"/>
        <v>0</v>
      </c>
    </row>
    <row r="58" spans="1:5" ht="12.8" customHeight="1" x14ac:dyDescent="0.25">
      <c r="A58" s="51" t="s">
        <v>53</v>
      </c>
      <c r="B58" s="23">
        <v>3316</v>
      </c>
      <c r="C58" s="23">
        <v>1231</v>
      </c>
      <c r="D58" s="46">
        <v>0</v>
      </c>
      <c r="E58" s="114">
        <f t="shared" si="4"/>
        <v>0</v>
      </c>
    </row>
    <row r="59" spans="1:5" ht="12.8" customHeight="1" x14ac:dyDescent="0.25">
      <c r="A59" s="51" t="s">
        <v>54</v>
      </c>
      <c r="B59" s="23">
        <v>2773</v>
      </c>
      <c r="C59" s="23">
        <v>1262</v>
      </c>
      <c r="D59" s="46">
        <v>5</v>
      </c>
      <c r="E59" s="114">
        <f t="shared" si="4"/>
        <v>3.9619651347068147E-3</v>
      </c>
    </row>
    <row r="60" spans="1:5" ht="12.8" customHeight="1" x14ac:dyDescent="0.25">
      <c r="A60" s="51" t="s">
        <v>55</v>
      </c>
      <c r="B60" s="23">
        <v>119</v>
      </c>
      <c r="C60" s="23">
        <v>99</v>
      </c>
      <c r="D60" s="46">
        <v>1</v>
      </c>
      <c r="E60" s="114">
        <f t="shared" si="4"/>
        <v>1.0101010101010102E-2</v>
      </c>
    </row>
    <row r="61" spans="1:5" ht="12.8" customHeight="1" x14ac:dyDescent="0.25">
      <c r="A61" s="51" t="s">
        <v>56</v>
      </c>
      <c r="B61" s="23">
        <v>16613</v>
      </c>
      <c r="C61" s="23">
        <v>6976</v>
      </c>
      <c r="D61" s="46">
        <v>0</v>
      </c>
      <c r="E61" s="114">
        <f t="shared" si="4"/>
        <v>0</v>
      </c>
    </row>
    <row r="62" spans="1:5" ht="7.55" customHeight="1" x14ac:dyDescent="0.25">
      <c r="A62" s="53"/>
      <c r="B62" s="66"/>
      <c r="C62" s="66"/>
      <c r="D62" s="66"/>
      <c r="E62" s="54" t="s">
        <v>2</v>
      </c>
    </row>
    <row r="63" spans="1:5" ht="12.8" customHeight="1" x14ac:dyDescent="0.25">
      <c r="A63" s="51" t="s">
        <v>57</v>
      </c>
      <c r="B63" s="23">
        <v>36704</v>
      </c>
      <c r="C63" s="23">
        <v>22176</v>
      </c>
      <c r="D63" s="23">
        <v>811</v>
      </c>
      <c r="E63" s="114">
        <f>D63/C63</f>
        <v>3.6571067821067824E-2</v>
      </c>
    </row>
    <row r="64" spans="1:5" ht="12.8" customHeight="1" x14ac:dyDescent="0.25">
      <c r="A64" s="51" t="s">
        <v>58</v>
      </c>
      <c r="B64" s="23">
        <v>6411</v>
      </c>
      <c r="C64" s="23">
        <v>1227</v>
      </c>
      <c r="D64" s="23">
        <v>7</v>
      </c>
      <c r="E64" s="114">
        <f>D64/C64</f>
        <v>5.7049714751426246E-3</v>
      </c>
    </row>
    <row r="65" spans="1:5" ht="12.8" customHeight="1" x14ac:dyDescent="0.25">
      <c r="A65" s="51" t="s">
        <v>59</v>
      </c>
      <c r="B65" s="23">
        <v>15302</v>
      </c>
      <c r="C65" s="23">
        <v>3311</v>
      </c>
      <c r="D65" s="23">
        <v>19</v>
      </c>
      <c r="E65" s="114">
        <f>D65/C65</f>
        <v>5.7384475989127152E-3</v>
      </c>
    </row>
    <row r="66" spans="1:5" ht="12.8" customHeight="1" x14ac:dyDescent="0.25">
      <c r="A66" s="52" t="s">
        <v>60</v>
      </c>
      <c r="B66" s="24">
        <v>515</v>
      </c>
      <c r="C66" s="24">
        <v>228</v>
      </c>
      <c r="D66" s="47">
        <v>0</v>
      </c>
      <c r="E66" s="90">
        <f>D66/C66</f>
        <v>0</v>
      </c>
    </row>
    <row r="67" spans="1:5" ht="12.8" customHeight="1" x14ac:dyDescent="0.2">
      <c r="A67" s="234"/>
      <c r="B67" s="234"/>
      <c r="C67" s="234"/>
      <c r="D67" s="234"/>
      <c r="E67" s="234"/>
    </row>
    <row r="68" spans="1:5" ht="15.05" customHeight="1" x14ac:dyDescent="0.2"/>
  </sheetData>
  <mergeCells count="4">
    <mergeCell ref="A4:E4"/>
    <mergeCell ref="A1:E1"/>
    <mergeCell ref="A2:E2"/>
    <mergeCell ref="A3:E3"/>
  </mergeCells>
  <pageMargins left="0.25" right="0.25" top="0.25" bottom="0.25" header="0.3" footer="0.3"/>
  <pageSetup scale="85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9"/>
  <sheetViews>
    <sheetView zoomScaleNormal="100" zoomScaleSheetLayoutView="95" workbookViewId="0">
      <selection activeCell="I40" sqref="I40"/>
    </sheetView>
  </sheetViews>
  <sheetFormatPr defaultColWidth="9.125" defaultRowHeight="12.45" x14ac:dyDescent="0.2"/>
  <cols>
    <col min="1" max="1" width="15.75" style="2" customWidth="1"/>
    <col min="2" max="3" width="10.75" style="2" customWidth="1"/>
    <col min="4" max="4" width="11.25" style="2" bestFit="1" customWidth="1"/>
    <col min="5" max="5" width="7.75" style="2" bestFit="1" customWidth="1"/>
    <col min="6" max="6" width="12.5" style="2" customWidth="1"/>
    <col min="7" max="7" width="12" style="2" customWidth="1"/>
    <col min="8" max="8" width="10.75" style="2" customWidth="1"/>
    <col min="9" max="9" width="12.25" style="2" bestFit="1" customWidth="1"/>
    <col min="10" max="10" width="12.5" style="2" customWidth="1"/>
    <col min="11" max="11" width="10.75" style="2" bestFit="1" customWidth="1"/>
    <col min="12" max="16384" width="9.125" style="2"/>
  </cols>
  <sheetData>
    <row r="1" spans="1:12" s="195" customFormat="1" ht="13.1" x14ac:dyDescent="0.2">
      <c r="A1" s="309" t="s">
        <v>228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</row>
    <row r="2" spans="1:12" s="195" customFormat="1" ht="13.1" x14ac:dyDescent="0.2">
      <c r="A2" s="309" t="s">
        <v>229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</row>
    <row r="3" spans="1:12" ht="13.1" x14ac:dyDescent="0.25">
      <c r="A3" s="284" t="str">
        <f>'3A'!$A$3</f>
        <v>Monthly Average, Fiscal Year 2019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7"/>
    </row>
    <row r="4" spans="1:12" ht="12.8" customHeight="1" x14ac:dyDescent="0.2">
      <c r="A4" s="333" t="str">
        <f>'1B'!$A$4</f>
        <v>ACF/OFA: 07/30/2020</v>
      </c>
      <c r="B4" s="333"/>
      <c r="C4" s="333"/>
      <c r="D4" s="333"/>
      <c r="E4" s="333"/>
      <c r="F4" s="333"/>
      <c r="G4" s="333"/>
      <c r="H4" s="333"/>
      <c r="I4" s="333"/>
      <c r="J4" s="333"/>
      <c r="K4" s="333"/>
    </row>
    <row r="5" spans="1:12" ht="38.950000000000003" customHeight="1" x14ac:dyDescent="0.25">
      <c r="A5" s="118" t="s">
        <v>0</v>
      </c>
      <c r="B5" s="119" t="s">
        <v>125</v>
      </c>
      <c r="C5" s="119" t="s">
        <v>126</v>
      </c>
      <c r="D5" s="119" t="s">
        <v>99</v>
      </c>
      <c r="E5" s="119" t="s">
        <v>96</v>
      </c>
      <c r="F5" s="119" t="s">
        <v>100</v>
      </c>
      <c r="G5" s="119" t="s">
        <v>101</v>
      </c>
      <c r="H5" s="119" t="s">
        <v>102</v>
      </c>
      <c r="I5" s="119" t="s">
        <v>103</v>
      </c>
      <c r="J5" s="119" t="s">
        <v>104</v>
      </c>
      <c r="K5" s="119" t="s">
        <v>105</v>
      </c>
    </row>
    <row r="6" spans="1:12" s="3" customFormat="1" ht="12.8" customHeight="1" x14ac:dyDescent="0.25">
      <c r="A6" s="39" t="s">
        <v>3</v>
      </c>
      <c r="B6" s="120">
        <f>'6A'!B6</f>
        <v>700027</v>
      </c>
      <c r="C6" s="120">
        <f t="shared" ref="C6:K6" si="0">SUM(C8:C66)</f>
        <v>14403</v>
      </c>
      <c r="D6" s="120">
        <f t="shared" si="0"/>
        <v>2264</v>
      </c>
      <c r="E6" s="120">
        <f t="shared" si="0"/>
        <v>6689</v>
      </c>
      <c r="F6" s="120">
        <f t="shared" si="0"/>
        <v>1151</v>
      </c>
      <c r="G6" s="120">
        <f t="shared" si="0"/>
        <v>2504</v>
      </c>
      <c r="H6" s="120">
        <f t="shared" si="0"/>
        <v>1466</v>
      </c>
      <c r="I6" s="120">
        <f t="shared" si="0"/>
        <v>671</v>
      </c>
      <c r="J6" s="120">
        <f t="shared" si="0"/>
        <v>424</v>
      </c>
      <c r="K6" s="123">
        <f t="shared" si="0"/>
        <v>4</v>
      </c>
    </row>
    <row r="7" spans="1:12" ht="7.55" customHeight="1" x14ac:dyDescent="0.25">
      <c r="A7" s="53"/>
      <c r="B7" s="121"/>
      <c r="C7" s="121"/>
      <c r="D7" s="121"/>
      <c r="E7" s="121"/>
      <c r="F7" s="121"/>
      <c r="G7" s="121"/>
      <c r="H7" s="121"/>
      <c r="I7" s="121"/>
      <c r="J7" s="121"/>
      <c r="K7" s="121"/>
    </row>
    <row r="8" spans="1:12" ht="12.8" customHeight="1" x14ac:dyDescent="0.25">
      <c r="A8" s="51" t="s">
        <v>8</v>
      </c>
      <c r="B8" s="122">
        <v>2963</v>
      </c>
      <c r="C8" s="123">
        <v>67</v>
      </c>
      <c r="D8" s="123">
        <v>33</v>
      </c>
      <c r="E8" s="123">
        <v>10</v>
      </c>
      <c r="F8" s="123">
        <v>0</v>
      </c>
      <c r="G8" s="123">
        <v>12</v>
      </c>
      <c r="H8" s="123">
        <v>11</v>
      </c>
      <c r="I8" s="123">
        <v>0</v>
      </c>
      <c r="J8" s="123">
        <v>3</v>
      </c>
      <c r="K8" s="123">
        <v>0</v>
      </c>
    </row>
    <row r="9" spans="1:12" ht="12.8" customHeight="1" x14ac:dyDescent="0.25">
      <c r="A9" s="51" t="s">
        <v>9</v>
      </c>
      <c r="B9" s="123">
        <v>1923</v>
      </c>
      <c r="C9" s="123">
        <v>0</v>
      </c>
      <c r="D9" s="123">
        <v>0</v>
      </c>
      <c r="E9" s="123">
        <v>0</v>
      </c>
      <c r="F9" s="123">
        <v>0</v>
      </c>
      <c r="G9" s="123">
        <v>0</v>
      </c>
      <c r="H9" s="123">
        <v>0</v>
      </c>
      <c r="I9" s="123">
        <v>0</v>
      </c>
      <c r="J9" s="123">
        <v>0</v>
      </c>
      <c r="K9" s="123">
        <v>0</v>
      </c>
    </row>
    <row r="10" spans="1:12" ht="12.8" customHeight="1" x14ac:dyDescent="0.25">
      <c r="A10" s="51" t="s">
        <v>10</v>
      </c>
      <c r="B10" s="122">
        <v>2489</v>
      </c>
      <c r="C10" s="123">
        <v>16</v>
      </c>
      <c r="D10" s="123">
        <v>5</v>
      </c>
      <c r="E10" s="123">
        <v>3</v>
      </c>
      <c r="F10" s="123">
        <v>3</v>
      </c>
      <c r="G10" s="123">
        <v>3</v>
      </c>
      <c r="H10" s="123">
        <v>0</v>
      </c>
      <c r="I10" s="123">
        <v>0</v>
      </c>
      <c r="J10" s="123">
        <v>1</v>
      </c>
      <c r="K10" s="123">
        <v>0</v>
      </c>
    </row>
    <row r="11" spans="1:12" ht="12.8" customHeight="1" x14ac:dyDescent="0.25">
      <c r="A11" s="51" t="s">
        <v>11</v>
      </c>
      <c r="B11" s="123">
        <v>1385</v>
      </c>
      <c r="C11" s="123">
        <v>0</v>
      </c>
      <c r="D11" s="123">
        <v>0</v>
      </c>
      <c r="E11" s="123">
        <v>0</v>
      </c>
      <c r="F11" s="123">
        <v>0</v>
      </c>
      <c r="G11" s="123">
        <v>0</v>
      </c>
      <c r="H11" s="123">
        <v>0</v>
      </c>
      <c r="I11" s="123">
        <v>0</v>
      </c>
      <c r="J11" s="123">
        <v>0</v>
      </c>
      <c r="K11" s="123">
        <v>0</v>
      </c>
    </row>
    <row r="12" spans="1:12" ht="12.8" customHeight="1" x14ac:dyDescent="0.25">
      <c r="A12" s="51" t="s">
        <v>12</v>
      </c>
      <c r="B12" s="122">
        <v>295217</v>
      </c>
      <c r="C12" s="123">
        <v>4197</v>
      </c>
      <c r="D12" s="123">
        <v>456</v>
      </c>
      <c r="E12" s="123">
        <v>1631</v>
      </c>
      <c r="F12" s="123">
        <v>238</v>
      </c>
      <c r="G12" s="123">
        <v>1001</v>
      </c>
      <c r="H12" s="123">
        <v>401</v>
      </c>
      <c r="I12" s="123">
        <v>391</v>
      </c>
      <c r="J12" s="123">
        <v>149</v>
      </c>
      <c r="K12" s="123">
        <v>0</v>
      </c>
    </row>
    <row r="13" spans="1:12" ht="12.8" customHeight="1" x14ac:dyDescent="0.25">
      <c r="A13" s="51" t="s">
        <v>13</v>
      </c>
      <c r="B13" s="122">
        <v>8887</v>
      </c>
      <c r="C13" s="123">
        <v>3220</v>
      </c>
      <c r="D13" s="123">
        <v>22</v>
      </c>
      <c r="E13" s="123">
        <v>2539</v>
      </c>
      <c r="F13" s="123">
        <v>114</v>
      </c>
      <c r="G13" s="123">
        <v>398</v>
      </c>
      <c r="H13" s="123">
        <v>23</v>
      </c>
      <c r="I13" s="123">
        <v>34</v>
      </c>
      <c r="J13" s="123">
        <v>86</v>
      </c>
      <c r="K13" s="123">
        <v>4</v>
      </c>
    </row>
    <row r="14" spans="1:12" ht="12.8" customHeight="1" x14ac:dyDescent="0.25">
      <c r="A14" s="51" t="s">
        <v>14</v>
      </c>
      <c r="B14" s="123">
        <v>4258</v>
      </c>
      <c r="C14" s="123">
        <v>166</v>
      </c>
      <c r="D14" s="123">
        <v>0</v>
      </c>
      <c r="E14" s="123">
        <v>151</v>
      </c>
      <c r="F14" s="123">
        <v>0</v>
      </c>
      <c r="G14" s="123">
        <v>10</v>
      </c>
      <c r="H14" s="123">
        <v>0</v>
      </c>
      <c r="I14" s="123">
        <v>4</v>
      </c>
      <c r="J14" s="123">
        <v>0</v>
      </c>
      <c r="K14" s="123">
        <v>0</v>
      </c>
    </row>
    <row r="15" spans="1:12" ht="12.8" customHeight="1" x14ac:dyDescent="0.25">
      <c r="A15" s="51" t="s">
        <v>15</v>
      </c>
      <c r="B15" s="122">
        <v>872</v>
      </c>
      <c r="C15" s="123">
        <v>1</v>
      </c>
      <c r="D15" s="123">
        <v>1</v>
      </c>
      <c r="E15" s="123">
        <v>1</v>
      </c>
      <c r="F15" s="123">
        <v>0</v>
      </c>
      <c r="G15" s="123">
        <v>0</v>
      </c>
      <c r="H15" s="123">
        <v>0</v>
      </c>
      <c r="I15" s="123">
        <v>0</v>
      </c>
      <c r="J15" s="123">
        <v>0</v>
      </c>
      <c r="K15" s="123">
        <v>0</v>
      </c>
    </row>
    <row r="16" spans="1:12" ht="12.8" customHeight="1" x14ac:dyDescent="0.25">
      <c r="A16" s="51" t="s">
        <v>80</v>
      </c>
      <c r="B16" s="123">
        <v>5248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</row>
    <row r="17" spans="1:11" ht="12.8" customHeight="1" x14ac:dyDescent="0.25">
      <c r="A17" s="51" t="s">
        <v>16</v>
      </c>
      <c r="B17" s="122">
        <v>5092</v>
      </c>
      <c r="C17" s="123">
        <v>202</v>
      </c>
      <c r="D17" s="123">
        <v>8</v>
      </c>
      <c r="E17" s="123">
        <v>132</v>
      </c>
      <c r="F17" s="123">
        <v>75</v>
      </c>
      <c r="G17" s="123">
        <v>1</v>
      </c>
      <c r="H17" s="123">
        <v>11</v>
      </c>
      <c r="I17" s="123">
        <v>0</v>
      </c>
      <c r="J17" s="123">
        <v>0</v>
      </c>
      <c r="K17" s="123">
        <v>0</v>
      </c>
    </row>
    <row r="18" spans="1:11" ht="7.55" customHeight="1" x14ac:dyDescent="0.25">
      <c r="A18" s="53"/>
      <c r="B18" s="121"/>
      <c r="C18" s="124"/>
      <c r="D18" s="124"/>
      <c r="E18" s="124"/>
      <c r="F18" s="124"/>
      <c r="G18" s="124"/>
      <c r="H18" s="124"/>
      <c r="I18" s="124"/>
      <c r="J18" s="124"/>
      <c r="K18" s="124"/>
    </row>
    <row r="19" spans="1:11" ht="12.8" customHeight="1" x14ac:dyDescent="0.25">
      <c r="A19" s="51" t="s">
        <v>17</v>
      </c>
      <c r="B19" s="123">
        <v>1354</v>
      </c>
      <c r="C19" s="123">
        <v>66</v>
      </c>
      <c r="D19" s="123">
        <v>46</v>
      </c>
      <c r="E19" s="123">
        <v>8</v>
      </c>
      <c r="F19" s="123">
        <v>2</v>
      </c>
      <c r="G19" s="123">
        <v>5</v>
      </c>
      <c r="H19" s="123">
        <v>18</v>
      </c>
      <c r="I19" s="123">
        <v>0</v>
      </c>
      <c r="J19" s="123">
        <v>2</v>
      </c>
      <c r="K19" s="123">
        <v>0</v>
      </c>
    </row>
    <row r="20" spans="1:11" ht="12.8" customHeight="1" x14ac:dyDescent="0.25">
      <c r="A20" s="51" t="s">
        <v>18</v>
      </c>
      <c r="B20" s="122">
        <v>135</v>
      </c>
      <c r="C20" s="123">
        <v>10</v>
      </c>
      <c r="D20" s="123">
        <v>10</v>
      </c>
      <c r="E20" s="123">
        <v>0</v>
      </c>
      <c r="F20" s="123">
        <v>0</v>
      </c>
      <c r="G20" s="123">
        <v>0</v>
      </c>
      <c r="H20" s="123">
        <v>0</v>
      </c>
      <c r="I20" s="123">
        <v>0</v>
      </c>
      <c r="J20" s="123">
        <v>0</v>
      </c>
      <c r="K20" s="123">
        <v>0</v>
      </c>
    </row>
    <row r="21" spans="1:11" ht="12.8" customHeight="1" x14ac:dyDescent="0.25">
      <c r="A21" s="51" t="s">
        <v>19</v>
      </c>
      <c r="B21" s="122">
        <v>3068</v>
      </c>
      <c r="C21" s="123">
        <v>11</v>
      </c>
      <c r="D21" s="123">
        <v>8</v>
      </c>
      <c r="E21" s="123">
        <v>2</v>
      </c>
      <c r="F21" s="123">
        <v>0</v>
      </c>
      <c r="G21" s="123">
        <v>1</v>
      </c>
      <c r="H21" s="123">
        <v>0</v>
      </c>
      <c r="I21" s="123">
        <v>0</v>
      </c>
      <c r="J21" s="123">
        <v>0</v>
      </c>
      <c r="K21" s="123">
        <v>0</v>
      </c>
    </row>
    <row r="22" spans="1:11" ht="12.8" customHeight="1" x14ac:dyDescent="0.25">
      <c r="A22" s="51" t="s">
        <v>20</v>
      </c>
      <c r="B22" s="123">
        <v>87</v>
      </c>
      <c r="C22" s="123">
        <v>1</v>
      </c>
      <c r="D22" s="123">
        <v>0</v>
      </c>
      <c r="E22" s="123">
        <v>0</v>
      </c>
      <c r="F22" s="123">
        <v>0</v>
      </c>
      <c r="G22" s="123">
        <v>0</v>
      </c>
      <c r="H22" s="123">
        <v>0</v>
      </c>
      <c r="I22" s="123">
        <v>0</v>
      </c>
      <c r="J22" s="123">
        <v>0</v>
      </c>
      <c r="K22" s="123">
        <v>0</v>
      </c>
    </row>
    <row r="23" spans="1:11" ht="12.8" customHeight="1" x14ac:dyDescent="0.25">
      <c r="A23" s="51" t="s">
        <v>21</v>
      </c>
      <c r="B23" s="123">
        <v>2368</v>
      </c>
      <c r="C23" s="123">
        <v>4</v>
      </c>
      <c r="D23" s="123">
        <v>0</v>
      </c>
      <c r="E23" s="123">
        <v>4</v>
      </c>
      <c r="F23" s="123">
        <v>0</v>
      </c>
      <c r="G23" s="123">
        <v>0</v>
      </c>
      <c r="H23" s="123">
        <v>0</v>
      </c>
      <c r="I23" s="123">
        <v>0</v>
      </c>
      <c r="J23" s="123">
        <v>0</v>
      </c>
      <c r="K23" s="123">
        <v>0</v>
      </c>
    </row>
    <row r="24" spans="1:11" ht="12.8" customHeight="1" x14ac:dyDescent="0.25">
      <c r="A24" s="51" t="s">
        <v>22</v>
      </c>
      <c r="B24" s="122">
        <v>1377</v>
      </c>
      <c r="C24" s="123">
        <v>8</v>
      </c>
      <c r="D24" s="123">
        <v>1</v>
      </c>
      <c r="E24" s="123">
        <v>6</v>
      </c>
      <c r="F24" s="123">
        <v>0</v>
      </c>
      <c r="G24" s="123">
        <v>1</v>
      </c>
      <c r="H24" s="123">
        <v>0</v>
      </c>
      <c r="I24" s="123">
        <v>0</v>
      </c>
      <c r="J24" s="123">
        <v>0</v>
      </c>
      <c r="K24" s="123">
        <v>0</v>
      </c>
    </row>
    <row r="25" spans="1:11" ht="12.8" customHeight="1" x14ac:dyDescent="0.25">
      <c r="A25" s="51" t="s">
        <v>23</v>
      </c>
      <c r="B25" s="122">
        <v>5080</v>
      </c>
      <c r="C25" s="123">
        <v>18</v>
      </c>
      <c r="D25" s="123">
        <v>2</v>
      </c>
      <c r="E25" s="123">
        <v>0</v>
      </c>
      <c r="F25" s="123">
        <v>0</v>
      </c>
      <c r="G25" s="123">
        <v>16</v>
      </c>
      <c r="H25" s="123">
        <v>0</v>
      </c>
      <c r="I25" s="123">
        <v>0</v>
      </c>
      <c r="J25" s="123">
        <v>0</v>
      </c>
      <c r="K25" s="123">
        <v>0</v>
      </c>
    </row>
    <row r="26" spans="1:11" ht="12.8" customHeight="1" x14ac:dyDescent="0.25">
      <c r="A26" s="51" t="s">
        <v>24</v>
      </c>
      <c r="B26" s="123">
        <v>2155</v>
      </c>
      <c r="C26" s="123">
        <v>0</v>
      </c>
      <c r="D26" s="123">
        <v>0</v>
      </c>
      <c r="E26" s="123">
        <v>0</v>
      </c>
      <c r="F26" s="123">
        <v>0</v>
      </c>
      <c r="G26" s="123">
        <v>0</v>
      </c>
      <c r="H26" s="123">
        <v>0</v>
      </c>
      <c r="I26" s="123">
        <v>0</v>
      </c>
      <c r="J26" s="123">
        <v>0</v>
      </c>
      <c r="K26" s="123">
        <v>0</v>
      </c>
    </row>
    <row r="27" spans="1:11" ht="12.8" customHeight="1" x14ac:dyDescent="0.25">
      <c r="A27" s="51" t="s">
        <v>25</v>
      </c>
      <c r="B27" s="122">
        <v>4596</v>
      </c>
      <c r="C27" s="123">
        <v>140</v>
      </c>
      <c r="D27" s="123">
        <v>28</v>
      </c>
      <c r="E27" s="123">
        <v>5</v>
      </c>
      <c r="F27" s="123">
        <v>75</v>
      </c>
      <c r="G27" s="123">
        <v>11</v>
      </c>
      <c r="H27" s="123">
        <v>10</v>
      </c>
      <c r="I27" s="123">
        <v>13</v>
      </c>
      <c r="J27" s="123">
        <v>0</v>
      </c>
      <c r="K27" s="123">
        <v>0</v>
      </c>
    </row>
    <row r="28" spans="1:11" ht="12.8" customHeight="1" x14ac:dyDescent="0.25">
      <c r="A28" s="51" t="s">
        <v>26</v>
      </c>
      <c r="B28" s="122">
        <v>1918</v>
      </c>
      <c r="C28" s="123">
        <v>3</v>
      </c>
      <c r="D28" s="123">
        <v>0</v>
      </c>
      <c r="E28" s="123">
        <v>1</v>
      </c>
      <c r="F28" s="123">
        <v>0</v>
      </c>
      <c r="G28" s="123">
        <v>1</v>
      </c>
      <c r="H28" s="123">
        <v>0</v>
      </c>
      <c r="I28" s="123">
        <v>0</v>
      </c>
      <c r="J28" s="123">
        <v>1</v>
      </c>
      <c r="K28" s="123">
        <v>0</v>
      </c>
    </row>
    <row r="29" spans="1:11" ht="7.55" customHeight="1" x14ac:dyDescent="0.25">
      <c r="A29" s="53"/>
      <c r="B29" s="121"/>
      <c r="C29" s="124"/>
      <c r="D29" s="124"/>
      <c r="E29" s="124"/>
      <c r="F29" s="124"/>
      <c r="G29" s="124"/>
      <c r="H29" s="124"/>
      <c r="I29" s="124"/>
      <c r="J29" s="124"/>
      <c r="K29" s="124"/>
    </row>
    <row r="30" spans="1:11" ht="12.8" customHeight="1" x14ac:dyDescent="0.25">
      <c r="A30" s="51" t="s">
        <v>27</v>
      </c>
      <c r="B30" s="122">
        <v>21244</v>
      </c>
      <c r="C30" s="123">
        <v>836</v>
      </c>
      <c r="D30" s="123">
        <v>91</v>
      </c>
      <c r="E30" s="123">
        <v>632</v>
      </c>
      <c r="F30" s="123">
        <v>6</v>
      </c>
      <c r="G30" s="123">
        <v>56</v>
      </c>
      <c r="H30" s="123">
        <v>72</v>
      </c>
      <c r="I30" s="123">
        <v>33</v>
      </c>
      <c r="J30" s="123">
        <v>2</v>
      </c>
      <c r="K30" s="123">
        <v>0</v>
      </c>
    </row>
    <row r="31" spans="1:11" ht="12.8" customHeight="1" x14ac:dyDescent="0.25">
      <c r="A31" s="51" t="s">
        <v>28</v>
      </c>
      <c r="B31" s="122">
        <v>9006</v>
      </c>
      <c r="C31" s="123">
        <v>881</v>
      </c>
      <c r="D31" s="123">
        <v>592</v>
      </c>
      <c r="E31" s="123">
        <v>118</v>
      </c>
      <c r="F31" s="123">
        <v>34</v>
      </c>
      <c r="G31" s="123">
        <v>132</v>
      </c>
      <c r="H31" s="123">
        <v>340</v>
      </c>
      <c r="I31" s="123">
        <v>0</v>
      </c>
      <c r="J31" s="123">
        <v>5</v>
      </c>
      <c r="K31" s="123">
        <v>0</v>
      </c>
    </row>
    <row r="32" spans="1:11" ht="12.8" customHeight="1" x14ac:dyDescent="0.25">
      <c r="A32" s="51" t="s">
        <v>29</v>
      </c>
      <c r="B32" s="123">
        <v>37845</v>
      </c>
      <c r="C32" s="123">
        <v>253</v>
      </c>
      <c r="D32" s="123">
        <v>0</v>
      </c>
      <c r="E32" s="123">
        <v>35</v>
      </c>
      <c r="F32" s="123">
        <v>0</v>
      </c>
      <c r="G32" s="123">
        <v>179</v>
      </c>
      <c r="H32" s="123">
        <v>12</v>
      </c>
      <c r="I32" s="123">
        <v>0</v>
      </c>
      <c r="J32" s="123">
        <v>26</v>
      </c>
      <c r="K32" s="123">
        <v>0</v>
      </c>
    </row>
    <row r="33" spans="1:11" ht="12.8" customHeight="1" x14ac:dyDescent="0.25">
      <c r="A33" s="51" t="s">
        <v>30</v>
      </c>
      <c r="B33" s="122">
        <v>3953</v>
      </c>
      <c r="C33" s="123">
        <v>232</v>
      </c>
      <c r="D33" s="123">
        <v>7</v>
      </c>
      <c r="E33" s="123">
        <v>158</v>
      </c>
      <c r="F33" s="123">
        <v>41</v>
      </c>
      <c r="G33" s="123">
        <v>31</v>
      </c>
      <c r="H33" s="123">
        <v>4</v>
      </c>
      <c r="I33" s="123">
        <v>0</v>
      </c>
      <c r="J33" s="123">
        <v>0</v>
      </c>
      <c r="K33" s="123">
        <v>0</v>
      </c>
    </row>
    <row r="34" spans="1:11" ht="12.8" customHeight="1" x14ac:dyDescent="0.25">
      <c r="A34" s="51" t="s">
        <v>31</v>
      </c>
      <c r="B34" s="122">
        <v>8689</v>
      </c>
      <c r="C34" s="123">
        <v>89</v>
      </c>
      <c r="D34" s="123">
        <v>1</v>
      </c>
      <c r="E34" s="123">
        <v>6</v>
      </c>
      <c r="F34" s="123">
        <v>0</v>
      </c>
      <c r="G34" s="123">
        <v>18</v>
      </c>
      <c r="H34" s="123">
        <v>15</v>
      </c>
      <c r="I34" s="123">
        <v>0</v>
      </c>
      <c r="J34" s="123">
        <v>48</v>
      </c>
      <c r="K34" s="123">
        <v>0</v>
      </c>
    </row>
    <row r="35" spans="1:11" ht="12.8" customHeight="1" x14ac:dyDescent="0.25">
      <c r="A35" s="51" t="s">
        <v>32</v>
      </c>
      <c r="B35" s="122">
        <v>1202</v>
      </c>
      <c r="C35" s="123">
        <v>29</v>
      </c>
      <c r="D35" s="123">
        <v>12</v>
      </c>
      <c r="E35" s="123">
        <v>0</v>
      </c>
      <c r="F35" s="123">
        <v>14</v>
      </c>
      <c r="G35" s="123">
        <v>3</v>
      </c>
      <c r="H35" s="123">
        <v>0</v>
      </c>
      <c r="I35" s="123">
        <v>0</v>
      </c>
      <c r="J35" s="123">
        <v>0</v>
      </c>
      <c r="K35" s="123">
        <v>0</v>
      </c>
    </row>
    <row r="36" spans="1:11" ht="12.8" customHeight="1" x14ac:dyDescent="0.25">
      <c r="A36" s="51" t="s">
        <v>33</v>
      </c>
      <c r="B36" s="122">
        <v>5804</v>
      </c>
      <c r="C36" s="123">
        <v>24</v>
      </c>
      <c r="D36" s="123">
        <v>3</v>
      </c>
      <c r="E36" s="123">
        <v>5</v>
      </c>
      <c r="F36" s="123">
        <v>0</v>
      </c>
      <c r="G36" s="123">
        <v>10</v>
      </c>
      <c r="H36" s="123">
        <v>2</v>
      </c>
      <c r="I36" s="123">
        <v>0</v>
      </c>
      <c r="J36" s="123">
        <v>2</v>
      </c>
      <c r="K36" s="123">
        <v>0</v>
      </c>
    </row>
    <row r="37" spans="1:11" ht="12.8" customHeight="1" x14ac:dyDescent="0.25">
      <c r="A37" s="51" t="s">
        <v>34</v>
      </c>
      <c r="B37" s="122">
        <v>1957</v>
      </c>
      <c r="C37" s="123">
        <v>276</v>
      </c>
      <c r="D37" s="123">
        <v>95</v>
      </c>
      <c r="E37" s="123">
        <v>98</v>
      </c>
      <c r="F37" s="123">
        <v>40</v>
      </c>
      <c r="G37" s="123">
        <v>41</v>
      </c>
      <c r="H37" s="123">
        <v>0</v>
      </c>
      <c r="I37" s="123">
        <v>6</v>
      </c>
      <c r="J37" s="123">
        <v>3</v>
      </c>
      <c r="K37" s="123">
        <v>0</v>
      </c>
    </row>
    <row r="38" spans="1:11" ht="12.8" customHeight="1" x14ac:dyDescent="0.25">
      <c r="A38" s="51" t="s">
        <v>35</v>
      </c>
      <c r="B38" s="122">
        <v>1849</v>
      </c>
      <c r="C38" s="123">
        <v>60</v>
      </c>
      <c r="D38" s="123">
        <v>14</v>
      </c>
      <c r="E38" s="123">
        <v>4</v>
      </c>
      <c r="F38" s="123">
        <v>2</v>
      </c>
      <c r="G38" s="123">
        <v>9</v>
      </c>
      <c r="H38" s="123">
        <v>3</v>
      </c>
      <c r="I38" s="123">
        <v>28</v>
      </c>
      <c r="J38" s="123">
        <v>0</v>
      </c>
      <c r="K38" s="123">
        <v>0</v>
      </c>
    </row>
    <row r="39" spans="1:11" ht="12.8" customHeight="1" x14ac:dyDescent="0.25">
      <c r="A39" s="51" t="s">
        <v>36</v>
      </c>
      <c r="B39" s="123">
        <v>4988</v>
      </c>
      <c r="C39" s="123">
        <v>15</v>
      </c>
      <c r="D39" s="123">
        <v>1</v>
      </c>
      <c r="E39" s="123">
        <v>1</v>
      </c>
      <c r="F39" s="123">
        <v>0</v>
      </c>
      <c r="G39" s="123">
        <v>13</v>
      </c>
      <c r="H39" s="123">
        <v>0</v>
      </c>
      <c r="I39" s="123">
        <v>0</v>
      </c>
      <c r="J39" s="123">
        <v>0</v>
      </c>
      <c r="K39" s="123">
        <v>0</v>
      </c>
    </row>
    <row r="40" spans="1:11" ht="7.55" customHeight="1" x14ac:dyDescent="0.25">
      <c r="A40" s="53"/>
      <c r="B40" s="121"/>
      <c r="C40" s="124"/>
      <c r="D40" s="124"/>
      <c r="E40" s="124"/>
      <c r="F40" s="124"/>
      <c r="G40" s="124"/>
      <c r="H40" s="124"/>
      <c r="I40" s="124"/>
      <c r="J40" s="124"/>
      <c r="K40" s="124"/>
    </row>
    <row r="41" spans="1:11" ht="12.8" customHeight="1" x14ac:dyDescent="0.25">
      <c r="A41" s="51" t="s">
        <v>37</v>
      </c>
      <c r="B41" s="122">
        <v>3304</v>
      </c>
      <c r="C41" s="123">
        <v>81</v>
      </c>
      <c r="D41" s="123">
        <v>5</v>
      </c>
      <c r="E41" s="123">
        <v>25</v>
      </c>
      <c r="F41" s="123">
        <v>38</v>
      </c>
      <c r="G41" s="123">
        <v>10</v>
      </c>
      <c r="H41" s="123">
        <v>3</v>
      </c>
      <c r="I41" s="123">
        <v>0</v>
      </c>
      <c r="J41" s="123">
        <v>2</v>
      </c>
      <c r="K41" s="123">
        <v>0</v>
      </c>
    </row>
    <row r="42" spans="1:11" ht="12.8" customHeight="1" x14ac:dyDescent="0.25">
      <c r="A42" s="51" t="s">
        <v>38</v>
      </c>
      <c r="B42" s="122">
        <v>5207</v>
      </c>
      <c r="C42" s="123">
        <v>50</v>
      </c>
      <c r="D42" s="123">
        <v>18</v>
      </c>
      <c r="E42" s="123">
        <v>5</v>
      </c>
      <c r="F42" s="123">
        <v>0</v>
      </c>
      <c r="G42" s="123">
        <v>27</v>
      </c>
      <c r="H42" s="123">
        <v>0</v>
      </c>
      <c r="I42" s="123">
        <v>0</v>
      </c>
      <c r="J42" s="123">
        <v>0</v>
      </c>
      <c r="K42" s="123">
        <v>0</v>
      </c>
    </row>
    <row r="43" spans="1:11" ht="12.8" customHeight="1" x14ac:dyDescent="0.25">
      <c r="A43" s="51" t="s">
        <v>39</v>
      </c>
      <c r="B43" s="122">
        <v>5661</v>
      </c>
      <c r="C43" s="123">
        <v>137</v>
      </c>
      <c r="D43" s="123">
        <v>53</v>
      </c>
      <c r="E43" s="123">
        <v>54</v>
      </c>
      <c r="F43" s="123">
        <v>2</v>
      </c>
      <c r="G43" s="123">
        <v>25</v>
      </c>
      <c r="H43" s="123">
        <v>2</v>
      </c>
      <c r="I43" s="123">
        <v>0</v>
      </c>
      <c r="J43" s="123">
        <v>0</v>
      </c>
      <c r="K43" s="123">
        <v>0</v>
      </c>
    </row>
    <row r="44" spans="1:11" ht="12.8" customHeight="1" x14ac:dyDescent="0.25">
      <c r="A44" s="51" t="s">
        <v>40</v>
      </c>
      <c r="B44" s="122">
        <v>85045</v>
      </c>
      <c r="C44" s="123">
        <v>585</v>
      </c>
      <c r="D44" s="123">
        <v>424</v>
      </c>
      <c r="E44" s="123">
        <v>43</v>
      </c>
      <c r="F44" s="123">
        <v>0</v>
      </c>
      <c r="G44" s="123">
        <v>43</v>
      </c>
      <c r="H44" s="123">
        <v>179</v>
      </c>
      <c r="I44" s="123">
        <v>41</v>
      </c>
      <c r="J44" s="123">
        <v>0</v>
      </c>
      <c r="K44" s="123">
        <v>0</v>
      </c>
    </row>
    <row r="45" spans="1:11" ht="12.8" customHeight="1" x14ac:dyDescent="0.25">
      <c r="A45" s="51" t="s">
        <v>41</v>
      </c>
      <c r="B45" s="122">
        <v>1966</v>
      </c>
      <c r="C45" s="123">
        <v>73</v>
      </c>
      <c r="D45" s="123">
        <v>13</v>
      </c>
      <c r="E45" s="123">
        <v>30</v>
      </c>
      <c r="F45" s="123">
        <v>0</v>
      </c>
      <c r="G45" s="123">
        <v>24</v>
      </c>
      <c r="H45" s="123">
        <v>0</v>
      </c>
      <c r="I45" s="123">
        <v>0</v>
      </c>
      <c r="J45" s="123">
        <v>5</v>
      </c>
      <c r="K45" s="123">
        <v>0</v>
      </c>
    </row>
    <row r="46" spans="1:11" ht="12.8" customHeight="1" x14ac:dyDescent="0.25">
      <c r="A46" s="51" t="s">
        <v>42</v>
      </c>
      <c r="B46" s="122">
        <v>433</v>
      </c>
      <c r="C46" s="123">
        <v>24</v>
      </c>
      <c r="D46" s="123">
        <v>16</v>
      </c>
      <c r="E46" s="123">
        <v>2</v>
      </c>
      <c r="F46" s="123">
        <v>0</v>
      </c>
      <c r="G46" s="123">
        <v>5</v>
      </c>
      <c r="H46" s="123">
        <v>0</v>
      </c>
      <c r="I46" s="123">
        <v>0</v>
      </c>
      <c r="J46" s="123">
        <v>1</v>
      </c>
      <c r="K46" s="123">
        <v>0</v>
      </c>
    </row>
    <row r="47" spans="1:11" ht="12.8" customHeight="1" x14ac:dyDescent="0.25">
      <c r="A47" s="51" t="s">
        <v>43</v>
      </c>
      <c r="B47" s="122">
        <v>8285</v>
      </c>
      <c r="C47" s="123">
        <v>211</v>
      </c>
      <c r="D47" s="123">
        <v>165</v>
      </c>
      <c r="E47" s="123">
        <v>8</v>
      </c>
      <c r="F47" s="123">
        <v>0</v>
      </c>
      <c r="G47" s="123">
        <v>18</v>
      </c>
      <c r="H47" s="123">
        <v>20</v>
      </c>
      <c r="I47" s="123">
        <v>1</v>
      </c>
      <c r="J47" s="123">
        <v>12</v>
      </c>
      <c r="K47" s="123">
        <v>0</v>
      </c>
    </row>
    <row r="48" spans="1:11" ht="12.8" customHeight="1" x14ac:dyDescent="0.25">
      <c r="A48" s="51" t="s">
        <v>44</v>
      </c>
      <c r="B48" s="122">
        <v>1633</v>
      </c>
      <c r="C48" s="123">
        <v>187</v>
      </c>
      <c r="D48" s="123">
        <v>22</v>
      </c>
      <c r="E48" s="123">
        <v>32</v>
      </c>
      <c r="F48" s="123">
        <v>17</v>
      </c>
      <c r="G48" s="123">
        <v>82</v>
      </c>
      <c r="H48" s="123">
        <v>0</v>
      </c>
      <c r="I48" s="123">
        <v>34</v>
      </c>
      <c r="J48" s="123">
        <v>3</v>
      </c>
      <c r="K48" s="123">
        <v>0</v>
      </c>
    </row>
    <row r="49" spans="1:11" ht="12.8" customHeight="1" x14ac:dyDescent="0.25">
      <c r="A49" s="51" t="s">
        <v>45</v>
      </c>
      <c r="B49" s="122">
        <v>41097</v>
      </c>
      <c r="C49" s="123">
        <v>89</v>
      </c>
      <c r="D49" s="123">
        <v>31</v>
      </c>
      <c r="E49" s="123">
        <v>38</v>
      </c>
      <c r="F49" s="123">
        <v>1</v>
      </c>
      <c r="G49" s="123">
        <v>7</v>
      </c>
      <c r="H49" s="123">
        <v>1</v>
      </c>
      <c r="I49" s="123">
        <v>6</v>
      </c>
      <c r="J49" s="123">
        <v>6</v>
      </c>
      <c r="K49" s="123">
        <v>0</v>
      </c>
    </row>
    <row r="50" spans="1:11" ht="12.8" customHeight="1" x14ac:dyDescent="0.25">
      <c r="A50" s="51" t="s">
        <v>46</v>
      </c>
      <c r="B50" s="123">
        <v>25634</v>
      </c>
      <c r="C50" s="123">
        <v>759</v>
      </c>
      <c r="D50" s="123">
        <v>0</v>
      </c>
      <c r="E50" s="123">
        <v>342</v>
      </c>
      <c r="F50" s="123">
        <v>301</v>
      </c>
      <c r="G50" s="123">
        <v>94</v>
      </c>
      <c r="H50" s="123">
        <v>26</v>
      </c>
      <c r="I50" s="123">
        <v>0</v>
      </c>
      <c r="J50" s="123">
        <v>0</v>
      </c>
      <c r="K50" s="123">
        <v>0</v>
      </c>
    </row>
    <row r="51" spans="1:11" ht="7.55" customHeight="1" x14ac:dyDescent="0.25">
      <c r="A51" s="53"/>
      <c r="B51" s="121"/>
      <c r="C51" s="124"/>
      <c r="D51" s="124"/>
      <c r="E51" s="124"/>
      <c r="F51" s="124"/>
      <c r="G51" s="124"/>
      <c r="H51" s="124"/>
      <c r="I51" s="124"/>
      <c r="J51" s="124"/>
      <c r="K51" s="124"/>
    </row>
    <row r="52" spans="1:11" ht="12.8" customHeight="1" x14ac:dyDescent="0.25">
      <c r="A52" s="51" t="s">
        <v>47</v>
      </c>
      <c r="B52" s="122">
        <v>4340</v>
      </c>
      <c r="C52" s="123">
        <v>12</v>
      </c>
      <c r="D52" s="123">
        <v>10</v>
      </c>
      <c r="E52" s="123">
        <v>0</v>
      </c>
      <c r="F52" s="123">
        <v>0</v>
      </c>
      <c r="G52" s="123">
        <v>2</v>
      </c>
      <c r="H52" s="123">
        <v>0</v>
      </c>
      <c r="I52" s="123">
        <v>0</v>
      </c>
      <c r="J52" s="123">
        <v>0</v>
      </c>
      <c r="K52" s="123">
        <v>0</v>
      </c>
    </row>
    <row r="53" spans="1:11" ht="12.8" customHeight="1" x14ac:dyDescent="0.25">
      <c r="A53" s="51" t="s">
        <v>48</v>
      </c>
      <c r="B53" s="122">
        <v>3104</v>
      </c>
      <c r="C53" s="123">
        <v>161</v>
      </c>
      <c r="D53" s="123">
        <v>0</v>
      </c>
      <c r="E53" s="123">
        <v>107</v>
      </c>
      <c r="F53" s="123">
        <v>0</v>
      </c>
      <c r="G53" s="123">
        <v>4</v>
      </c>
      <c r="H53" s="123">
        <v>0</v>
      </c>
      <c r="I53" s="123">
        <v>43</v>
      </c>
      <c r="J53" s="123">
        <v>7</v>
      </c>
      <c r="K53" s="123">
        <v>0</v>
      </c>
    </row>
    <row r="54" spans="1:11" ht="12.8" customHeight="1" x14ac:dyDescent="0.25">
      <c r="A54" s="51" t="s">
        <v>49</v>
      </c>
      <c r="B54" s="122">
        <v>2500</v>
      </c>
      <c r="C54" s="123">
        <v>3</v>
      </c>
      <c r="D54" s="123">
        <v>0</v>
      </c>
      <c r="E54" s="123">
        <v>0</v>
      </c>
      <c r="F54" s="123">
        <v>0</v>
      </c>
      <c r="G54" s="123">
        <v>3</v>
      </c>
      <c r="H54" s="123">
        <v>0</v>
      </c>
      <c r="I54" s="123">
        <v>0</v>
      </c>
      <c r="J54" s="123">
        <v>0</v>
      </c>
      <c r="K54" s="123">
        <v>0</v>
      </c>
    </row>
    <row r="55" spans="1:11" ht="12.8" customHeight="1" x14ac:dyDescent="0.25">
      <c r="A55" s="51" t="s">
        <v>50</v>
      </c>
      <c r="B55" s="123">
        <v>467</v>
      </c>
      <c r="C55" s="123">
        <v>52</v>
      </c>
      <c r="D55" s="123">
        <v>0</v>
      </c>
      <c r="E55" s="123">
        <v>3</v>
      </c>
      <c r="F55" s="123">
        <v>47</v>
      </c>
      <c r="G55" s="123">
        <v>0</v>
      </c>
      <c r="H55" s="123">
        <v>0</v>
      </c>
      <c r="I55" s="123">
        <v>1</v>
      </c>
      <c r="J55" s="123">
        <v>0</v>
      </c>
      <c r="K55" s="123">
        <v>0</v>
      </c>
    </row>
    <row r="56" spans="1:11" ht="12.8" customHeight="1" x14ac:dyDescent="0.25">
      <c r="A56" s="51" t="s">
        <v>51</v>
      </c>
      <c r="B56" s="122">
        <v>7477</v>
      </c>
      <c r="C56" s="123">
        <v>168</v>
      </c>
      <c r="D56" s="123">
        <v>3</v>
      </c>
      <c r="E56" s="123">
        <v>33</v>
      </c>
      <c r="F56" s="123">
        <v>29</v>
      </c>
      <c r="G56" s="123">
        <v>39</v>
      </c>
      <c r="H56" s="123">
        <v>75</v>
      </c>
      <c r="I56" s="123">
        <v>17</v>
      </c>
      <c r="J56" s="123">
        <v>2</v>
      </c>
      <c r="K56" s="123">
        <v>0</v>
      </c>
    </row>
    <row r="57" spans="1:11" ht="12.8" customHeight="1" x14ac:dyDescent="0.25">
      <c r="A57" s="51" t="s">
        <v>52</v>
      </c>
      <c r="B57" s="123">
        <v>7054</v>
      </c>
      <c r="C57" s="123">
        <v>0</v>
      </c>
      <c r="D57" s="123">
        <v>0</v>
      </c>
      <c r="E57" s="123">
        <v>0</v>
      </c>
      <c r="F57" s="123">
        <v>0</v>
      </c>
      <c r="G57" s="123">
        <v>0</v>
      </c>
      <c r="H57" s="123">
        <v>0</v>
      </c>
      <c r="I57" s="123">
        <v>0</v>
      </c>
      <c r="J57" s="123">
        <v>0</v>
      </c>
      <c r="K57" s="123">
        <v>0</v>
      </c>
    </row>
    <row r="58" spans="1:11" ht="12.8" customHeight="1" x14ac:dyDescent="0.25">
      <c r="A58" s="51" t="s">
        <v>53</v>
      </c>
      <c r="B58" s="122">
        <v>1471</v>
      </c>
      <c r="C58" s="123">
        <v>10</v>
      </c>
      <c r="D58" s="123">
        <v>1</v>
      </c>
      <c r="E58" s="123">
        <v>1</v>
      </c>
      <c r="F58" s="123">
        <v>0</v>
      </c>
      <c r="G58" s="123">
        <v>8</v>
      </c>
      <c r="H58" s="123">
        <v>1</v>
      </c>
      <c r="I58" s="123">
        <v>1</v>
      </c>
      <c r="J58" s="123">
        <v>0</v>
      </c>
      <c r="K58" s="123">
        <v>0</v>
      </c>
    </row>
    <row r="59" spans="1:11" ht="12.8" customHeight="1" x14ac:dyDescent="0.25">
      <c r="A59" s="51" t="s">
        <v>54</v>
      </c>
      <c r="B59" s="122">
        <v>1732</v>
      </c>
      <c r="C59" s="123">
        <v>24</v>
      </c>
      <c r="D59" s="123">
        <v>5</v>
      </c>
      <c r="E59" s="123">
        <v>2</v>
      </c>
      <c r="F59" s="123">
        <v>13</v>
      </c>
      <c r="G59" s="123">
        <v>1</v>
      </c>
      <c r="H59" s="123">
        <v>0</v>
      </c>
      <c r="I59" s="123">
        <v>0</v>
      </c>
      <c r="J59" s="123">
        <v>4</v>
      </c>
      <c r="K59" s="123">
        <v>0</v>
      </c>
    </row>
    <row r="60" spans="1:11" ht="12.8" customHeight="1" x14ac:dyDescent="0.25">
      <c r="A60" s="51" t="s">
        <v>55</v>
      </c>
      <c r="B60" s="122">
        <v>100</v>
      </c>
      <c r="C60" s="123">
        <v>2</v>
      </c>
      <c r="D60" s="123">
        <v>1</v>
      </c>
      <c r="E60" s="123">
        <v>0</v>
      </c>
      <c r="F60" s="123">
        <v>0</v>
      </c>
      <c r="G60" s="123">
        <v>0</v>
      </c>
      <c r="H60" s="123">
        <v>0</v>
      </c>
      <c r="I60" s="123">
        <v>0</v>
      </c>
      <c r="J60" s="123">
        <v>0</v>
      </c>
      <c r="K60" s="123">
        <v>0</v>
      </c>
    </row>
    <row r="61" spans="1:11" ht="12.8" customHeight="1" x14ac:dyDescent="0.25">
      <c r="A61" s="51" t="s">
        <v>56</v>
      </c>
      <c r="B61" s="123">
        <v>8256</v>
      </c>
      <c r="C61" s="123">
        <v>18</v>
      </c>
      <c r="D61" s="123">
        <v>0</v>
      </c>
      <c r="E61" s="123">
        <v>3</v>
      </c>
      <c r="F61" s="123">
        <v>9</v>
      </c>
      <c r="G61" s="123">
        <v>6</v>
      </c>
      <c r="H61" s="123">
        <v>0</v>
      </c>
      <c r="I61" s="123">
        <v>0</v>
      </c>
      <c r="J61" s="123">
        <v>0</v>
      </c>
      <c r="K61" s="123">
        <v>0</v>
      </c>
    </row>
    <row r="62" spans="1:11" ht="7.55" customHeight="1" x14ac:dyDescent="0.25">
      <c r="A62" s="53"/>
      <c r="B62" s="121"/>
      <c r="C62" s="124"/>
      <c r="D62" s="124"/>
      <c r="E62" s="124"/>
      <c r="F62" s="124"/>
      <c r="G62" s="124"/>
      <c r="H62" s="124"/>
      <c r="I62" s="124"/>
      <c r="J62" s="124"/>
      <c r="K62" s="124"/>
    </row>
    <row r="63" spans="1:11" ht="12.8" customHeight="1" x14ac:dyDescent="0.25">
      <c r="A63" s="51" t="s">
        <v>57</v>
      </c>
      <c r="B63" s="122">
        <v>31330</v>
      </c>
      <c r="C63" s="123">
        <v>779</v>
      </c>
      <c r="D63" s="123">
        <v>24</v>
      </c>
      <c r="E63" s="123">
        <v>344</v>
      </c>
      <c r="F63" s="123">
        <v>38</v>
      </c>
      <c r="G63" s="123">
        <v>121</v>
      </c>
      <c r="H63" s="123">
        <v>235</v>
      </c>
      <c r="I63" s="123">
        <v>17</v>
      </c>
      <c r="J63" s="123">
        <v>46</v>
      </c>
      <c r="K63" s="123">
        <v>0</v>
      </c>
    </row>
    <row r="64" spans="1:11" ht="12.8" customHeight="1" x14ac:dyDescent="0.25">
      <c r="A64" s="51" t="s">
        <v>58</v>
      </c>
      <c r="B64" s="122">
        <v>1499</v>
      </c>
      <c r="C64" s="123">
        <v>78</v>
      </c>
      <c r="D64" s="123">
        <v>5</v>
      </c>
      <c r="E64" s="123">
        <v>29</v>
      </c>
      <c r="F64" s="123">
        <v>12</v>
      </c>
      <c r="G64" s="123">
        <v>26</v>
      </c>
      <c r="H64" s="123">
        <v>2</v>
      </c>
      <c r="I64" s="123">
        <v>0</v>
      </c>
      <c r="J64" s="123">
        <v>6</v>
      </c>
      <c r="K64" s="123">
        <v>0</v>
      </c>
    </row>
    <row r="65" spans="1:11" ht="12.8" customHeight="1" x14ac:dyDescent="0.25">
      <c r="A65" s="51" t="s">
        <v>59</v>
      </c>
      <c r="B65" s="122">
        <v>5143</v>
      </c>
      <c r="C65" s="123">
        <v>75</v>
      </c>
      <c r="D65" s="123">
        <v>32</v>
      </c>
      <c r="E65" s="123">
        <v>38</v>
      </c>
      <c r="F65" s="123">
        <v>0</v>
      </c>
      <c r="G65" s="123">
        <v>7</v>
      </c>
      <c r="H65" s="123">
        <v>0</v>
      </c>
      <c r="I65" s="123">
        <v>1</v>
      </c>
      <c r="J65" s="123">
        <v>2</v>
      </c>
      <c r="K65" s="123">
        <v>0</v>
      </c>
    </row>
    <row r="66" spans="1:11" ht="12.8" customHeight="1" x14ac:dyDescent="0.25">
      <c r="A66" s="52" t="s">
        <v>60</v>
      </c>
      <c r="B66" s="125">
        <v>280</v>
      </c>
      <c r="C66" s="125">
        <v>0</v>
      </c>
      <c r="D66" s="125">
        <v>0</v>
      </c>
      <c r="E66" s="125">
        <v>0</v>
      </c>
      <c r="F66" s="125">
        <v>0</v>
      </c>
      <c r="G66" s="125">
        <v>0</v>
      </c>
      <c r="H66" s="125">
        <v>0</v>
      </c>
      <c r="I66" s="125">
        <v>0</v>
      </c>
      <c r="J66" s="125">
        <v>0</v>
      </c>
      <c r="K66" s="125">
        <v>0</v>
      </c>
    </row>
    <row r="67" spans="1:11" ht="12.8" customHeight="1" x14ac:dyDescent="0.2">
      <c r="A67" s="117"/>
      <c r="B67" s="117"/>
      <c r="C67" s="117"/>
      <c r="D67" s="117"/>
      <c r="E67" s="117"/>
      <c r="F67" s="117"/>
      <c r="G67" s="117"/>
      <c r="H67" s="117"/>
      <c r="I67" s="117"/>
      <c r="J67" s="117"/>
      <c r="K67" s="117"/>
    </row>
    <row r="68" spans="1:11" ht="15.05" customHeight="1" x14ac:dyDescent="0.2"/>
    <row r="69" spans="1:11" ht="15.05" customHeight="1" x14ac:dyDescent="0.2"/>
  </sheetData>
  <mergeCells count="4">
    <mergeCell ref="A4:K4"/>
    <mergeCell ref="A1:K1"/>
    <mergeCell ref="A2:K2"/>
    <mergeCell ref="A3:K3"/>
  </mergeCells>
  <pageMargins left="0.25" right="0.25" top="0.25" bottom="0.25" header="0.3" footer="0.3"/>
  <pageSetup scale="8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8"/>
  <sheetViews>
    <sheetView zoomScaleNormal="100" zoomScaleSheetLayoutView="111" workbookViewId="0">
      <selection activeCell="I40" sqref="I40"/>
    </sheetView>
  </sheetViews>
  <sheetFormatPr defaultColWidth="9.125" defaultRowHeight="12.45" x14ac:dyDescent="0.2"/>
  <cols>
    <col min="1" max="1" width="15.75" style="2" customWidth="1"/>
    <col min="2" max="2" width="11.25" style="2" bestFit="1" customWidth="1"/>
    <col min="3" max="3" width="9.125" style="2"/>
    <col min="4" max="4" width="11.25" style="2" bestFit="1" customWidth="1"/>
    <col min="5" max="5" width="11.75" style="2" bestFit="1" customWidth="1"/>
    <col min="6" max="6" width="9.75" style="2" bestFit="1" customWidth="1"/>
    <col min="7" max="7" width="12.25" style="2" bestFit="1" customWidth="1"/>
    <col min="8" max="8" width="11.5" style="2" bestFit="1" customWidth="1"/>
    <col min="9" max="9" width="10.5" style="2" bestFit="1" customWidth="1"/>
    <col min="10" max="10" width="10.75" style="2" bestFit="1" customWidth="1"/>
    <col min="11" max="16384" width="9.125" style="2"/>
  </cols>
  <sheetData>
    <row r="1" spans="1:10" s="195" customFormat="1" ht="13.1" x14ac:dyDescent="0.2">
      <c r="A1" s="309" t="s">
        <v>230</v>
      </c>
      <c r="B1" s="309"/>
      <c r="C1" s="309"/>
      <c r="D1" s="309"/>
      <c r="E1" s="309"/>
      <c r="F1" s="309"/>
      <c r="G1" s="309"/>
      <c r="H1" s="309"/>
      <c r="I1" s="309"/>
      <c r="J1" s="309"/>
    </row>
    <row r="2" spans="1:10" s="195" customFormat="1" ht="13.1" x14ac:dyDescent="0.2">
      <c r="A2" s="309" t="s">
        <v>194</v>
      </c>
      <c r="B2" s="309"/>
      <c r="C2" s="309"/>
      <c r="D2" s="309"/>
      <c r="E2" s="309"/>
      <c r="F2" s="309"/>
      <c r="G2" s="309"/>
      <c r="H2" s="309"/>
      <c r="I2" s="309"/>
      <c r="J2" s="309"/>
    </row>
    <row r="3" spans="1:10" ht="13.1" x14ac:dyDescent="0.25">
      <c r="A3" s="284" t="str">
        <f>'3A'!$A$3</f>
        <v>Monthly Average, Fiscal Year 2019</v>
      </c>
      <c r="B3" s="284"/>
      <c r="C3" s="284"/>
      <c r="D3" s="284"/>
      <c r="E3" s="284"/>
      <c r="F3" s="284"/>
      <c r="G3" s="284"/>
      <c r="H3" s="284"/>
      <c r="I3" s="284"/>
      <c r="J3" s="284"/>
    </row>
    <row r="4" spans="1:10" ht="12.8" customHeight="1" x14ac:dyDescent="0.2">
      <c r="A4" s="333" t="str">
        <f>'1B'!$A$4</f>
        <v>ACF/OFA: 07/30/2020</v>
      </c>
      <c r="B4" s="333"/>
      <c r="C4" s="333"/>
      <c r="D4" s="333"/>
      <c r="E4" s="333"/>
      <c r="F4" s="333"/>
      <c r="G4" s="333"/>
      <c r="H4" s="333"/>
      <c r="I4" s="333"/>
      <c r="J4" s="333"/>
    </row>
    <row r="5" spans="1:10" s="3" customFormat="1" ht="38.950000000000003" customHeight="1" x14ac:dyDescent="0.25">
      <c r="A5" s="118" t="s">
        <v>0</v>
      </c>
      <c r="B5" s="119" t="s">
        <v>99</v>
      </c>
      <c r="C5" s="119" t="s">
        <v>96</v>
      </c>
      <c r="D5" s="119" t="s">
        <v>100</v>
      </c>
      <c r="E5" s="119" t="s">
        <v>101</v>
      </c>
      <c r="F5" s="119" t="s">
        <v>102</v>
      </c>
      <c r="G5" s="119" t="s">
        <v>103</v>
      </c>
      <c r="H5" s="119" t="s">
        <v>104</v>
      </c>
      <c r="I5" s="119" t="s">
        <v>105</v>
      </c>
      <c r="J5" s="126" t="s">
        <v>93</v>
      </c>
    </row>
    <row r="6" spans="1:10" ht="12.8" customHeight="1" x14ac:dyDescent="0.25">
      <c r="A6" s="39" t="s">
        <v>3</v>
      </c>
      <c r="B6" s="127">
        <f>SUM(B8:B66)</f>
        <v>4043</v>
      </c>
      <c r="C6" s="127">
        <f t="shared" ref="C6:I6" si="0">SUM(C8:C66)</f>
        <v>15837</v>
      </c>
      <c r="D6" s="127">
        <f t="shared" si="0"/>
        <v>2567</v>
      </c>
      <c r="E6" s="127">
        <f t="shared" si="0"/>
        <v>6189</v>
      </c>
      <c r="F6" s="127">
        <f t="shared" si="0"/>
        <v>2017</v>
      </c>
      <c r="G6" s="127">
        <f t="shared" si="0"/>
        <v>1100</v>
      </c>
      <c r="H6" s="127">
        <f t="shared" si="0"/>
        <v>874</v>
      </c>
      <c r="I6" s="127">
        <f t="shared" si="0"/>
        <v>8</v>
      </c>
      <c r="J6" s="128">
        <f>SUM(B6:I6)</f>
        <v>32635</v>
      </c>
    </row>
    <row r="7" spans="1:10" ht="7.55" customHeight="1" x14ac:dyDescent="0.25">
      <c r="A7" s="53"/>
      <c r="B7" s="129"/>
      <c r="C7" s="129"/>
      <c r="D7" s="129"/>
      <c r="E7" s="129"/>
      <c r="F7" s="129"/>
      <c r="G7" s="129"/>
      <c r="H7" s="129"/>
      <c r="I7" s="129"/>
      <c r="J7" s="130"/>
    </row>
    <row r="8" spans="1:10" ht="12.8" customHeight="1" x14ac:dyDescent="0.25">
      <c r="A8" s="51" t="s">
        <v>8</v>
      </c>
      <c r="B8" s="127">
        <v>63</v>
      </c>
      <c r="C8" s="127">
        <v>22</v>
      </c>
      <c r="D8" s="127">
        <v>0</v>
      </c>
      <c r="E8" s="127">
        <v>21</v>
      </c>
      <c r="F8" s="127">
        <v>20</v>
      </c>
      <c r="G8" s="127">
        <v>0</v>
      </c>
      <c r="H8" s="127">
        <v>6</v>
      </c>
      <c r="I8" s="127">
        <v>0</v>
      </c>
      <c r="J8" s="48">
        <v>130.83333332999999</v>
      </c>
    </row>
    <row r="9" spans="1:10" ht="12.8" customHeight="1" x14ac:dyDescent="0.25">
      <c r="A9" s="51" t="s">
        <v>9</v>
      </c>
      <c r="B9" s="127">
        <v>0</v>
      </c>
      <c r="C9" s="127">
        <v>0</v>
      </c>
      <c r="D9" s="127">
        <v>0</v>
      </c>
      <c r="E9" s="127">
        <v>0</v>
      </c>
      <c r="F9" s="127">
        <v>0</v>
      </c>
      <c r="G9" s="127">
        <v>0</v>
      </c>
      <c r="H9" s="127">
        <v>0</v>
      </c>
      <c r="I9" s="127">
        <v>0</v>
      </c>
      <c r="J9" s="68">
        <v>0</v>
      </c>
    </row>
    <row r="10" spans="1:10" ht="12.8" customHeight="1" x14ac:dyDescent="0.25">
      <c r="A10" s="51" t="s">
        <v>10</v>
      </c>
      <c r="B10" s="127">
        <v>33</v>
      </c>
      <c r="C10" s="127">
        <v>20</v>
      </c>
      <c r="D10" s="127">
        <v>13</v>
      </c>
      <c r="E10" s="127">
        <v>19</v>
      </c>
      <c r="F10" s="127">
        <v>0</v>
      </c>
      <c r="G10" s="127">
        <v>0</v>
      </c>
      <c r="H10" s="127">
        <v>9</v>
      </c>
      <c r="I10" s="127">
        <v>0</v>
      </c>
      <c r="J10" s="68">
        <v>94.333333332999999</v>
      </c>
    </row>
    <row r="11" spans="1:10" ht="12.8" customHeight="1" x14ac:dyDescent="0.25">
      <c r="A11" s="51" t="s">
        <v>11</v>
      </c>
      <c r="B11" s="127">
        <v>0</v>
      </c>
      <c r="C11" s="127">
        <v>0</v>
      </c>
      <c r="D11" s="127">
        <v>0</v>
      </c>
      <c r="E11" s="127">
        <v>0</v>
      </c>
      <c r="F11" s="127">
        <v>0</v>
      </c>
      <c r="G11" s="127">
        <v>0</v>
      </c>
      <c r="H11" s="127">
        <v>0</v>
      </c>
      <c r="I11" s="127">
        <v>0</v>
      </c>
      <c r="J11" s="68">
        <v>0</v>
      </c>
    </row>
    <row r="12" spans="1:10" ht="12.8" customHeight="1" x14ac:dyDescent="0.25">
      <c r="A12" s="51" t="s">
        <v>12</v>
      </c>
      <c r="B12" s="127">
        <v>692</v>
      </c>
      <c r="C12" s="127">
        <v>2721</v>
      </c>
      <c r="D12" s="127">
        <v>597</v>
      </c>
      <c r="E12" s="127">
        <v>1909</v>
      </c>
      <c r="F12" s="127">
        <v>504</v>
      </c>
      <c r="G12" s="127">
        <v>562</v>
      </c>
      <c r="H12" s="127">
        <v>183</v>
      </c>
      <c r="I12" s="127">
        <v>0</v>
      </c>
      <c r="J12" s="48">
        <v>7165.9495257999997</v>
      </c>
    </row>
    <row r="13" spans="1:10" ht="12.8" customHeight="1" x14ac:dyDescent="0.25">
      <c r="A13" s="51" t="s">
        <v>13</v>
      </c>
      <c r="B13" s="127">
        <v>69</v>
      </c>
      <c r="C13" s="127">
        <v>8088</v>
      </c>
      <c r="D13" s="127">
        <v>355</v>
      </c>
      <c r="E13" s="127">
        <v>1120</v>
      </c>
      <c r="F13" s="127">
        <v>54</v>
      </c>
      <c r="G13" s="127">
        <v>83</v>
      </c>
      <c r="H13" s="127">
        <v>295</v>
      </c>
      <c r="I13" s="127">
        <v>8</v>
      </c>
      <c r="J13" s="48">
        <v>10071.468478000001</v>
      </c>
    </row>
    <row r="14" spans="1:10" ht="12.8" customHeight="1" x14ac:dyDescent="0.25">
      <c r="A14" s="51" t="s">
        <v>14</v>
      </c>
      <c r="B14" s="127">
        <v>0</v>
      </c>
      <c r="C14" s="127">
        <v>299</v>
      </c>
      <c r="D14" s="127">
        <v>0</v>
      </c>
      <c r="E14" s="127">
        <v>17</v>
      </c>
      <c r="F14" s="127">
        <v>0</v>
      </c>
      <c r="G14" s="127">
        <v>4</v>
      </c>
      <c r="H14" s="127">
        <v>0</v>
      </c>
      <c r="I14" s="127">
        <v>0</v>
      </c>
      <c r="J14" s="48">
        <v>320.49062636999997</v>
      </c>
    </row>
    <row r="15" spans="1:10" ht="12.8" customHeight="1" x14ac:dyDescent="0.25">
      <c r="A15" s="51" t="s">
        <v>15</v>
      </c>
      <c r="B15" s="127">
        <v>1</v>
      </c>
      <c r="C15" s="127">
        <v>1</v>
      </c>
      <c r="D15" s="127">
        <v>0</v>
      </c>
      <c r="E15" s="127">
        <v>0</v>
      </c>
      <c r="F15" s="127">
        <v>0</v>
      </c>
      <c r="G15" s="127">
        <v>0</v>
      </c>
      <c r="H15" s="127">
        <v>0</v>
      </c>
      <c r="I15" s="127">
        <v>0</v>
      </c>
      <c r="J15" s="48">
        <v>2</v>
      </c>
    </row>
    <row r="16" spans="1:10" ht="12.8" customHeight="1" x14ac:dyDescent="0.25">
      <c r="A16" s="51" t="s">
        <v>80</v>
      </c>
      <c r="B16" s="127">
        <v>0</v>
      </c>
      <c r="C16" s="127">
        <v>0</v>
      </c>
      <c r="D16" s="127">
        <v>0</v>
      </c>
      <c r="E16" s="127">
        <v>0</v>
      </c>
      <c r="F16" s="127">
        <v>0</v>
      </c>
      <c r="G16" s="127">
        <v>0</v>
      </c>
      <c r="H16" s="127">
        <v>0</v>
      </c>
      <c r="I16" s="127">
        <v>0</v>
      </c>
      <c r="J16" s="68">
        <v>0</v>
      </c>
    </row>
    <row r="17" spans="1:10" ht="12.8" customHeight="1" x14ac:dyDescent="0.25">
      <c r="A17" s="51" t="s">
        <v>16</v>
      </c>
      <c r="B17" s="127">
        <v>9</v>
      </c>
      <c r="C17" s="127">
        <v>340</v>
      </c>
      <c r="D17" s="127">
        <v>152</v>
      </c>
      <c r="E17" s="127">
        <v>2</v>
      </c>
      <c r="F17" s="127">
        <v>20</v>
      </c>
      <c r="G17" s="127">
        <v>0</v>
      </c>
      <c r="H17" s="127">
        <v>0</v>
      </c>
      <c r="I17" s="127">
        <v>0</v>
      </c>
      <c r="J17" s="48">
        <v>524.47474747000001</v>
      </c>
    </row>
    <row r="18" spans="1:10" ht="7.55" customHeight="1" x14ac:dyDescent="0.25">
      <c r="A18" s="53"/>
      <c r="B18" s="129"/>
      <c r="C18" s="129"/>
      <c r="D18" s="129"/>
      <c r="E18" s="129"/>
      <c r="F18" s="129"/>
      <c r="G18" s="129"/>
      <c r="H18" s="129"/>
      <c r="I18" s="129"/>
      <c r="J18" s="67"/>
    </row>
    <row r="19" spans="1:10" ht="12.8" customHeight="1" x14ac:dyDescent="0.25">
      <c r="A19" s="51" t="s">
        <v>17</v>
      </c>
      <c r="B19" s="127">
        <v>112</v>
      </c>
      <c r="C19" s="127">
        <v>18</v>
      </c>
      <c r="D19" s="127">
        <v>4</v>
      </c>
      <c r="E19" s="127">
        <v>12</v>
      </c>
      <c r="F19" s="127">
        <v>34</v>
      </c>
      <c r="G19" s="127">
        <v>1</v>
      </c>
      <c r="H19" s="127">
        <v>5</v>
      </c>
      <c r="I19" s="127">
        <v>0</v>
      </c>
      <c r="J19" s="68">
        <v>186.5</v>
      </c>
    </row>
    <row r="20" spans="1:10" ht="12.8" customHeight="1" x14ac:dyDescent="0.25">
      <c r="A20" s="51" t="s">
        <v>18</v>
      </c>
      <c r="B20" s="127">
        <v>27</v>
      </c>
      <c r="C20" s="127">
        <v>0</v>
      </c>
      <c r="D20" s="127">
        <v>0</v>
      </c>
      <c r="E20" s="127">
        <v>0</v>
      </c>
      <c r="F20" s="127">
        <v>0</v>
      </c>
      <c r="G20" s="127">
        <v>0</v>
      </c>
      <c r="H20" s="127">
        <v>0</v>
      </c>
      <c r="I20" s="127">
        <v>0</v>
      </c>
      <c r="J20" s="48">
        <v>27.821511476000001</v>
      </c>
    </row>
    <row r="21" spans="1:10" ht="12.8" customHeight="1" x14ac:dyDescent="0.25">
      <c r="A21" s="51" t="s">
        <v>19</v>
      </c>
      <c r="B21" s="127">
        <v>14</v>
      </c>
      <c r="C21" s="127">
        <v>5</v>
      </c>
      <c r="D21" s="127">
        <v>0</v>
      </c>
      <c r="E21" s="127">
        <v>2</v>
      </c>
      <c r="F21" s="127">
        <v>0</v>
      </c>
      <c r="G21" s="127">
        <v>0</v>
      </c>
      <c r="H21" s="127">
        <v>0</v>
      </c>
      <c r="I21" s="127">
        <v>0</v>
      </c>
      <c r="J21" s="48">
        <v>21.5</v>
      </c>
    </row>
    <row r="22" spans="1:10" ht="12.8" customHeight="1" x14ac:dyDescent="0.25">
      <c r="A22" s="51" t="s">
        <v>20</v>
      </c>
      <c r="B22" s="127">
        <v>1</v>
      </c>
      <c r="C22" s="127">
        <v>0</v>
      </c>
      <c r="D22" s="127">
        <v>0</v>
      </c>
      <c r="E22" s="127">
        <v>2</v>
      </c>
      <c r="F22" s="127">
        <v>0</v>
      </c>
      <c r="G22" s="127">
        <v>0</v>
      </c>
      <c r="H22" s="127">
        <v>0</v>
      </c>
      <c r="I22" s="127">
        <v>0</v>
      </c>
      <c r="J22" s="68">
        <v>2.3333333333000001</v>
      </c>
    </row>
    <row r="23" spans="1:10" ht="12.8" customHeight="1" x14ac:dyDescent="0.25">
      <c r="A23" s="51" t="s">
        <v>21</v>
      </c>
      <c r="B23" s="127">
        <v>0</v>
      </c>
      <c r="C23" s="127">
        <v>33</v>
      </c>
      <c r="D23" s="127">
        <v>0</v>
      </c>
      <c r="E23" s="127">
        <v>0</v>
      </c>
      <c r="F23" s="127">
        <v>0</v>
      </c>
      <c r="G23" s="127">
        <v>0</v>
      </c>
      <c r="H23" s="127">
        <v>0</v>
      </c>
      <c r="I23" s="127">
        <v>0</v>
      </c>
      <c r="J23" s="68">
        <v>33.082539683</v>
      </c>
    </row>
    <row r="24" spans="1:10" ht="12.8" customHeight="1" x14ac:dyDescent="0.25">
      <c r="A24" s="51" t="s">
        <v>22</v>
      </c>
      <c r="B24" s="127">
        <v>2</v>
      </c>
      <c r="C24" s="127">
        <v>7</v>
      </c>
      <c r="D24" s="127">
        <v>0</v>
      </c>
      <c r="E24" s="127">
        <v>1</v>
      </c>
      <c r="F24" s="127">
        <v>0</v>
      </c>
      <c r="G24" s="127">
        <v>0</v>
      </c>
      <c r="H24" s="127">
        <v>0</v>
      </c>
      <c r="I24" s="127">
        <v>0</v>
      </c>
      <c r="J24" s="48">
        <v>10.416814363</v>
      </c>
    </row>
    <row r="25" spans="1:10" ht="12.8" customHeight="1" x14ac:dyDescent="0.25">
      <c r="A25" s="51" t="s">
        <v>23</v>
      </c>
      <c r="B25" s="127">
        <v>2</v>
      </c>
      <c r="C25" s="127">
        <v>0</v>
      </c>
      <c r="D25" s="127">
        <v>0</v>
      </c>
      <c r="E25" s="127">
        <v>38</v>
      </c>
      <c r="F25" s="127">
        <v>0</v>
      </c>
      <c r="G25" s="127">
        <v>0</v>
      </c>
      <c r="H25" s="127">
        <v>0</v>
      </c>
      <c r="I25" s="127">
        <v>0</v>
      </c>
      <c r="J25" s="48">
        <v>39.75</v>
      </c>
    </row>
    <row r="26" spans="1:10" ht="12.8" customHeight="1" x14ac:dyDescent="0.25">
      <c r="A26" s="51" t="s">
        <v>24</v>
      </c>
      <c r="B26" s="127">
        <v>0</v>
      </c>
      <c r="C26" s="127">
        <v>0</v>
      </c>
      <c r="D26" s="127">
        <v>0</v>
      </c>
      <c r="E26" s="127">
        <v>0</v>
      </c>
      <c r="F26" s="127">
        <v>0</v>
      </c>
      <c r="G26" s="127">
        <v>0</v>
      </c>
      <c r="H26" s="127">
        <v>0</v>
      </c>
      <c r="I26" s="127">
        <v>0</v>
      </c>
      <c r="J26" s="68">
        <v>0</v>
      </c>
    </row>
    <row r="27" spans="1:10" ht="12.8" customHeight="1" x14ac:dyDescent="0.25">
      <c r="A27" s="51" t="s">
        <v>25</v>
      </c>
      <c r="B27" s="127">
        <v>61</v>
      </c>
      <c r="C27" s="127">
        <v>13</v>
      </c>
      <c r="D27" s="127">
        <v>203</v>
      </c>
      <c r="E27" s="127">
        <v>24</v>
      </c>
      <c r="F27" s="127">
        <v>24</v>
      </c>
      <c r="G27" s="127">
        <v>24</v>
      </c>
      <c r="H27" s="127">
        <v>0</v>
      </c>
      <c r="I27" s="127">
        <v>0</v>
      </c>
      <c r="J27" s="48">
        <v>348.5</v>
      </c>
    </row>
    <row r="28" spans="1:10" ht="12.8" customHeight="1" x14ac:dyDescent="0.25">
      <c r="A28" s="51" t="s">
        <v>26</v>
      </c>
      <c r="B28" s="127">
        <v>0</v>
      </c>
      <c r="C28" s="127">
        <v>1</v>
      </c>
      <c r="D28" s="127">
        <v>0</v>
      </c>
      <c r="E28" s="127">
        <v>4</v>
      </c>
      <c r="F28" s="127">
        <v>0</v>
      </c>
      <c r="G28" s="127">
        <v>0</v>
      </c>
      <c r="H28" s="127">
        <v>1</v>
      </c>
      <c r="I28" s="127">
        <v>0</v>
      </c>
      <c r="J28" s="48">
        <v>6.0833333332999997</v>
      </c>
    </row>
    <row r="29" spans="1:10" ht="7.55" customHeight="1" x14ac:dyDescent="0.25">
      <c r="A29" s="53"/>
      <c r="B29" s="129"/>
      <c r="C29" s="129"/>
      <c r="D29" s="129"/>
      <c r="E29" s="129"/>
      <c r="F29" s="129"/>
      <c r="G29" s="129"/>
      <c r="H29" s="129"/>
      <c r="I29" s="129"/>
      <c r="J29" s="67"/>
    </row>
    <row r="30" spans="1:10" ht="12.8" customHeight="1" x14ac:dyDescent="0.25">
      <c r="A30" s="51" t="s">
        <v>27</v>
      </c>
      <c r="B30" s="127">
        <v>154</v>
      </c>
      <c r="C30" s="127">
        <v>1332</v>
      </c>
      <c r="D30" s="127">
        <v>11</v>
      </c>
      <c r="E30" s="127">
        <v>90</v>
      </c>
      <c r="F30" s="127">
        <v>144</v>
      </c>
      <c r="G30" s="127">
        <v>37</v>
      </c>
      <c r="H30" s="127">
        <v>5</v>
      </c>
      <c r="I30" s="127">
        <v>0</v>
      </c>
      <c r="J30" s="48">
        <v>1772.4237020999999</v>
      </c>
    </row>
    <row r="31" spans="1:10" ht="12.8" customHeight="1" x14ac:dyDescent="0.25">
      <c r="A31" s="51" t="s">
        <v>28</v>
      </c>
      <c r="B31" s="127">
        <v>903</v>
      </c>
      <c r="C31" s="127">
        <v>209</v>
      </c>
      <c r="D31" s="127">
        <v>73</v>
      </c>
      <c r="E31" s="127">
        <v>314</v>
      </c>
      <c r="F31" s="127">
        <v>420</v>
      </c>
      <c r="G31" s="127">
        <v>0</v>
      </c>
      <c r="H31" s="127">
        <v>5</v>
      </c>
      <c r="I31" s="127">
        <v>0</v>
      </c>
      <c r="J31" s="48">
        <v>1923.6468795000001</v>
      </c>
    </row>
    <row r="32" spans="1:10" ht="12.8" customHeight="1" x14ac:dyDescent="0.25">
      <c r="A32" s="51" t="s">
        <v>29</v>
      </c>
      <c r="B32" s="127">
        <v>0</v>
      </c>
      <c r="C32" s="127">
        <v>95</v>
      </c>
      <c r="D32" s="127">
        <v>0</v>
      </c>
      <c r="E32" s="127">
        <v>1111</v>
      </c>
      <c r="F32" s="127">
        <v>24</v>
      </c>
      <c r="G32" s="127">
        <v>0</v>
      </c>
      <c r="H32" s="127">
        <v>88</v>
      </c>
      <c r="I32" s="127">
        <v>0</v>
      </c>
      <c r="J32" s="48">
        <v>1316.7913876</v>
      </c>
    </row>
    <row r="33" spans="1:10" ht="12.8" customHeight="1" x14ac:dyDescent="0.25">
      <c r="A33" s="51" t="s">
        <v>30</v>
      </c>
      <c r="B33" s="127">
        <v>15</v>
      </c>
      <c r="C33" s="127">
        <v>387</v>
      </c>
      <c r="D33" s="127">
        <v>101</v>
      </c>
      <c r="E33" s="127">
        <v>84</v>
      </c>
      <c r="F33" s="127">
        <v>17</v>
      </c>
      <c r="G33" s="127">
        <v>0</v>
      </c>
      <c r="H33" s="127">
        <v>0</v>
      </c>
      <c r="I33" s="127">
        <v>0</v>
      </c>
      <c r="J33" s="48">
        <v>604.90021681999997</v>
      </c>
    </row>
    <row r="34" spans="1:10" ht="12.8" customHeight="1" x14ac:dyDescent="0.25">
      <c r="A34" s="51" t="s">
        <v>31</v>
      </c>
      <c r="B34" s="127">
        <v>2</v>
      </c>
      <c r="C34" s="127">
        <v>8</v>
      </c>
      <c r="D34" s="127">
        <v>0</v>
      </c>
      <c r="E34" s="127">
        <v>34</v>
      </c>
      <c r="F34" s="127">
        <v>25</v>
      </c>
      <c r="G34" s="127">
        <v>0</v>
      </c>
      <c r="H34" s="127">
        <v>94</v>
      </c>
      <c r="I34" s="127">
        <v>0</v>
      </c>
      <c r="J34" s="48">
        <v>162.83333332999999</v>
      </c>
    </row>
    <row r="35" spans="1:10" ht="12.8" customHeight="1" x14ac:dyDescent="0.25">
      <c r="A35" s="51" t="s">
        <v>32</v>
      </c>
      <c r="B35" s="127">
        <v>68</v>
      </c>
      <c r="C35" s="127">
        <v>0</v>
      </c>
      <c r="D35" s="127">
        <v>101</v>
      </c>
      <c r="E35" s="127">
        <v>32</v>
      </c>
      <c r="F35" s="127">
        <v>0</v>
      </c>
      <c r="G35" s="127">
        <v>0</v>
      </c>
      <c r="H35" s="127">
        <v>0</v>
      </c>
      <c r="I35" s="127">
        <v>0</v>
      </c>
      <c r="J35" s="48">
        <v>201.31445260999999</v>
      </c>
    </row>
    <row r="36" spans="1:10" ht="12.8" customHeight="1" x14ac:dyDescent="0.25">
      <c r="A36" s="51" t="s">
        <v>33</v>
      </c>
      <c r="B36" s="127">
        <v>4</v>
      </c>
      <c r="C36" s="127">
        <v>9</v>
      </c>
      <c r="D36" s="127">
        <v>0</v>
      </c>
      <c r="E36" s="127">
        <v>18</v>
      </c>
      <c r="F36" s="127">
        <v>3</v>
      </c>
      <c r="G36" s="127">
        <v>0</v>
      </c>
      <c r="H36" s="127">
        <v>4</v>
      </c>
      <c r="I36" s="127">
        <v>0</v>
      </c>
      <c r="J36" s="48">
        <v>39.927621707999997</v>
      </c>
    </row>
    <row r="37" spans="1:10" ht="12.8" customHeight="1" x14ac:dyDescent="0.25">
      <c r="A37" s="51" t="s">
        <v>34</v>
      </c>
      <c r="B37" s="127">
        <v>228</v>
      </c>
      <c r="C37" s="127">
        <v>226</v>
      </c>
      <c r="D37" s="127">
        <v>94</v>
      </c>
      <c r="E37" s="127">
        <v>112</v>
      </c>
      <c r="F37" s="127">
        <v>1</v>
      </c>
      <c r="G37" s="127">
        <v>17</v>
      </c>
      <c r="H37" s="127">
        <v>7</v>
      </c>
      <c r="I37" s="127">
        <v>0</v>
      </c>
      <c r="J37" s="48">
        <v>683.75</v>
      </c>
    </row>
    <row r="38" spans="1:10" ht="12.8" customHeight="1" x14ac:dyDescent="0.25">
      <c r="A38" s="51" t="s">
        <v>35</v>
      </c>
      <c r="B38" s="127">
        <v>18</v>
      </c>
      <c r="C38" s="127">
        <v>4</v>
      </c>
      <c r="D38" s="127">
        <v>3</v>
      </c>
      <c r="E38" s="127">
        <v>12</v>
      </c>
      <c r="F38" s="127">
        <v>4</v>
      </c>
      <c r="G38" s="127">
        <v>29</v>
      </c>
      <c r="H38" s="127">
        <v>0</v>
      </c>
      <c r="I38" s="127">
        <v>0</v>
      </c>
      <c r="J38" s="48">
        <v>69.754708097999995</v>
      </c>
    </row>
    <row r="39" spans="1:10" ht="12.8" customHeight="1" x14ac:dyDescent="0.25">
      <c r="A39" s="51" t="s">
        <v>36</v>
      </c>
      <c r="B39" s="127">
        <v>2</v>
      </c>
      <c r="C39" s="127">
        <v>2</v>
      </c>
      <c r="D39" s="127">
        <v>0</v>
      </c>
      <c r="E39" s="127">
        <v>21</v>
      </c>
      <c r="F39" s="127">
        <v>0</v>
      </c>
      <c r="G39" s="127">
        <v>0</v>
      </c>
      <c r="H39" s="127">
        <v>0</v>
      </c>
      <c r="I39" s="127">
        <v>0</v>
      </c>
      <c r="J39" s="48">
        <v>25.411069528999999</v>
      </c>
    </row>
    <row r="40" spans="1:10" ht="7.55" customHeight="1" x14ac:dyDescent="0.25">
      <c r="A40" s="53"/>
      <c r="B40" s="129"/>
      <c r="C40" s="129"/>
      <c r="D40" s="129"/>
      <c r="E40" s="129"/>
      <c r="F40" s="129"/>
      <c r="G40" s="129"/>
      <c r="H40" s="129"/>
      <c r="I40" s="129"/>
      <c r="J40" s="67"/>
    </row>
    <row r="41" spans="1:10" ht="12.8" customHeight="1" x14ac:dyDescent="0.25">
      <c r="A41" s="51" t="s">
        <v>37</v>
      </c>
      <c r="B41" s="127">
        <v>8</v>
      </c>
      <c r="C41" s="127">
        <v>43</v>
      </c>
      <c r="D41" s="127">
        <v>69</v>
      </c>
      <c r="E41" s="127">
        <v>19</v>
      </c>
      <c r="F41" s="127">
        <v>4</v>
      </c>
      <c r="G41" s="127">
        <v>0</v>
      </c>
      <c r="H41" s="127">
        <v>3</v>
      </c>
      <c r="I41" s="127">
        <v>0</v>
      </c>
      <c r="J41" s="48">
        <v>146.58333332999999</v>
      </c>
    </row>
    <row r="42" spans="1:10" ht="12.8" customHeight="1" x14ac:dyDescent="0.25">
      <c r="A42" s="51" t="s">
        <v>38</v>
      </c>
      <c r="B42" s="127">
        <v>18</v>
      </c>
      <c r="C42" s="127">
        <v>5</v>
      </c>
      <c r="D42" s="127">
        <v>0</v>
      </c>
      <c r="E42" s="127">
        <v>27</v>
      </c>
      <c r="F42" s="127">
        <v>0</v>
      </c>
      <c r="G42" s="127">
        <v>0</v>
      </c>
      <c r="H42" s="127">
        <v>0</v>
      </c>
      <c r="I42" s="127">
        <v>0</v>
      </c>
      <c r="J42" s="48">
        <v>50.75</v>
      </c>
    </row>
    <row r="43" spans="1:10" ht="12.8" customHeight="1" x14ac:dyDescent="0.25">
      <c r="A43" s="51" t="s">
        <v>39</v>
      </c>
      <c r="B43" s="127">
        <v>78</v>
      </c>
      <c r="C43" s="127">
        <v>82</v>
      </c>
      <c r="D43" s="127">
        <v>3</v>
      </c>
      <c r="E43" s="127">
        <v>46</v>
      </c>
      <c r="F43" s="127">
        <v>2</v>
      </c>
      <c r="G43" s="127">
        <v>0</v>
      </c>
      <c r="H43" s="127">
        <v>0</v>
      </c>
      <c r="I43" s="127">
        <v>0</v>
      </c>
      <c r="J43" s="48">
        <v>211.15673971000001</v>
      </c>
    </row>
    <row r="44" spans="1:10" ht="12.8" customHeight="1" x14ac:dyDescent="0.25">
      <c r="A44" s="51" t="s">
        <v>40</v>
      </c>
      <c r="B44" s="127">
        <v>764</v>
      </c>
      <c r="C44" s="127">
        <v>72</v>
      </c>
      <c r="D44" s="127">
        <v>0</v>
      </c>
      <c r="E44" s="127">
        <v>99</v>
      </c>
      <c r="F44" s="127">
        <v>214</v>
      </c>
      <c r="G44" s="127">
        <v>132</v>
      </c>
      <c r="H44" s="127">
        <v>0</v>
      </c>
      <c r="I44" s="127">
        <v>0</v>
      </c>
      <c r="J44" s="48">
        <v>1280.8198296999999</v>
      </c>
    </row>
    <row r="45" spans="1:10" ht="12.8" customHeight="1" x14ac:dyDescent="0.25">
      <c r="A45" s="51" t="s">
        <v>41</v>
      </c>
      <c r="B45" s="127">
        <v>22</v>
      </c>
      <c r="C45" s="127">
        <v>49</v>
      </c>
      <c r="D45" s="127">
        <v>1</v>
      </c>
      <c r="E45" s="127">
        <v>64</v>
      </c>
      <c r="F45" s="127">
        <v>0</v>
      </c>
      <c r="G45" s="127">
        <v>0</v>
      </c>
      <c r="H45" s="127">
        <v>16</v>
      </c>
      <c r="I45" s="127">
        <v>0</v>
      </c>
      <c r="J45" s="48">
        <v>151.02624551</v>
      </c>
    </row>
    <row r="46" spans="1:10" ht="12.8" customHeight="1" x14ac:dyDescent="0.25">
      <c r="A46" s="51" t="s">
        <v>42</v>
      </c>
      <c r="B46" s="127">
        <v>42</v>
      </c>
      <c r="C46" s="127">
        <v>7</v>
      </c>
      <c r="D46" s="127">
        <v>0</v>
      </c>
      <c r="E46" s="127">
        <v>13</v>
      </c>
      <c r="F46" s="127">
        <v>0</v>
      </c>
      <c r="G46" s="127">
        <v>1</v>
      </c>
      <c r="H46" s="127">
        <v>2</v>
      </c>
      <c r="I46" s="127">
        <v>0</v>
      </c>
      <c r="J46" s="48">
        <v>64.198365484999997</v>
      </c>
    </row>
    <row r="47" spans="1:10" ht="12.8" customHeight="1" x14ac:dyDescent="0.25">
      <c r="A47" s="51" t="s">
        <v>43</v>
      </c>
      <c r="B47" s="127">
        <v>368</v>
      </c>
      <c r="C47" s="127">
        <v>9</v>
      </c>
      <c r="D47" s="127">
        <v>0</v>
      </c>
      <c r="E47" s="127">
        <v>31</v>
      </c>
      <c r="F47" s="127">
        <v>27</v>
      </c>
      <c r="G47" s="127">
        <v>1</v>
      </c>
      <c r="H47" s="127">
        <v>12</v>
      </c>
      <c r="I47" s="127">
        <v>0</v>
      </c>
      <c r="J47" s="48">
        <v>446.92767648</v>
      </c>
    </row>
    <row r="48" spans="1:10" ht="12.8" customHeight="1" x14ac:dyDescent="0.25">
      <c r="A48" s="51" t="s">
        <v>44</v>
      </c>
      <c r="B48" s="127">
        <v>61</v>
      </c>
      <c r="C48" s="127">
        <v>83</v>
      </c>
      <c r="D48" s="127">
        <v>49</v>
      </c>
      <c r="E48" s="127">
        <v>232</v>
      </c>
      <c r="F48" s="127">
        <v>0</v>
      </c>
      <c r="G48" s="127">
        <v>95</v>
      </c>
      <c r="H48" s="127">
        <v>9</v>
      </c>
      <c r="I48" s="127">
        <v>0</v>
      </c>
      <c r="J48" s="48">
        <v>529.27937044999999</v>
      </c>
    </row>
    <row r="49" spans="1:10" ht="12.8" customHeight="1" x14ac:dyDescent="0.25">
      <c r="A49" s="51" t="s">
        <v>45</v>
      </c>
      <c r="B49" s="127">
        <v>46</v>
      </c>
      <c r="C49" s="127">
        <v>53</v>
      </c>
      <c r="D49" s="127">
        <v>1</v>
      </c>
      <c r="E49" s="127">
        <v>15</v>
      </c>
      <c r="F49" s="127">
        <v>3</v>
      </c>
      <c r="G49" s="127">
        <v>9</v>
      </c>
      <c r="H49" s="127">
        <v>28</v>
      </c>
      <c r="I49" s="127">
        <v>0</v>
      </c>
      <c r="J49" s="48">
        <v>154.69715962000001</v>
      </c>
    </row>
    <row r="50" spans="1:10" ht="12.8" customHeight="1" x14ac:dyDescent="0.25">
      <c r="A50" s="51" t="s">
        <v>46</v>
      </c>
      <c r="B50" s="127">
        <v>0</v>
      </c>
      <c r="C50" s="127">
        <v>528</v>
      </c>
      <c r="D50" s="127">
        <v>468</v>
      </c>
      <c r="E50" s="127">
        <v>167</v>
      </c>
      <c r="F50" s="127">
        <v>26</v>
      </c>
      <c r="G50" s="127">
        <v>0</v>
      </c>
      <c r="H50" s="127">
        <v>0</v>
      </c>
      <c r="I50" s="127">
        <v>0</v>
      </c>
      <c r="J50" s="48">
        <v>1189.5962264</v>
      </c>
    </row>
    <row r="51" spans="1:10" ht="7.55" customHeight="1" x14ac:dyDescent="0.25">
      <c r="A51" s="53"/>
      <c r="B51" s="129"/>
      <c r="C51" s="129"/>
      <c r="D51" s="129"/>
      <c r="E51" s="129"/>
      <c r="F51" s="129"/>
      <c r="G51" s="129"/>
      <c r="H51" s="129"/>
      <c r="I51" s="129"/>
      <c r="J51" s="67"/>
    </row>
    <row r="52" spans="1:10" ht="12.8" customHeight="1" x14ac:dyDescent="0.25">
      <c r="A52" s="51" t="s">
        <v>47</v>
      </c>
      <c r="B52" s="127">
        <v>25</v>
      </c>
      <c r="C52" s="127">
        <v>0</v>
      </c>
      <c r="D52" s="127">
        <v>0</v>
      </c>
      <c r="E52" s="127">
        <v>4</v>
      </c>
      <c r="F52" s="127">
        <v>0</v>
      </c>
      <c r="G52" s="127">
        <v>0</v>
      </c>
      <c r="H52" s="127">
        <v>0</v>
      </c>
      <c r="I52" s="127">
        <v>0</v>
      </c>
      <c r="J52" s="48">
        <v>29.160822787000001</v>
      </c>
    </row>
    <row r="53" spans="1:10" ht="12.8" customHeight="1" x14ac:dyDescent="0.25">
      <c r="A53" s="51" t="s">
        <v>48</v>
      </c>
      <c r="B53" s="127">
        <v>0</v>
      </c>
      <c r="C53" s="127">
        <v>134</v>
      </c>
      <c r="D53" s="127">
        <v>1</v>
      </c>
      <c r="E53" s="127">
        <v>6</v>
      </c>
      <c r="F53" s="127">
        <v>0</v>
      </c>
      <c r="G53" s="127">
        <v>59</v>
      </c>
      <c r="H53" s="127">
        <v>10</v>
      </c>
      <c r="I53" s="127">
        <v>0</v>
      </c>
      <c r="J53" s="48">
        <v>209.46803842</v>
      </c>
    </row>
    <row r="54" spans="1:10" ht="12.8" customHeight="1" x14ac:dyDescent="0.25">
      <c r="A54" s="51" t="s">
        <v>49</v>
      </c>
      <c r="B54" s="127">
        <v>0</v>
      </c>
      <c r="C54" s="127">
        <v>0</v>
      </c>
      <c r="D54" s="127">
        <v>0</v>
      </c>
      <c r="E54" s="127">
        <v>3</v>
      </c>
      <c r="F54" s="127">
        <v>0</v>
      </c>
      <c r="G54" s="127">
        <v>0</v>
      </c>
      <c r="H54" s="127">
        <v>0</v>
      </c>
      <c r="I54" s="127">
        <v>0</v>
      </c>
      <c r="J54" s="48">
        <v>2.7134317862000001</v>
      </c>
    </row>
    <row r="55" spans="1:10" ht="12.8" customHeight="1" x14ac:dyDescent="0.25">
      <c r="A55" s="51" t="s">
        <v>50</v>
      </c>
      <c r="B55" s="127">
        <v>0</v>
      </c>
      <c r="C55" s="127">
        <v>5</v>
      </c>
      <c r="D55" s="127">
        <v>83</v>
      </c>
      <c r="E55" s="127">
        <v>0</v>
      </c>
      <c r="F55" s="127">
        <v>0</v>
      </c>
      <c r="G55" s="127">
        <v>2</v>
      </c>
      <c r="H55" s="127">
        <v>0</v>
      </c>
      <c r="I55" s="127">
        <v>0</v>
      </c>
      <c r="J55" s="48">
        <v>91.134784792999994</v>
      </c>
    </row>
    <row r="56" spans="1:10" ht="12.8" customHeight="1" x14ac:dyDescent="0.25">
      <c r="A56" s="51" t="s">
        <v>51</v>
      </c>
      <c r="B56" s="127">
        <v>4</v>
      </c>
      <c r="C56" s="127">
        <v>59</v>
      </c>
      <c r="D56" s="127">
        <v>46</v>
      </c>
      <c r="E56" s="127">
        <v>69</v>
      </c>
      <c r="F56" s="127">
        <v>100</v>
      </c>
      <c r="G56" s="127">
        <v>17</v>
      </c>
      <c r="H56" s="127">
        <v>2</v>
      </c>
      <c r="I56" s="127">
        <v>0</v>
      </c>
      <c r="J56" s="48">
        <v>296.93508865000001</v>
      </c>
    </row>
    <row r="57" spans="1:10" ht="12.8" customHeight="1" x14ac:dyDescent="0.25">
      <c r="A57" s="51" t="s">
        <v>52</v>
      </c>
      <c r="B57" s="127">
        <v>0</v>
      </c>
      <c r="C57" s="127">
        <v>0</v>
      </c>
      <c r="D57" s="127">
        <v>0</v>
      </c>
      <c r="E57" s="127">
        <v>0</v>
      </c>
      <c r="F57" s="127">
        <v>0</v>
      </c>
      <c r="G57" s="127">
        <v>0</v>
      </c>
      <c r="H57" s="127">
        <v>0</v>
      </c>
      <c r="I57" s="127">
        <v>0</v>
      </c>
      <c r="J57" s="68">
        <v>0</v>
      </c>
    </row>
    <row r="58" spans="1:10" ht="12.8" customHeight="1" x14ac:dyDescent="0.25">
      <c r="A58" s="51" t="s">
        <v>53</v>
      </c>
      <c r="B58" s="127">
        <v>1</v>
      </c>
      <c r="C58" s="127">
        <v>2</v>
      </c>
      <c r="D58" s="127">
        <v>0</v>
      </c>
      <c r="E58" s="127">
        <v>11</v>
      </c>
      <c r="F58" s="127">
        <v>1</v>
      </c>
      <c r="G58" s="127">
        <v>1</v>
      </c>
      <c r="H58" s="127">
        <v>0</v>
      </c>
      <c r="I58" s="127">
        <v>0</v>
      </c>
      <c r="J58" s="48">
        <v>16.25</v>
      </c>
    </row>
    <row r="59" spans="1:10" ht="12.8" customHeight="1" x14ac:dyDescent="0.25">
      <c r="A59" s="51" t="s">
        <v>54</v>
      </c>
      <c r="B59" s="127">
        <v>7</v>
      </c>
      <c r="C59" s="127">
        <v>3</v>
      </c>
      <c r="D59" s="127">
        <v>22</v>
      </c>
      <c r="E59" s="127">
        <v>2</v>
      </c>
      <c r="F59" s="127">
        <v>0</v>
      </c>
      <c r="G59" s="127">
        <v>0</v>
      </c>
      <c r="H59" s="127">
        <v>7</v>
      </c>
      <c r="I59" s="127">
        <v>0</v>
      </c>
      <c r="J59" s="48">
        <v>41.416666667000001</v>
      </c>
    </row>
    <row r="60" spans="1:10" ht="12.8" customHeight="1" x14ac:dyDescent="0.25">
      <c r="A60" s="51" t="s">
        <v>55</v>
      </c>
      <c r="B60" s="127">
        <v>3</v>
      </c>
      <c r="C60" s="127">
        <v>0</v>
      </c>
      <c r="D60" s="127">
        <v>0</v>
      </c>
      <c r="E60" s="127">
        <v>0</v>
      </c>
      <c r="F60" s="127">
        <v>1</v>
      </c>
      <c r="G60" s="127">
        <v>1</v>
      </c>
      <c r="H60" s="127">
        <v>0</v>
      </c>
      <c r="I60" s="127">
        <v>0</v>
      </c>
      <c r="J60" s="48">
        <v>4.5</v>
      </c>
    </row>
    <row r="61" spans="1:10" ht="12.8" customHeight="1" x14ac:dyDescent="0.25">
      <c r="A61" s="51" t="s">
        <v>56</v>
      </c>
      <c r="B61" s="127">
        <v>1</v>
      </c>
      <c r="C61" s="127">
        <v>6</v>
      </c>
      <c r="D61" s="127">
        <v>28</v>
      </c>
      <c r="E61" s="127">
        <v>14</v>
      </c>
      <c r="F61" s="127">
        <v>0</v>
      </c>
      <c r="G61" s="127">
        <v>0</v>
      </c>
      <c r="H61" s="127">
        <v>0</v>
      </c>
      <c r="I61" s="127">
        <v>0</v>
      </c>
      <c r="J61" s="68">
        <v>49.583333332999999</v>
      </c>
    </row>
    <row r="62" spans="1:10" ht="7.55" customHeight="1" x14ac:dyDescent="0.25">
      <c r="A62" s="53"/>
      <c r="B62" s="129"/>
      <c r="C62" s="129"/>
      <c r="D62" s="129"/>
      <c r="E62" s="129"/>
      <c r="F62" s="129"/>
      <c r="G62" s="129"/>
      <c r="H62" s="129"/>
      <c r="I62" s="129"/>
      <c r="J62" s="67"/>
    </row>
    <row r="63" spans="1:10" ht="12.8" customHeight="1" x14ac:dyDescent="0.25">
      <c r="A63" s="51" t="s">
        <v>57</v>
      </c>
      <c r="B63" s="127">
        <v>40</v>
      </c>
      <c r="C63" s="127">
        <v>729</v>
      </c>
      <c r="D63" s="127">
        <v>63</v>
      </c>
      <c r="E63" s="127">
        <v>302</v>
      </c>
      <c r="F63" s="127">
        <v>342</v>
      </c>
      <c r="G63" s="127">
        <v>23</v>
      </c>
      <c r="H63" s="127">
        <v>65</v>
      </c>
      <c r="I63" s="127">
        <v>0</v>
      </c>
      <c r="J63" s="48">
        <v>1563.6666667</v>
      </c>
    </row>
    <row r="64" spans="1:10" ht="12.8" customHeight="1" x14ac:dyDescent="0.25">
      <c r="A64" s="51" t="s">
        <v>58</v>
      </c>
      <c r="B64" s="127">
        <v>8</v>
      </c>
      <c r="C64" s="127">
        <v>49</v>
      </c>
      <c r="D64" s="127">
        <v>26</v>
      </c>
      <c r="E64" s="127">
        <v>52</v>
      </c>
      <c r="F64" s="127">
        <v>3</v>
      </c>
      <c r="G64" s="127">
        <v>1</v>
      </c>
      <c r="H64" s="127">
        <v>15</v>
      </c>
      <c r="I64" s="127">
        <v>0</v>
      </c>
      <c r="J64" s="48">
        <v>154.61888888999999</v>
      </c>
    </row>
    <row r="65" spans="1:10" ht="12.8" customHeight="1" x14ac:dyDescent="0.25">
      <c r="A65" s="51" t="s">
        <v>59</v>
      </c>
      <c r="B65" s="127">
        <v>67</v>
      </c>
      <c r="C65" s="127">
        <v>79</v>
      </c>
      <c r="D65" s="127">
        <v>0</v>
      </c>
      <c r="E65" s="127">
        <v>14</v>
      </c>
      <c r="F65" s="127">
        <v>0</v>
      </c>
      <c r="G65" s="127">
        <v>1</v>
      </c>
      <c r="H65" s="127">
        <v>3</v>
      </c>
      <c r="I65" s="127">
        <v>0</v>
      </c>
      <c r="J65" s="48">
        <v>163.16666667000001</v>
      </c>
    </row>
    <row r="66" spans="1:10" ht="12.8" customHeight="1" x14ac:dyDescent="0.25">
      <c r="A66" s="52" t="s">
        <v>60</v>
      </c>
      <c r="B66" s="131">
        <v>0</v>
      </c>
      <c r="C66" s="131">
        <v>0</v>
      </c>
      <c r="D66" s="131">
        <v>0</v>
      </c>
      <c r="E66" s="131">
        <v>0</v>
      </c>
      <c r="F66" s="131">
        <v>0</v>
      </c>
      <c r="G66" s="131">
        <v>0</v>
      </c>
      <c r="H66" s="131">
        <v>0</v>
      </c>
      <c r="I66" s="131">
        <v>0</v>
      </c>
      <c r="J66" s="71">
        <v>0</v>
      </c>
    </row>
    <row r="67" spans="1:10" ht="15.05" customHeight="1" x14ac:dyDescent="0.2">
      <c r="A67" s="117"/>
      <c r="B67" s="117"/>
      <c r="C67" s="117"/>
      <c r="D67" s="117"/>
      <c r="E67" s="117"/>
      <c r="F67" s="117"/>
      <c r="G67" s="117"/>
      <c r="H67" s="117"/>
      <c r="I67" s="117"/>
    </row>
    <row r="68" spans="1:10" ht="15.05" customHeight="1" x14ac:dyDescent="0.2">
      <c r="B68" s="181"/>
    </row>
  </sheetData>
  <mergeCells count="4">
    <mergeCell ref="A4:J4"/>
    <mergeCell ref="A1:J1"/>
    <mergeCell ref="A2:J2"/>
    <mergeCell ref="A3:J3"/>
  </mergeCells>
  <pageMargins left="0.25" right="0.25" top="0.25" bottom="0.25" header="0.3" footer="0.3"/>
  <pageSetup scale="91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8"/>
  <sheetViews>
    <sheetView zoomScaleNormal="100" zoomScaleSheetLayoutView="100" workbookViewId="0">
      <selection activeCell="I40" sqref="I40"/>
    </sheetView>
  </sheetViews>
  <sheetFormatPr defaultColWidth="9.125" defaultRowHeight="12.45" x14ac:dyDescent="0.2"/>
  <cols>
    <col min="1" max="1" width="15.75" style="2" customWidth="1"/>
    <col min="2" max="2" width="9.75" style="2" bestFit="1" customWidth="1"/>
    <col min="3" max="3" width="9.875" style="2" customWidth="1"/>
    <col min="4" max="4" width="11.75" style="2" customWidth="1"/>
    <col min="5" max="5" width="10.5" style="2" customWidth="1"/>
    <col min="6" max="6" width="11.125" style="2" customWidth="1"/>
    <col min="7" max="7" width="12.875" style="2" customWidth="1"/>
    <col min="8" max="8" width="8.875" style="2" customWidth="1"/>
    <col min="9" max="10" width="12.125" style="2" customWidth="1"/>
    <col min="11" max="11" width="10.25" style="2" customWidth="1"/>
    <col min="12" max="16384" width="9.125" style="2"/>
  </cols>
  <sheetData>
    <row r="1" spans="1:12" s="195" customFormat="1" ht="13.1" x14ac:dyDescent="0.2">
      <c r="A1" s="309" t="s">
        <v>231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</row>
    <row r="2" spans="1:12" s="195" customFormat="1" ht="13.1" x14ac:dyDescent="0.2">
      <c r="A2" s="309" t="s">
        <v>232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</row>
    <row r="3" spans="1:12" ht="13.1" x14ac:dyDescent="0.25">
      <c r="A3" s="284" t="str">
        <f>'3A'!$A$3</f>
        <v>Monthly Average, Fiscal Year 2019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7"/>
    </row>
    <row r="4" spans="1:12" ht="12.8" customHeight="1" x14ac:dyDescent="0.2">
      <c r="A4" s="295" t="str">
        <f>'1B'!$A$4</f>
        <v>ACF/OFA: 07/30/2020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</row>
    <row r="5" spans="1:12" s="3" customFormat="1" ht="52.55" customHeight="1" x14ac:dyDescent="0.25">
      <c r="A5" s="118" t="s">
        <v>0</v>
      </c>
      <c r="B5" s="119" t="s">
        <v>125</v>
      </c>
      <c r="C5" s="119" t="s">
        <v>134</v>
      </c>
      <c r="D5" s="119" t="s">
        <v>99</v>
      </c>
      <c r="E5" s="119" t="s">
        <v>96</v>
      </c>
      <c r="F5" s="119" t="s">
        <v>100</v>
      </c>
      <c r="G5" s="119" t="s">
        <v>101</v>
      </c>
      <c r="H5" s="119" t="s">
        <v>102</v>
      </c>
      <c r="I5" s="119" t="s">
        <v>103</v>
      </c>
      <c r="J5" s="119" t="s">
        <v>104</v>
      </c>
      <c r="K5" s="119" t="s">
        <v>105</v>
      </c>
    </row>
    <row r="6" spans="1:12" ht="12.8" customHeight="1" x14ac:dyDescent="0.25">
      <c r="A6" s="39" t="s">
        <v>3</v>
      </c>
      <c r="B6" s="132">
        <f>SUM(B8:B66)</f>
        <v>700027</v>
      </c>
      <c r="C6" s="132">
        <f t="shared" ref="C6:K6" si="0">SUM(C8:C66)</f>
        <v>11270</v>
      </c>
      <c r="D6" s="132">
        <f t="shared" si="0"/>
        <v>1478</v>
      </c>
      <c r="E6" s="132">
        <f t="shared" si="0"/>
        <v>6334</v>
      </c>
      <c r="F6" s="132">
        <f t="shared" si="0"/>
        <v>1042</v>
      </c>
      <c r="G6" s="132">
        <f t="shared" si="0"/>
        <v>1634</v>
      </c>
      <c r="H6" s="132">
        <f t="shared" si="0"/>
        <v>657</v>
      </c>
      <c r="I6" s="132">
        <f t="shared" si="0"/>
        <v>375</v>
      </c>
      <c r="J6" s="132">
        <f t="shared" si="0"/>
        <v>150</v>
      </c>
      <c r="K6" s="132">
        <f t="shared" si="0"/>
        <v>0</v>
      </c>
    </row>
    <row r="7" spans="1:12" ht="6.75" customHeight="1" x14ac:dyDescent="0.25">
      <c r="A7" s="53"/>
      <c r="B7" s="133"/>
      <c r="C7" s="133"/>
      <c r="D7" s="133"/>
      <c r="E7" s="133"/>
      <c r="F7" s="133"/>
      <c r="G7" s="133"/>
      <c r="H7" s="133"/>
      <c r="I7" s="133"/>
      <c r="J7" s="133"/>
      <c r="K7" s="133"/>
    </row>
    <row r="8" spans="1:12" ht="12.8" customHeight="1" x14ac:dyDescent="0.25">
      <c r="A8" s="51" t="s">
        <v>8</v>
      </c>
      <c r="B8" s="132">
        <v>2963</v>
      </c>
      <c r="C8" s="132">
        <v>32</v>
      </c>
      <c r="D8" s="132">
        <v>17</v>
      </c>
      <c r="E8" s="132">
        <v>7</v>
      </c>
      <c r="F8" s="132">
        <v>0</v>
      </c>
      <c r="G8" s="132">
        <v>4</v>
      </c>
      <c r="H8" s="132">
        <v>4</v>
      </c>
      <c r="I8" s="132">
        <v>0</v>
      </c>
      <c r="J8" s="132">
        <v>1</v>
      </c>
      <c r="K8" s="132">
        <v>0</v>
      </c>
    </row>
    <row r="9" spans="1:12" ht="12.8" customHeight="1" x14ac:dyDescent="0.25">
      <c r="A9" s="51" t="s">
        <v>9</v>
      </c>
      <c r="B9" s="132">
        <v>1923</v>
      </c>
      <c r="C9" s="132">
        <v>0</v>
      </c>
      <c r="D9" s="132">
        <v>0</v>
      </c>
      <c r="E9" s="132">
        <v>0</v>
      </c>
      <c r="F9" s="132">
        <v>0</v>
      </c>
      <c r="G9" s="132">
        <v>0</v>
      </c>
      <c r="H9" s="132">
        <v>0</v>
      </c>
      <c r="I9" s="132">
        <v>0</v>
      </c>
      <c r="J9" s="132">
        <v>0</v>
      </c>
      <c r="K9" s="132">
        <v>0</v>
      </c>
    </row>
    <row r="10" spans="1:12" ht="12.8" customHeight="1" x14ac:dyDescent="0.25">
      <c r="A10" s="51" t="s">
        <v>10</v>
      </c>
      <c r="B10" s="132">
        <v>2489</v>
      </c>
      <c r="C10" s="132">
        <v>18</v>
      </c>
      <c r="D10" s="132">
        <v>5</v>
      </c>
      <c r="E10" s="132">
        <v>5</v>
      </c>
      <c r="F10" s="132">
        <v>5</v>
      </c>
      <c r="G10" s="132">
        <v>2</v>
      </c>
      <c r="H10" s="132">
        <v>0</v>
      </c>
      <c r="I10" s="132">
        <v>0</v>
      </c>
      <c r="J10" s="132">
        <v>2</v>
      </c>
      <c r="K10" s="132">
        <v>0</v>
      </c>
    </row>
    <row r="11" spans="1:12" ht="12.8" customHeight="1" x14ac:dyDescent="0.25">
      <c r="A11" s="51" t="s">
        <v>11</v>
      </c>
      <c r="B11" s="132">
        <v>1385</v>
      </c>
      <c r="C11" s="132">
        <v>0</v>
      </c>
      <c r="D11" s="132">
        <v>0</v>
      </c>
      <c r="E11" s="132">
        <v>0</v>
      </c>
      <c r="F11" s="132">
        <v>0</v>
      </c>
      <c r="G11" s="132">
        <v>0</v>
      </c>
      <c r="H11" s="132">
        <v>0</v>
      </c>
      <c r="I11" s="132">
        <v>0</v>
      </c>
      <c r="J11" s="132">
        <v>0</v>
      </c>
      <c r="K11" s="132">
        <v>0</v>
      </c>
    </row>
    <row r="12" spans="1:12" ht="12.8" customHeight="1" x14ac:dyDescent="0.25">
      <c r="A12" s="51" t="s">
        <v>12</v>
      </c>
      <c r="B12" s="132">
        <v>295217</v>
      </c>
      <c r="C12" s="132">
        <v>3459</v>
      </c>
      <c r="D12" s="132">
        <v>234</v>
      </c>
      <c r="E12" s="132">
        <v>1772</v>
      </c>
      <c r="F12" s="132">
        <v>363</v>
      </c>
      <c r="G12" s="132">
        <v>853</v>
      </c>
      <c r="H12" s="132">
        <v>100</v>
      </c>
      <c r="I12" s="132">
        <v>137</v>
      </c>
      <c r="J12" s="132">
        <v>0</v>
      </c>
      <c r="K12" s="132">
        <v>0</v>
      </c>
    </row>
    <row r="13" spans="1:12" ht="12.8" customHeight="1" x14ac:dyDescent="0.25">
      <c r="A13" s="51" t="s">
        <v>13</v>
      </c>
      <c r="B13" s="132">
        <v>8887</v>
      </c>
      <c r="C13" s="132">
        <v>2522</v>
      </c>
      <c r="D13" s="132">
        <v>10</v>
      </c>
      <c r="E13" s="132">
        <v>2123</v>
      </c>
      <c r="F13" s="132">
        <v>50</v>
      </c>
      <c r="G13" s="132">
        <v>302</v>
      </c>
      <c r="H13" s="132">
        <v>4</v>
      </c>
      <c r="I13" s="132">
        <v>6</v>
      </c>
      <c r="J13" s="132">
        <v>26</v>
      </c>
      <c r="K13" s="132">
        <v>0</v>
      </c>
    </row>
    <row r="14" spans="1:12" ht="12.8" customHeight="1" x14ac:dyDescent="0.25">
      <c r="A14" s="51" t="s">
        <v>14</v>
      </c>
      <c r="B14" s="132">
        <v>4258</v>
      </c>
      <c r="C14" s="132">
        <v>48</v>
      </c>
      <c r="D14" s="132">
        <v>0</v>
      </c>
      <c r="E14" s="132">
        <v>33</v>
      </c>
      <c r="F14" s="132">
        <v>0</v>
      </c>
      <c r="G14" s="132">
        <v>7</v>
      </c>
      <c r="H14" s="132">
        <v>0</v>
      </c>
      <c r="I14" s="132">
        <v>8</v>
      </c>
      <c r="J14" s="132">
        <v>0</v>
      </c>
      <c r="K14" s="132">
        <v>0</v>
      </c>
    </row>
    <row r="15" spans="1:12" ht="12.8" customHeight="1" x14ac:dyDescent="0.25">
      <c r="A15" s="51" t="s">
        <v>15</v>
      </c>
      <c r="B15" s="132">
        <v>872</v>
      </c>
      <c r="C15" s="132">
        <v>1</v>
      </c>
      <c r="D15" s="132">
        <v>0</v>
      </c>
      <c r="E15" s="132">
        <v>1</v>
      </c>
      <c r="F15" s="132">
        <v>0</v>
      </c>
      <c r="G15" s="132">
        <v>0</v>
      </c>
      <c r="H15" s="132">
        <v>0</v>
      </c>
      <c r="I15" s="132">
        <v>0</v>
      </c>
      <c r="J15" s="132">
        <v>0</v>
      </c>
      <c r="K15" s="132">
        <v>0</v>
      </c>
    </row>
    <row r="16" spans="1:12" ht="12.8" customHeight="1" x14ac:dyDescent="0.25">
      <c r="A16" s="51" t="s">
        <v>80</v>
      </c>
      <c r="B16" s="132">
        <v>5248</v>
      </c>
      <c r="C16" s="132">
        <v>0</v>
      </c>
      <c r="D16" s="132">
        <v>0</v>
      </c>
      <c r="E16" s="132">
        <v>0</v>
      </c>
      <c r="F16" s="132">
        <v>0</v>
      </c>
      <c r="G16" s="132">
        <v>0</v>
      </c>
      <c r="H16" s="132">
        <v>0</v>
      </c>
      <c r="I16" s="132">
        <v>0</v>
      </c>
      <c r="J16" s="132">
        <v>0</v>
      </c>
      <c r="K16" s="132">
        <v>0</v>
      </c>
    </row>
    <row r="17" spans="1:11" ht="12.8" customHeight="1" x14ac:dyDescent="0.25">
      <c r="A17" s="51" t="s">
        <v>16</v>
      </c>
      <c r="B17" s="132">
        <v>5092</v>
      </c>
      <c r="C17" s="132">
        <v>207</v>
      </c>
      <c r="D17" s="132">
        <v>1</v>
      </c>
      <c r="E17" s="132">
        <v>81</v>
      </c>
      <c r="F17" s="132">
        <v>71</v>
      </c>
      <c r="G17" s="132">
        <v>26</v>
      </c>
      <c r="H17" s="132">
        <v>28</v>
      </c>
      <c r="I17" s="132">
        <v>0</v>
      </c>
      <c r="J17" s="132">
        <v>0</v>
      </c>
      <c r="K17" s="132">
        <v>0</v>
      </c>
    </row>
    <row r="18" spans="1:11" ht="6.75" customHeight="1" x14ac:dyDescent="0.25">
      <c r="A18" s="53"/>
      <c r="B18" s="133"/>
      <c r="C18" s="133"/>
      <c r="D18" s="133"/>
      <c r="E18" s="133"/>
      <c r="F18" s="133"/>
      <c r="G18" s="133"/>
      <c r="H18" s="133"/>
      <c r="I18" s="133"/>
      <c r="J18" s="133"/>
      <c r="K18" s="133"/>
    </row>
    <row r="19" spans="1:11" ht="12.8" customHeight="1" x14ac:dyDescent="0.25">
      <c r="A19" s="51" t="s">
        <v>17</v>
      </c>
      <c r="B19" s="132">
        <v>1354</v>
      </c>
      <c r="C19" s="132">
        <v>33</v>
      </c>
      <c r="D19" s="132">
        <v>25</v>
      </c>
      <c r="E19" s="132">
        <v>3</v>
      </c>
      <c r="F19" s="132">
        <v>1</v>
      </c>
      <c r="G19" s="132">
        <v>2</v>
      </c>
      <c r="H19" s="132">
        <v>5</v>
      </c>
      <c r="I19" s="132">
        <v>0</v>
      </c>
      <c r="J19" s="132">
        <v>1</v>
      </c>
      <c r="K19" s="132">
        <v>0</v>
      </c>
    </row>
    <row r="20" spans="1:11" ht="12.8" customHeight="1" x14ac:dyDescent="0.25">
      <c r="A20" s="51" t="s">
        <v>18</v>
      </c>
      <c r="B20" s="132">
        <v>135</v>
      </c>
      <c r="C20" s="132">
        <v>7</v>
      </c>
      <c r="D20" s="132">
        <v>7</v>
      </c>
      <c r="E20" s="132">
        <v>0</v>
      </c>
      <c r="F20" s="132">
        <v>0</v>
      </c>
      <c r="G20" s="132">
        <v>0</v>
      </c>
      <c r="H20" s="132">
        <v>0</v>
      </c>
      <c r="I20" s="132">
        <v>0</v>
      </c>
      <c r="J20" s="132">
        <v>0</v>
      </c>
      <c r="K20" s="132">
        <v>0</v>
      </c>
    </row>
    <row r="21" spans="1:11" ht="12.8" customHeight="1" x14ac:dyDescent="0.25">
      <c r="A21" s="51" t="s">
        <v>19</v>
      </c>
      <c r="B21" s="132">
        <v>3068</v>
      </c>
      <c r="C21" s="132">
        <v>7</v>
      </c>
      <c r="D21" s="132">
        <v>5</v>
      </c>
      <c r="E21" s="132">
        <v>1</v>
      </c>
      <c r="F21" s="132">
        <v>0</v>
      </c>
      <c r="G21" s="132">
        <v>1</v>
      </c>
      <c r="H21" s="132">
        <v>0</v>
      </c>
      <c r="I21" s="132">
        <v>0</v>
      </c>
      <c r="J21" s="132">
        <v>0</v>
      </c>
      <c r="K21" s="132">
        <v>0</v>
      </c>
    </row>
    <row r="22" spans="1:11" ht="12.8" customHeight="1" x14ac:dyDescent="0.25">
      <c r="A22" s="51" t="s">
        <v>20</v>
      </c>
      <c r="B22" s="132">
        <v>87</v>
      </c>
      <c r="C22" s="132">
        <v>0</v>
      </c>
      <c r="D22" s="132">
        <v>0</v>
      </c>
      <c r="E22" s="132">
        <v>0</v>
      </c>
      <c r="F22" s="132">
        <v>0</v>
      </c>
      <c r="G22" s="132">
        <v>0</v>
      </c>
      <c r="H22" s="132">
        <v>0</v>
      </c>
      <c r="I22" s="132">
        <v>0</v>
      </c>
      <c r="J22" s="132">
        <v>0</v>
      </c>
      <c r="K22" s="132">
        <v>0</v>
      </c>
    </row>
    <row r="23" spans="1:11" ht="12.8" customHeight="1" x14ac:dyDescent="0.25">
      <c r="A23" s="51" t="s">
        <v>21</v>
      </c>
      <c r="B23" s="132">
        <v>2368</v>
      </c>
      <c r="C23" s="132">
        <v>4</v>
      </c>
      <c r="D23" s="132">
        <v>0</v>
      </c>
      <c r="E23" s="132">
        <v>0</v>
      </c>
      <c r="F23" s="132">
        <v>4</v>
      </c>
      <c r="G23" s="132">
        <v>0</v>
      </c>
      <c r="H23" s="132">
        <v>0</v>
      </c>
      <c r="I23" s="132">
        <v>0</v>
      </c>
      <c r="J23" s="132">
        <v>0</v>
      </c>
      <c r="K23" s="132">
        <v>0</v>
      </c>
    </row>
    <row r="24" spans="1:11" ht="12.8" customHeight="1" x14ac:dyDescent="0.25">
      <c r="A24" s="51" t="s">
        <v>22</v>
      </c>
      <c r="B24" s="132">
        <v>1377</v>
      </c>
      <c r="C24" s="132">
        <v>11</v>
      </c>
      <c r="D24" s="132">
        <v>2</v>
      </c>
      <c r="E24" s="132">
        <v>8</v>
      </c>
      <c r="F24" s="132">
        <v>0</v>
      </c>
      <c r="G24" s="132">
        <v>1</v>
      </c>
      <c r="H24" s="132">
        <v>0</v>
      </c>
      <c r="I24" s="132">
        <v>0</v>
      </c>
      <c r="J24" s="132">
        <v>0</v>
      </c>
      <c r="K24" s="132">
        <v>0</v>
      </c>
    </row>
    <row r="25" spans="1:11" ht="12.8" customHeight="1" x14ac:dyDescent="0.25">
      <c r="A25" s="51" t="s">
        <v>23</v>
      </c>
      <c r="B25" s="132">
        <v>5080</v>
      </c>
      <c r="C25" s="132">
        <v>2</v>
      </c>
      <c r="D25" s="132">
        <v>0</v>
      </c>
      <c r="E25" s="132">
        <v>0</v>
      </c>
      <c r="F25" s="132">
        <v>0</v>
      </c>
      <c r="G25" s="132">
        <v>1</v>
      </c>
      <c r="H25" s="132">
        <v>0</v>
      </c>
      <c r="I25" s="132">
        <v>0</v>
      </c>
      <c r="J25" s="132">
        <v>0</v>
      </c>
      <c r="K25" s="132">
        <v>0</v>
      </c>
    </row>
    <row r="26" spans="1:11" ht="12.8" customHeight="1" x14ac:dyDescent="0.25">
      <c r="A26" s="51" t="s">
        <v>24</v>
      </c>
      <c r="B26" s="132">
        <v>2155</v>
      </c>
      <c r="C26" s="132">
        <v>0</v>
      </c>
      <c r="D26" s="132">
        <v>0</v>
      </c>
      <c r="E26" s="132">
        <v>0</v>
      </c>
      <c r="F26" s="132">
        <v>0</v>
      </c>
      <c r="G26" s="132">
        <v>0</v>
      </c>
      <c r="H26" s="132">
        <v>0</v>
      </c>
      <c r="I26" s="132">
        <v>0</v>
      </c>
      <c r="J26" s="132">
        <v>0</v>
      </c>
      <c r="K26" s="132">
        <v>0</v>
      </c>
    </row>
    <row r="27" spans="1:11" ht="12.8" customHeight="1" x14ac:dyDescent="0.25">
      <c r="A27" s="51" t="s">
        <v>25</v>
      </c>
      <c r="B27" s="132">
        <v>4596</v>
      </c>
      <c r="C27" s="132">
        <v>122</v>
      </c>
      <c r="D27" s="132">
        <v>32</v>
      </c>
      <c r="E27" s="132">
        <v>4</v>
      </c>
      <c r="F27" s="132">
        <v>70</v>
      </c>
      <c r="G27" s="132">
        <v>5</v>
      </c>
      <c r="H27" s="132">
        <v>5</v>
      </c>
      <c r="I27" s="132">
        <v>7</v>
      </c>
      <c r="J27" s="132">
        <v>0</v>
      </c>
      <c r="K27" s="132">
        <v>0</v>
      </c>
    </row>
    <row r="28" spans="1:11" ht="13.6" customHeight="1" x14ac:dyDescent="0.25">
      <c r="A28" s="51" t="s">
        <v>26</v>
      </c>
      <c r="B28" s="132">
        <v>1918</v>
      </c>
      <c r="C28" s="132">
        <v>2</v>
      </c>
      <c r="D28" s="132">
        <v>0</v>
      </c>
      <c r="E28" s="132">
        <v>1</v>
      </c>
      <c r="F28" s="132">
        <v>0</v>
      </c>
      <c r="G28" s="132">
        <v>1</v>
      </c>
      <c r="H28" s="132">
        <v>0</v>
      </c>
      <c r="I28" s="132">
        <v>0</v>
      </c>
      <c r="J28" s="132">
        <v>1</v>
      </c>
      <c r="K28" s="132">
        <v>0</v>
      </c>
    </row>
    <row r="29" spans="1:11" ht="6.75" customHeight="1" x14ac:dyDescent="0.25">
      <c r="A29" s="53"/>
      <c r="B29" s="133"/>
      <c r="C29" s="133"/>
      <c r="D29" s="133"/>
      <c r="E29" s="133"/>
      <c r="F29" s="133"/>
      <c r="G29" s="133"/>
      <c r="H29" s="133"/>
      <c r="I29" s="133"/>
      <c r="J29" s="133"/>
      <c r="K29" s="133"/>
    </row>
    <row r="30" spans="1:11" ht="12.8" customHeight="1" x14ac:dyDescent="0.25">
      <c r="A30" s="51" t="s">
        <v>27</v>
      </c>
      <c r="B30" s="132">
        <v>21244</v>
      </c>
      <c r="C30" s="132">
        <v>862</v>
      </c>
      <c r="D30" s="132">
        <v>110</v>
      </c>
      <c r="E30" s="132">
        <v>762</v>
      </c>
      <c r="F30" s="132">
        <v>4</v>
      </c>
      <c r="G30" s="132">
        <v>0</v>
      </c>
      <c r="H30" s="132">
        <v>59</v>
      </c>
      <c r="I30" s="132">
        <v>9</v>
      </c>
      <c r="J30" s="132">
        <v>1</v>
      </c>
      <c r="K30" s="132">
        <v>0</v>
      </c>
    </row>
    <row r="31" spans="1:11" ht="12.8" customHeight="1" x14ac:dyDescent="0.25">
      <c r="A31" s="51" t="s">
        <v>28</v>
      </c>
      <c r="B31" s="132">
        <v>9006</v>
      </c>
      <c r="C31" s="132">
        <v>169</v>
      </c>
      <c r="D31" s="132">
        <v>109</v>
      </c>
      <c r="E31" s="132">
        <v>50</v>
      </c>
      <c r="F31" s="132">
        <v>7</v>
      </c>
      <c r="G31" s="132">
        <v>7</v>
      </c>
      <c r="H31" s="132">
        <v>0</v>
      </c>
      <c r="I31" s="132">
        <v>0</v>
      </c>
      <c r="J31" s="132">
        <v>0</v>
      </c>
      <c r="K31" s="132">
        <v>0</v>
      </c>
    </row>
    <row r="32" spans="1:11" ht="12.8" customHeight="1" x14ac:dyDescent="0.25">
      <c r="A32" s="51" t="s">
        <v>29</v>
      </c>
      <c r="B32" s="132">
        <v>37845</v>
      </c>
      <c r="C32" s="132">
        <v>50</v>
      </c>
      <c r="D32" s="132">
        <v>0</v>
      </c>
      <c r="E32" s="132">
        <v>0</v>
      </c>
      <c r="F32" s="132">
        <v>0</v>
      </c>
      <c r="G32" s="132">
        <v>47</v>
      </c>
      <c r="H32" s="132">
        <v>0</v>
      </c>
      <c r="I32" s="132">
        <v>0</v>
      </c>
      <c r="J32" s="132">
        <v>2</v>
      </c>
      <c r="K32" s="132">
        <v>0</v>
      </c>
    </row>
    <row r="33" spans="1:11" ht="12.8" customHeight="1" x14ac:dyDescent="0.25">
      <c r="A33" s="51" t="s">
        <v>30</v>
      </c>
      <c r="B33" s="132">
        <v>3953</v>
      </c>
      <c r="C33" s="132">
        <v>163</v>
      </c>
      <c r="D33" s="132">
        <v>2</v>
      </c>
      <c r="E33" s="132">
        <v>91</v>
      </c>
      <c r="F33" s="132">
        <v>38</v>
      </c>
      <c r="G33" s="132">
        <v>32</v>
      </c>
      <c r="H33" s="132">
        <v>4</v>
      </c>
      <c r="I33" s="132">
        <v>0</v>
      </c>
      <c r="J33" s="132">
        <v>0</v>
      </c>
      <c r="K33" s="132">
        <v>0</v>
      </c>
    </row>
    <row r="34" spans="1:11" ht="12.8" customHeight="1" x14ac:dyDescent="0.25">
      <c r="A34" s="51" t="s">
        <v>31</v>
      </c>
      <c r="B34" s="132">
        <v>8689</v>
      </c>
      <c r="C34" s="132">
        <v>79</v>
      </c>
      <c r="D34" s="132">
        <v>1</v>
      </c>
      <c r="E34" s="132">
        <v>6</v>
      </c>
      <c r="F34" s="132">
        <v>0</v>
      </c>
      <c r="G34" s="132">
        <v>9</v>
      </c>
      <c r="H34" s="132">
        <v>13</v>
      </c>
      <c r="I34" s="132">
        <v>0</v>
      </c>
      <c r="J34" s="132">
        <v>49</v>
      </c>
      <c r="K34" s="132">
        <v>0</v>
      </c>
    </row>
    <row r="35" spans="1:11" ht="12.8" customHeight="1" x14ac:dyDescent="0.25">
      <c r="A35" s="51" t="s">
        <v>32</v>
      </c>
      <c r="B35" s="132">
        <v>1202</v>
      </c>
      <c r="C35" s="132">
        <v>35</v>
      </c>
      <c r="D35" s="132">
        <v>9</v>
      </c>
      <c r="E35" s="132">
        <v>1</v>
      </c>
      <c r="F35" s="132">
        <v>24</v>
      </c>
      <c r="G35" s="132">
        <v>1</v>
      </c>
      <c r="H35" s="132">
        <v>0</v>
      </c>
      <c r="I35" s="132">
        <v>0</v>
      </c>
      <c r="J35" s="132">
        <v>0</v>
      </c>
      <c r="K35" s="132">
        <v>0</v>
      </c>
    </row>
    <row r="36" spans="1:11" ht="12.8" customHeight="1" x14ac:dyDescent="0.25">
      <c r="A36" s="51" t="s">
        <v>33</v>
      </c>
      <c r="B36" s="132">
        <v>5804</v>
      </c>
      <c r="C36" s="132">
        <v>35</v>
      </c>
      <c r="D36" s="132">
        <v>4</v>
      </c>
      <c r="E36" s="132">
        <v>18</v>
      </c>
      <c r="F36" s="132">
        <v>1</v>
      </c>
      <c r="G36" s="132">
        <v>8</v>
      </c>
      <c r="H36" s="132">
        <v>3</v>
      </c>
      <c r="I36" s="132">
        <v>0</v>
      </c>
      <c r="J36" s="132">
        <v>2</v>
      </c>
      <c r="K36" s="132">
        <v>0</v>
      </c>
    </row>
    <row r="37" spans="1:11" ht="12.8" customHeight="1" x14ac:dyDescent="0.25">
      <c r="A37" s="51" t="s">
        <v>34</v>
      </c>
      <c r="B37" s="132">
        <v>1957</v>
      </c>
      <c r="C37" s="132">
        <v>78</v>
      </c>
      <c r="D37" s="132">
        <v>40</v>
      </c>
      <c r="E37" s="132">
        <v>26</v>
      </c>
      <c r="F37" s="132">
        <v>6</v>
      </c>
      <c r="G37" s="132">
        <v>6</v>
      </c>
      <c r="H37" s="132">
        <v>0</v>
      </c>
      <c r="I37" s="132">
        <v>1</v>
      </c>
      <c r="J37" s="132">
        <v>1</v>
      </c>
      <c r="K37" s="132">
        <v>0</v>
      </c>
    </row>
    <row r="38" spans="1:11" ht="12.8" customHeight="1" x14ac:dyDescent="0.25">
      <c r="A38" s="51" t="s">
        <v>35</v>
      </c>
      <c r="B38" s="132">
        <v>1849</v>
      </c>
      <c r="C38" s="132">
        <v>30</v>
      </c>
      <c r="D38" s="132">
        <v>6</v>
      </c>
      <c r="E38" s="132">
        <v>5</v>
      </c>
      <c r="F38" s="132">
        <v>1</v>
      </c>
      <c r="G38" s="132">
        <v>2</v>
      </c>
      <c r="H38" s="132">
        <v>0</v>
      </c>
      <c r="I38" s="132">
        <v>16</v>
      </c>
      <c r="J38" s="132">
        <v>0</v>
      </c>
      <c r="K38" s="132">
        <v>0</v>
      </c>
    </row>
    <row r="39" spans="1:11" ht="12.8" customHeight="1" x14ac:dyDescent="0.25">
      <c r="A39" s="51" t="s">
        <v>36</v>
      </c>
      <c r="B39" s="132">
        <v>4988</v>
      </c>
      <c r="C39" s="132">
        <v>11</v>
      </c>
      <c r="D39" s="132">
        <v>5</v>
      </c>
      <c r="E39" s="132">
        <v>7</v>
      </c>
      <c r="F39" s="132">
        <v>0</v>
      </c>
      <c r="G39" s="132">
        <v>0</v>
      </c>
      <c r="H39" s="132">
        <v>0</v>
      </c>
      <c r="I39" s="132">
        <v>0</v>
      </c>
      <c r="J39" s="132">
        <v>0</v>
      </c>
      <c r="K39" s="132">
        <v>0</v>
      </c>
    </row>
    <row r="40" spans="1:11" ht="6.75" customHeight="1" x14ac:dyDescent="0.25">
      <c r="A40" s="53"/>
      <c r="B40" s="133"/>
      <c r="C40" s="133"/>
      <c r="D40" s="133"/>
      <c r="E40" s="133"/>
      <c r="F40" s="133"/>
      <c r="G40" s="133"/>
      <c r="H40" s="133"/>
      <c r="I40" s="133"/>
      <c r="J40" s="133"/>
      <c r="K40" s="133"/>
    </row>
    <row r="41" spans="1:11" ht="12.8" customHeight="1" x14ac:dyDescent="0.25">
      <c r="A41" s="51" t="s">
        <v>37</v>
      </c>
      <c r="B41" s="132">
        <v>3304</v>
      </c>
      <c r="C41" s="132">
        <v>90</v>
      </c>
      <c r="D41" s="132">
        <v>6</v>
      </c>
      <c r="E41" s="132">
        <v>28</v>
      </c>
      <c r="F41" s="132">
        <v>52</v>
      </c>
      <c r="G41" s="132">
        <v>7</v>
      </c>
      <c r="H41" s="132">
        <v>2</v>
      </c>
      <c r="I41" s="132">
        <v>0</v>
      </c>
      <c r="J41" s="132">
        <v>1</v>
      </c>
      <c r="K41" s="132">
        <v>0</v>
      </c>
    </row>
    <row r="42" spans="1:11" ht="12.8" customHeight="1" x14ac:dyDescent="0.25">
      <c r="A42" s="51" t="s">
        <v>38</v>
      </c>
      <c r="B42" s="132">
        <v>5207</v>
      </c>
      <c r="C42" s="132">
        <v>444</v>
      </c>
      <c r="D42" s="132">
        <v>328</v>
      </c>
      <c r="E42" s="132">
        <v>30</v>
      </c>
      <c r="F42" s="132">
        <v>6</v>
      </c>
      <c r="G42" s="132">
        <v>71</v>
      </c>
      <c r="H42" s="132">
        <v>170</v>
      </c>
      <c r="I42" s="132">
        <v>34</v>
      </c>
      <c r="J42" s="132">
        <v>0</v>
      </c>
      <c r="K42" s="132">
        <v>0</v>
      </c>
    </row>
    <row r="43" spans="1:11" ht="12.8" customHeight="1" x14ac:dyDescent="0.25">
      <c r="A43" s="51" t="s">
        <v>39</v>
      </c>
      <c r="B43" s="132">
        <v>5661</v>
      </c>
      <c r="C43" s="132">
        <v>462</v>
      </c>
      <c r="D43" s="132">
        <v>78</v>
      </c>
      <c r="E43" s="132">
        <v>329</v>
      </c>
      <c r="F43" s="132">
        <v>16</v>
      </c>
      <c r="G43" s="132">
        <v>13</v>
      </c>
      <c r="H43" s="132">
        <v>40</v>
      </c>
      <c r="I43" s="132">
        <v>2</v>
      </c>
      <c r="J43" s="132">
        <v>0</v>
      </c>
      <c r="K43" s="132">
        <v>0</v>
      </c>
    </row>
    <row r="44" spans="1:11" ht="12.8" customHeight="1" x14ac:dyDescent="0.25">
      <c r="A44" s="51" t="s">
        <v>40</v>
      </c>
      <c r="B44" s="132">
        <v>85045</v>
      </c>
      <c r="C44" s="132">
        <v>229</v>
      </c>
      <c r="D44" s="132">
        <v>126</v>
      </c>
      <c r="E44" s="132">
        <v>21</v>
      </c>
      <c r="F44" s="132">
        <v>0</v>
      </c>
      <c r="G44" s="132">
        <v>0</v>
      </c>
      <c r="H44" s="132">
        <v>118</v>
      </c>
      <c r="I44" s="132">
        <v>7</v>
      </c>
      <c r="J44" s="132">
        <v>0</v>
      </c>
      <c r="K44" s="132">
        <v>0</v>
      </c>
    </row>
    <row r="45" spans="1:11" ht="12.8" customHeight="1" x14ac:dyDescent="0.25">
      <c r="A45" s="51" t="s">
        <v>41</v>
      </c>
      <c r="B45" s="132">
        <v>1966</v>
      </c>
      <c r="C45" s="132">
        <v>11</v>
      </c>
      <c r="D45" s="132">
        <v>6</v>
      </c>
      <c r="E45" s="132">
        <v>5</v>
      </c>
      <c r="F45" s="132">
        <v>0</v>
      </c>
      <c r="G45" s="132">
        <v>0</v>
      </c>
      <c r="H45" s="132">
        <v>0</v>
      </c>
      <c r="I45" s="132">
        <v>0</v>
      </c>
      <c r="J45" s="132">
        <v>0</v>
      </c>
      <c r="K45" s="132">
        <v>0</v>
      </c>
    </row>
    <row r="46" spans="1:11" ht="12.8" customHeight="1" x14ac:dyDescent="0.25">
      <c r="A46" s="51" t="s">
        <v>42</v>
      </c>
      <c r="B46" s="132">
        <v>433</v>
      </c>
      <c r="C46" s="132">
        <v>7</v>
      </c>
      <c r="D46" s="132">
        <v>6</v>
      </c>
      <c r="E46" s="132">
        <v>0</v>
      </c>
      <c r="F46" s="132">
        <v>0</v>
      </c>
      <c r="G46" s="132">
        <v>1</v>
      </c>
      <c r="H46" s="132">
        <v>0</v>
      </c>
      <c r="I46" s="132">
        <v>0</v>
      </c>
      <c r="J46" s="132">
        <v>0</v>
      </c>
      <c r="K46" s="132">
        <v>0</v>
      </c>
    </row>
    <row r="47" spans="1:11" ht="12.8" customHeight="1" x14ac:dyDescent="0.25">
      <c r="A47" s="51" t="s">
        <v>43</v>
      </c>
      <c r="B47" s="132">
        <v>8285</v>
      </c>
      <c r="C47" s="132">
        <v>39</v>
      </c>
      <c r="D47" s="132">
        <v>31</v>
      </c>
      <c r="E47" s="132">
        <v>1</v>
      </c>
      <c r="F47" s="132">
        <v>0</v>
      </c>
      <c r="G47" s="132">
        <v>6</v>
      </c>
      <c r="H47" s="132">
        <v>0</v>
      </c>
      <c r="I47" s="132">
        <v>0</v>
      </c>
      <c r="J47" s="132">
        <v>0</v>
      </c>
      <c r="K47" s="132">
        <v>0</v>
      </c>
    </row>
    <row r="48" spans="1:11" ht="12.8" customHeight="1" x14ac:dyDescent="0.25">
      <c r="A48" s="51" t="s">
        <v>44</v>
      </c>
      <c r="B48" s="132">
        <v>1633</v>
      </c>
      <c r="C48" s="132">
        <v>165</v>
      </c>
      <c r="D48" s="132">
        <v>19</v>
      </c>
      <c r="E48" s="132">
        <v>25</v>
      </c>
      <c r="F48" s="132">
        <v>15</v>
      </c>
      <c r="G48" s="132">
        <v>71</v>
      </c>
      <c r="H48" s="132">
        <v>0</v>
      </c>
      <c r="I48" s="132">
        <v>35</v>
      </c>
      <c r="J48" s="132">
        <v>3</v>
      </c>
      <c r="K48" s="132">
        <v>0</v>
      </c>
    </row>
    <row r="49" spans="1:11" ht="12.8" customHeight="1" x14ac:dyDescent="0.25">
      <c r="A49" s="51" t="s">
        <v>45</v>
      </c>
      <c r="B49" s="132">
        <v>41097</v>
      </c>
      <c r="C49" s="132">
        <v>589</v>
      </c>
      <c r="D49" s="132">
        <v>158</v>
      </c>
      <c r="E49" s="132">
        <v>312</v>
      </c>
      <c r="F49" s="132">
        <v>7</v>
      </c>
      <c r="G49" s="132">
        <v>44</v>
      </c>
      <c r="H49" s="132">
        <v>7</v>
      </c>
      <c r="I49" s="132">
        <v>27</v>
      </c>
      <c r="J49" s="132">
        <v>46</v>
      </c>
      <c r="K49" s="132">
        <v>0</v>
      </c>
    </row>
    <row r="50" spans="1:11" ht="12.8" customHeight="1" x14ac:dyDescent="0.25">
      <c r="A50" s="51" t="s">
        <v>46</v>
      </c>
      <c r="B50" s="132">
        <v>25634</v>
      </c>
      <c r="C50" s="132">
        <v>466</v>
      </c>
      <c r="D50" s="132">
        <v>0</v>
      </c>
      <c r="E50" s="132">
        <v>224</v>
      </c>
      <c r="F50" s="132">
        <v>178</v>
      </c>
      <c r="G50" s="132">
        <v>47</v>
      </c>
      <c r="H50" s="132">
        <v>24</v>
      </c>
      <c r="I50" s="132">
        <v>0</v>
      </c>
      <c r="J50" s="132">
        <v>0</v>
      </c>
      <c r="K50" s="132">
        <v>0</v>
      </c>
    </row>
    <row r="51" spans="1:11" ht="6.75" customHeight="1" x14ac:dyDescent="0.25">
      <c r="A51" s="53"/>
      <c r="B51" s="133"/>
      <c r="C51" s="133"/>
      <c r="D51" s="133"/>
      <c r="E51" s="133"/>
      <c r="F51" s="133"/>
      <c r="G51" s="133"/>
      <c r="H51" s="133"/>
      <c r="I51" s="133"/>
      <c r="J51" s="133"/>
      <c r="K51" s="133"/>
    </row>
    <row r="52" spans="1:11" ht="12.8" customHeight="1" x14ac:dyDescent="0.25">
      <c r="A52" s="51" t="s">
        <v>47</v>
      </c>
      <c r="B52" s="132">
        <v>4340</v>
      </c>
      <c r="C52" s="132">
        <v>4</v>
      </c>
      <c r="D52" s="132">
        <v>2</v>
      </c>
      <c r="E52" s="132">
        <v>0</v>
      </c>
      <c r="F52" s="132">
        <v>0</v>
      </c>
      <c r="G52" s="132">
        <v>2</v>
      </c>
      <c r="H52" s="132">
        <v>0</v>
      </c>
      <c r="I52" s="132">
        <v>0</v>
      </c>
      <c r="J52" s="132">
        <v>0</v>
      </c>
      <c r="K52" s="132">
        <v>0</v>
      </c>
    </row>
    <row r="53" spans="1:11" ht="12.8" customHeight="1" x14ac:dyDescent="0.25">
      <c r="A53" s="51" t="s">
        <v>48</v>
      </c>
      <c r="B53" s="132">
        <v>3104</v>
      </c>
      <c r="C53" s="132">
        <v>240</v>
      </c>
      <c r="D53" s="132">
        <v>0</v>
      </c>
      <c r="E53" s="132">
        <v>145</v>
      </c>
      <c r="F53" s="132">
        <v>1</v>
      </c>
      <c r="G53" s="132">
        <v>5</v>
      </c>
      <c r="H53" s="132">
        <v>0</v>
      </c>
      <c r="I53" s="132">
        <v>85</v>
      </c>
      <c r="J53" s="132">
        <v>6</v>
      </c>
      <c r="K53" s="132">
        <v>0</v>
      </c>
    </row>
    <row r="54" spans="1:11" ht="12.8" customHeight="1" x14ac:dyDescent="0.25">
      <c r="A54" s="51" t="s">
        <v>49</v>
      </c>
      <c r="B54" s="132">
        <v>2500</v>
      </c>
      <c r="C54" s="132">
        <v>3</v>
      </c>
      <c r="D54" s="132">
        <v>0</v>
      </c>
      <c r="E54" s="132">
        <v>0</v>
      </c>
      <c r="F54" s="132">
        <v>0</v>
      </c>
      <c r="G54" s="132">
        <v>3</v>
      </c>
      <c r="H54" s="132">
        <v>0</v>
      </c>
      <c r="I54" s="132">
        <v>0</v>
      </c>
      <c r="J54" s="132">
        <v>0</v>
      </c>
      <c r="K54" s="132">
        <v>0</v>
      </c>
    </row>
    <row r="55" spans="1:11" ht="12.8" customHeight="1" x14ac:dyDescent="0.25">
      <c r="A55" s="51" t="s">
        <v>50</v>
      </c>
      <c r="B55" s="132">
        <v>467</v>
      </c>
      <c r="C55" s="132">
        <v>45</v>
      </c>
      <c r="D55" s="132">
        <v>0</v>
      </c>
      <c r="E55" s="132">
        <v>7</v>
      </c>
      <c r="F55" s="132">
        <v>38</v>
      </c>
      <c r="G55" s="132">
        <v>0</v>
      </c>
      <c r="H55" s="132">
        <v>0</v>
      </c>
      <c r="I55" s="132">
        <v>0</v>
      </c>
      <c r="J55" s="132">
        <v>0</v>
      </c>
      <c r="K55" s="132">
        <v>0</v>
      </c>
    </row>
    <row r="56" spans="1:11" ht="12.8" customHeight="1" x14ac:dyDescent="0.25">
      <c r="A56" s="51" t="s">
        <v>51</v>
      </c>
      <c r="B56" s="132">
        <v>7477</v>
      </c>
      <c r="C56" s="132">
        <v>169</v>
      </c>
      <c r="D56" s="132">
        <v>14</v>
      </c>
      <c r="E56" s="132">
        <v>45</v>
      </c>
      <c r="F56" s="132">
        <v>50</v>
      </c>
      <c r="G56" s="132">
        <v>3</v>
      </c>
      <c r="H56" s="132">
        <v>59</v>
      </c>
      <c r="I56" s="132">
        <v>0</v>
      </c>
      <c r="J56" s="132">
        <v>0</v>
      </c>
      <c r="K56" s="132">
        <v>0</v>
      </c>
    </row>
    <row r="57" spans="1:11" ht="12.8" customHeight="1" x14ac:dyDescent="0.25">
      <c r="A57" s="51" t="s">
        <v>52</v>
      </c>
      <c r="B57" s="132">
        <v>7054</v>
      </c>
      <c r="C57" s="132">
        <v>0</v>
      </c>
      <c r="D57" s="132">
        <v>0</v>
      </c>
      <c r="E57" s="132">
        <v>0</v>
      </c>
      <c r="F57" s="132">
        <v>0</v>
      </c>
      <c r="G57" s="132">
        <v>0</v>
      </c>
      <c r="H57" s="132">
        <v>0</v>
      </c>
      <c r="I57" s="132">
        <v>0</v>
      </c>
      <c r="J57" s="132">
        <v>0</v>
      </c>
      <c r="K57" s="132">
        <v>0</v>
      </c>
    </row>
    <row r="58" spans="1:11" ht="12.8" customHeight="1" x14ac:dyDescent="0.25">
      <c r="A58" s="51" t="s">
        <v>53</v>
      </c>
      <c r="B58" s="132">
        <v>1471</v>
      </c>
      <c r="C58" s="132">
        <v>5</v>
      </c>
      <c r="D58" s="132">
        <v>0</v>
      </c>
      <c r="E58" s="132">
        <v>2</v>
      </c>
      <c r="F58" s="132">
        <v>0</v>
      </c>
      <c r="G58" s="132">
        <v>3</v>
      </c>
      <c r="H58" s="132">
        <v>0</v>
      </c>
      <c r="I58" s="132">
        <v>0</v>
      </c>
      <c r="J58" s="132">
        <v>0</v>
      </c>
      <c r="K58" s="132">
        <v>0</v>
      </c>
    </row>
    <row r="59" spans="1:11" ht="12.8" customHeight="1" x14ac:dyDescent="0.25">
      <c r="A59" s="51" t="s">
        <v>54</v>
      </c>
      <c r="B59" s="132">
        <v>1732</v>
      </c>
      <c r="C59" s="132">
        <v>27</v>
      </c>
      <c r="D59" s="132">
        <v>4</v>
      </c>
      <c r="E59" s="132">
        <v>2</v>
      </c>
      <c r="F59" s="132">
        <v>16</v>
      </c>
      <c r="G59" s="132">
        <v>2</v>
      </c>
      <c r="H59" s="132">
        <v>0</v>
      </c>
      <c r="I59" s="132">
        <v>0</v>
      </c>
      <c r="J59" s="132">
        <v>3</v>
      </c>
      <c r="K59" s="132">
        <v>0</v>
      </c>
    </row>
    <row r="60" spans="1:11" ht="12.8" customHeight="1" x14ac:dyDescent="0.25">
      <c r="A60" s="51" t="s">
        <v>55</v>
      </c>
      <c r="B60" s="132">
        <v>100</v>
      </c>
      <c r="C60" s="132">
        <v>2</v>
      </c>
      <c r="D60" s="132">
        <v>1</v>
      </c>
      <c r="E60" s="132">
        <v>0</v>
      </c>
      <c r="F60" s="132">
        <v>0</v>
      </c>
      <c r="G60" s="132">
        <v>0</v>
      </c>
      <c r="H60" s="132">
        <v>0</v>
      </c>
      <c r="I60" s="132">
        <v>0</v>
      </c>
      <c r="J60" s="132">
        <v>0</v>
      </c>
      <c r="K60" s="132">
        <v>0</v>
      </c>
    </row>
    <row r="61" spans="1:11" ht="12.8" customHeight="1" x14ac:dyDescent="0.25">
      <c r="A61" s="51" t="s">
        <v>56</v>
      </c>
      <c r="B61" s="132">
        <v>8256</v>
      </c>
      <c r="C61" s="132">
        <v>14</v>
      </c>
      <c r="D61" s="132">
        <v>0</v>
      </c>
      <c r="E61" s="132">
        <v>4</v>
      </c>
      <c r="F61" s="132">
        <v>5</v>
      </c>
      <c r="G61" s="132">
        <v>6</v>
      </c>
      <c r="H61" s="132">
        <v>0</v>
      </c>
      <c r="I61" s="132">
        <v>0</v>
      </c>
      <c r="J61" s="132">
        <v>0</v>
      </c>
      <c r="K61" s="132">
        <v>0</v>
      </c>
    </row>
    <row r="62" spans="1:11" ht="6.75" customHeight="1" x14ac:dyDescent="0.25">
      <c r="A62" s="53"/>
      <c r="B62" s="133"/>
      <c r="C62" s="133"/>
      <c r="D62" s="133"/>
      <c r="E62" s="133"/>
      <c r="F62" s="133"/>
      <c r="G62" s="133"/>
      <c r="H62" s="133"/>
      <c r="I62" s="133"/>
      <c r="J62" s="133"/>
      <c r="K62" s="133"/>
    </row>
    <row r="63" spans="1:11" ht="12.8" customHeight="1" x14ac:dyDescent="0.25">
      <c r="A63" s="51" t="s">
        <v>57</v>
      </c>
      <c r="B63" s="132">
        <v>31330</v>
      </c>
      <c r="C63" s="132">
        <v>62</v>
      </c>
      <c r="D63" s="132">
        <v>3</v>
      </c>
      <c r="E63" s="132">
        <v>39</v>
      </c>
      <c r="F63" s="132">
        <v>3</v>
      </c>
      <c r="G63" s="132">
        <v>7</v>
      </c>
      <c r="H63" s="132">
        <v>11</v>
      </c>
      <c r="I63" s="132">
        <v>0</v>
      </c>
      <c r="J63" s="132">
        <v>1</v>
      </c>
      <c r="K63" s="132">
        <v>0</v>
      </c>
    </row>
    <row r="64" spans="1:11" ht="12.8" customHeight="1" x14ac:dyDescent="0.25">
      <c r="A64" s="51" t="s">
        <v>58</v>
      </c>
      <c r="B64" s="132">
        <v>1499</v>
      </c>
      <c r="C64" s="132">
        <v>49</v>
      </c>
      <c r="D64" s="132">
        <v>5</v>
      </c>
      <c r="E64" s="132">
        <v>21</v>
      </c>
      <c r="F64" s="132">
        <v>10</v>
      </c>
      <c r="G64" s="132">
        <v>11</v>
      </c>
      <c r="H64" s="132">
        <v>1</v>
      </c>
      <c r="I64" s="132">
        <v>0</v>
      </c>
      <c r="J64" s="132">
        <v>2</v>
      </c>
      <c r="K64" s="132">
        <v>0</v>
      </c>
    </row>
    <row r="65" spans="1:11" ht="12.8" customHeight="1" x14ac:dyDescent="0.25">
      <c r="A65" s="51" t="s">
        <v>59</v>
      </c>
      <c r="B65" s="132">
        <v>5143</v>
      </c>
      <c r="C65" s="132">
        <v>161</v>
      </c>
      <c r="D65" s="132">
        <v>67</v>
      </c>
      <c r="E65" s="132">
        <v>89</v>
      </c>
      <c r="F65" s="132">
        <v>0</v>
      </c>
      <c r="G65" s="132">
        <v>15</v>
      </c>
      <c r="H65" s="132">
        <v>0</v>
      </c>
      <c r="I65" s="132">
        <v>1</v>
      </c>
      <c r="J65" s="132">
        <v>2</v>
      </c>
      <c r="K65" s="132">
        <v>0</v>
      </c>
    </row>
    <row r="66" spans="1:11" ht="12.8" customHeight="1" x14ac:dyDescent="0.25">
      <c r="A66" s="52" t="s">
        <v>60</v>
      </c>
      <c r="B66" s="134">
        <v>280</v>
      </c>
      <c r="C66" s="134">
        <v>0</v>
      </c>
      <c r="D66" s="134">
        <v>0</v>
      </c>
      <c r="E66" s="134">
        <v>0</v>
      </c>
      <c r="F66" s="134">
        <v>0</v>
      </c>
      <c r="G66" s="134">
        <v>0</v>
      </c>
      <c r="H66" s="134">
        <v>0</v>
      </c>
      <c r="I66" s="134">
        <v>0</v>
      </c>
      <c r="J66" s="134">
        <v>0</v>
      </c>
      <c r="K66" s="134">
        <v>0</v>
      </c>
    </row>
    <row r="67" spans="1:11" ht="15.05" customHeight="1" x14ac:dyDescent="0.2">
      <c r="A67" s="117"/>
      <c r="B67" s="117"/>
      <c r="C67" s="117"/>
      <c r="D67" s="117"/>
      <c r="E67" s="117"/>
      <c r="F67" s="117"/>
      <c r="G67" s="117"/>
      <c r="H67" s="117"/>
      <c r="I67" s="117"/>
      <c r="J67" s="117"/>
      <c r="K67" s="117"/>
    </row>
    <row r="68" spans="1:11" ht="15.05" customHeight="1" x14ac:dyDescent="0.2"/>
  </sheetData>
  <mergeCells count="4">
    <mergeCell ref="A4:K4"/>
    <mergeCell ref="A1:K1"/>
    <mergeCell ref="A2:K2"/>
    <mergeCell ref="A3:K3"/>
  </mergeCells>
  <pageMargins left="0.25" right="0.25" top="0.25" bottom="0.25" header="0.3" footer="0.3"/>
  <pageSetup scale="83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8"/>
  <sheetViews>
    <sheetView zoomScaleNormal="100" zoomScaleSheetLayoutView="98" workbookViewId="0">
      <selection activeCell="I40" sqref="I40"/>
    </sheetView>
  </sheetViews>
  <sheetFormatPr defaultColWidth="9.125" defaultRowHeight="12.45" x14ac:dyDescent="0.2"/>
  <cols>
    <col min="1" max="1" width="15.75" style="2" customWidth="1"/>
    <col min="2" max="2" width="11.25" style="2" bestFit="1" customWidth="1"/>
    <col min="3" max="3" width="7.5" style="2" bestFit="1" customWidth="1"/>
    <col min="4" max="4" width="11.75" style="2" customWidth="1"/>
    <col min="5" max="5" width="12.75" style="2" customWidth="1"/>
    <col min="6" max="6" width="10.25" style="2" customWidth="1"/>
    <col min="7" max="7" width="13.5" style="2" customWidth="1"/>
    <col min="8" max="8" width="13" style="2" customWidth="1"/>
    <col min="9" max="10" width="10.25" style="2" customWidth="1"/>
    <col min="11" max="16384" width="9.125" style="2"/>
  </cols>
  <sheetData>
    <row r="1" spans="1:10" s="195" customFormat="1" ht="13.1" x14ac:dyDescent="0.2">
      <c r="A1" s="309" t="s">
        <v>233</v>
      </c>
      <c r="B1" s="309"/>
      <c r="C1" s="309"/>
      <c r="D1" s="309"/>
      <c r="E1" s="309"/>
      <c r="F1" s="309"/>
      <c r="G1" s="309"/>
      <c r="H1" s="309"/>
      <c r="I1" s="309"/>
      <c r="J1" s="309"/>
    </row>
    <row r="2" spans="1:10" s="195" customFormat="1" ht="13.1" x14ac:dyDescent="0.2">
      <c r="A2" s="309" t="s">
        <v>234</v>
      </c>
      <c r="B2" s="309"/>
      <c r="C2" s="309"/>
      <c r="D2" s="309"/>
      <c r="E2" s="309"/>
      <c r="F2" s="309"/>
      <c r="G2" s="309"/>
      <c r="H2" s="309"/>
      <c r="I2" s="309"/>
      <c r="J2" s="309"/>
    </row>
    <row r="3" spans="1:10" ht="13.1" x14ac:dyDescent="0.25">
      <c r="A3" s="284" t="str">
        <f>'1A'!$A$3</f>
        <v xml:space="preserve">Fiscal Year 2019
</v>
      </c>
      <c r="B3" s="284"/>
      <c r="C3" s="284"/>
      <c r="D3" s="284"/>
      <c r="E3" s="284"/>
      <c r="F3" s="284"/>
      <c r="G3" s="284"/>
      <c r="H3" s="284"/>
      <c r="I3" s="284"/>
      <c r="J3" s="284"/>
    </row>
    <row r="4" spans="1:10" ht="12.8" customHeight="1" x14ac:dyDescent="0.2">
      <c r="A4" s="333" t="str">
        <f>'1B'!$A$4</f>
        <v>ACF/OFA: 07/30/2020</v>
      </c>
      <c r="B4" s="333"/>
      <c r="C4" s="333"/>
      <c r="D4" s="333"/>
      <c r="E4" s="333"/>
      <c r="F4" s="333"/>
      <c r="G4" s="333"/>
      <c r="H4" s="333"/>
      <c r="I4" s="333"/>
      <c r="J4" s="333"/>
    </row>
    <row r="5" spans="1:10" s="3" customFormat="1" ht="39.799999999999997" customHeight="1" x14ac:dyDescent="0.25">
      <c r="A5" s="118" t="s">
        <v>0</v>
      </c>
      <c r="B5" s="119" t="s">
        <v>133</v>
      </c>
      <c r="C5" s="119" t="s">
        <v>96</v>
      </c>
      <c r="D5" s="119" t="s">
        <v>100</v>
      </c>
      <c r="E5" s="119" t="s">
        <v>101</v>
      </c>
      <c r="F5" s="119" t="s">
        <v>102</v>
      </c>
      <c r="G5" s="119" t="s">
        <v>103</v>
      </c>
      <c r="H5" s="119" t="s">
        <v>104</v>
      </c>
      <c r="I5" s="119" t="s">
        <v>105</v>
      </c>
      <c r="J5" s="126" t="s">
        <v>93</v>
      </c>
    </row>
    <row r="6" spans="1:10" ht="12.8" customHeight="1" x14ac:dyDescent="0.25">
      <c r="A6" s="39" t="s">
        <v>3</v>
      </c>
      <c r="B6" s="123">
        <f>SUM(B8:B66)</f>
        <v>3587</v>
      </c>
      <c r="C6" s="123">
        <f t="shared" ref="C6:I6" si="0">SUM(C8:C66)</f>
        <v>18456</v>
      </c>
      <c r="D6" s="123">
        <f t="shared" si="0"/>
        <v>2546</v>
      </c>
      <c r="E6" s="123">
        <f t="shared" si="0"/>
        <v>4553</v>
      </c>
      <c r="F6" s="123">
        <f t="shared" si="0"/>
        <v>1185</v>
      </c>
      <c r="G6" s="123">
        <f t="shared" si="0"/>
        <v>790</v>
      </c>
      <c r="H6" s="123">
        <f t="shared" si="0"/>
        <v>457</v>
      </c>
      <c r="I6" s="123">
        <f t="shared" si="0"/>
        <v>0</v>
      </c>
      <c r="J6" s="68">
        <f>SUM(B6:I6)</f>
        <v>31574</v>
      </c>
    </row>
    <row r="7" spans="1:10" ht="6.75" customHeight="1" x14ac:dyDescent="0.25">
      <c r="A7" s="53"/>
      <c r="B7" s="124"/>
      <c r="C7" s="124"/>
      <c r="D7" s="124"/>
      <c r="E7" s="124"/>
      <c r="F7" s="124"/>
      <c r="G7" s="124"/>
      <c r="H7" s="124"/>
      <c r="I7" s="124"/>
      <c r="J7" s="135"/>
    </row>
    <row r="8" spans="1:10" ht="12.8" customHeight="1" x14ac:dyDescent="0.25">
      <c r="A8" s="51" t="s">
        <v>8</v>
      </c>
      <c r="B8" s="123">
        <v>44</v>
      </c>
      <c r="C8" s="123">
        <v>19</v>
      </c>
      <c r="D8" s="123">
        <v>0</v>
      </c>
      <c r="E8" s="123">
        <v>10</v>
      </c>
      <c r="F8" s="123">
        <v>9</v>
      </c>
      <c r="G8" s="123">
        <v>0</v>
      </c>
      <c r="H8" s="123">
        <v>3</v>
      </c>
      <c r="I8" s="123">
        <v>0</v>
      </c>
      <c r="J8" s="68">
        <v>85</v>
      </c>
    </row>
    <row r="9" spans="1:10" ht="12.8" customHeight="1" x14ac:dyDescent="0.25">
      <c r="A9" s="51" t="s">
        <v>9</v>
      </c>
      <c r="B9" s="123">
        <v>0</v>
      </c>
      <c r="C9" s="123">
        <v>0</v>
      </c>
      <c r="D9" s="123">
        <v>0</v>
      </c>
      <c r="E9" s="123">
        <v>0</v>
      </c>
      <c r="F9" s="123">
        <v>0</v>
      </c>
      <c r="G9" s="123">
        <v>0</v>
      </c>
      <c r="H9" s="123">
        <v>0</v>
      </c>
      <c r="I9" s="123">
        <v>0</v>
      </c>
      <c r="J9" s="68">
        <v>0</v>
      </c>
    </row>
    <row r="10" spans="1:10" ht="12.8" customHeight="1" x14ac:dyDescent="0.25">
      <c r="A10" s="51" t="s">
        <v>10</v>
      </c>
      <c r="B10" s="123">
        <v>37</v>
      </c>
      <c r="C10" s="123">
        <v>40</v>
      </c>
      <c r="D10" s="123">
        <v>37</v>
      </c>
      <c r="E10" s="123">
        <v>19</v>
      </c>
      <c r="F10" s="123">
        <v>0</v>
      </c>
      <c r="G10" s="123">
        <v>0</v>
      </c>
      <c r="H10" s="123">
        <v>16</v>
      </c>
      <c r="I10" s="123">
        <v>0</v>
      </c>
      <c r="J10" s="68">
        <v>149</v>
      </c>
    </row>
    <row r="11" spans="1:10" ht="12.8" customHeight="1" x14ac:dyDescent="0.25">
      <c r="A11" s="51" t="s">
        <v>11</v>
      </c>
      <c r="B11" s="123">
        <v>0</v>
      </c>
      <c r="C11" s="123">
        <v>0</v>
      </c>
      <c r="D11" s="123">
        <v>0</v>
      </c>
      <c r="E11" s="123">
        <v>0</v>
      </c>
      <c r="F11" s="123">
        <v>0</v>
      </c>
      <c r="G11" s="123">
        <v>0</v>
      </c>
      <c r="H11" s="123">
        <v>0</v>
      </c>
      <c r="I11" s="123">
        <v>0</v>
      </c>
      <c r="J11" s="68">
        <v>0</v>
      </c>
    </row>
    <row r="12" spans="1:10" ht="12.8" customHeight="1" x14ac:dyDescent="0.25">
      <c r="A12" s="51" t="s">
        <v>12</v>
      </c>
      <c r="B12" s="123">
        <v>590</v>
      </c>
      <c r="C12" s="123">
        <v>2498</v>
      </c>
      <c r="D12" s="123">
        <v>729</v>
      </c>
      <c r="E12" s="123">
        <v>2002</v>
      </c>
      <c r="F12" s="123">
        <v>134</v>
      </c>
      <c r="G12" s="123">
        <v>173</v>
      </c>
      <c r="H12" s="123">
        <v>0</v>
      </c>
      <c r="I12" s="123">
        <v>0</v>
      </c>
      <c r="J12" s="68">
        <v>6126</v>
      </c>
    </row>
    <row r="13" spans="1:10" ht="12.8" customHeight="1" x14ac:dyDescent="0.25">
      <c r="A13" s="51" t="s">
        <v>13</v>
      </c>
      <c r="B13" s="123">
        <v>35</v>
      </c>
      <c r="C13" s="123">
        <v>8971</v>
      </c>
      <c r="D13" s="123">
        <v>184</v>
      </c>
      <c r="E13" s="123">
        <v>1139</v>
      </c>
      <c r="F13" s="123">
        <v>17</v>
      </c>
      <c r="G13" s="123">
        <v>23</v>
      </c>
      <c r="H13" s="123">
        <v>98</v>
      </c>
      <c r="I13" s="123">
        <v>0</v>
      </c>
      <c r="J13" s="68">
        <v>10468</v>
      </c>
    </row>
    <row r="14" spans="1:10" ht="12.8" customHeight="1" x14ac:dyDescent="0.25">
      <c r="A14" s="51" t="s">
        <v>14</v>
      </c>
      <c r="B14" s="123">
        <v>0</v>
      </c>
      <c r="C14" s="123">
        <v>74</v>
      </c>
      <c r="D14" s="123">
        <v>0</v>
      </c>
      <c r="E14" s="123">
        <v>17</v>
      </c>
      <c r="F14" s="123">
        <v>0</v>
      </c>
      <c r="G14" s="123">
        <v>8</v>
      </c>
      <c r="H14" s="123">
        <v>0</v>
      </c>
      <c r="I14" s="123">
        <v>0</v>
      </c>
      <c r="J14" s="68">
        <v>99</v>
      </c>
    </row>
    <row r="15" spans="1:10" ht="12.8" customHeight="1" x14ac:dyDescent="0.25">
      <c r="A15" s="51" t="s">
        <v>15</v>
      </c>
      <c r="B15" s="123">
        <v>1</v>
      </c>
      <c r="C15" s="123">
        <v>1</v>
      </c>
      <c r="D15" s="123">
        <v>0</v>
      </c>
      <c r="E15" s="123">
        <v>0</v>
      </c>
      <c r="F15" s="123">
        <v>0</v>
      </c>
      <c r="G15" s="123">
        <v>0</v>
      </c>
      <c r="H15" s="123">
        <v>0</v>
      </c>
      <c r="I15" s="123">
        <v>0</v>
      </c>
      <c r="J15" s="68">
        <v>2</v>
      </c>
    </row>
    <row r="16" spans="1:10" ht="12.8" customHeight="1" x14ac:dyDescent="0.25">
      <c r="A16" s="51" t="s">
        <v>80</v>
      </c>
      <c r="B16" s="123">
        <v>0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68">
        <v>0</v>
      </c>
    </row>
    <row r="17" spans="1:10" ht="12.8" customHeight="1" x14ac:dyDescent="0.25">
      <c r="A17" s="51" t="s">
        <v>16</v>
      </c>
      <c r="B17" s="123">
        <v>1</v>
      </c>
      <c r="C17" s="123">
        <v>207</v>
      </c>
      <c r="D17" s="123">
        <v>247</v>
      </c>
      <c r="E17" s="123">
        <v>49</v>
      </c>
      <c r="F17" s="123">
        <v>57</v>
      </c>
      <c r="G17" s="123">
        <v>0</v>
      </c>
      <c r="H17" s="123">
        <v>0</v>
      </c>
      <c r="I17" s="123">
        <v>0</v>
      </c>
      <c r="J17" s="68">
        <v>561</v>
      </c>
    </row>
    <row r="18" spans="1:10" ht="6.75" customHeight="1" x14ac:dyDescent="0.25">
      <c r="A18" s="53"/>
      <c r="B18" s="124"/>
      <c r="C18" s="124"/>
      <c r="D18" s="124"/>
      <c r="E18" s="124"/>
      <c r="F18" s="124"/>
      <c r="G18" s="124"/>
      <c r="H18" s="124"/>
      <c r="I18" s="124"/>
      <c r="J18" s="135"/>
    </row>
    <row r="19" spans="1:10" ht="12.8" customHeight="1" x14ac:dyDescent="0.25">
      <c r="A19" s="51" t="s">
        <v>17</v>
      </c>
      <c r="B19" s="123">
        <v>72</v>
      </c>
      <c r="C19" s="123">
        <v>25</v>
      </c>
      <c r="D19" s="123">
        <v>2</v>
      </c>
      <c r="E19" s="123">
        <v>10</v>
      </c>
      <c r="F19" s="123">
        <v>10</v>
      </c>
      <c r="G19" s="123">
        <v>1</v>
      </c>
      <c r="H19" s="123">
        <v>6</v>
      </c>
      <c r="I19" s="123">
        <v>0</v>
      </c>
      <c r="J19" s="68">
        <v>125</v>
      </c>
    </row>
    <row r="20" spans="1:10" ht="12.8" customHeight="1" x14ac:dyDescent="0.25">
      <c r="A20" s="51" t="s">
        <v>18</v>
      </c>
      <c r="B20" s="123">
        <v>21</v>
      </c>
      <c r="C20" s="123">
        <v>0</v>
      </c>
      <c r="D20" s="123">
        <v>0</v>
      </c>
      <c r="E20" s="123">
        <v>0</v>
      </c>
      <c r="F20" s="123">
        <v>0</v>
      </c>
      <c r="G20" s="123">
        <v>0</v>
      </c>
      <c r="H20" s="123">
        <v>0</v>
      </c>
      <c r="I20" s="123">
        <v>0</v>
      </c>
      <c r="J20" s="68">
        <v>21</v>
      </c>
    </row>
    <row r="21" spans="1:10" ht="12.8" customHeight="1" x14ac:dyDescent="0.25">
      <c r="A21" s="51" t="s">
        <v>19</v>
      </c>
      <c r="B21" s="123">
        <v>13</v>
      </c>
      <c r="C21" s="123">
        <v>4</v>
      </c>
      <c r="D21" s="123">
        <v>0</v>
      </c>
      <c r="E21" s="123">
        <v>2</v>
      </c>
      <c r="F21" s="123">
        <v>0</v>
      </c>
      <c r="G21" s="123">
        <v>0</v>
      </c>
      <c r="H21" s="123">
        <v>0</v>
      </c>
      <c r="I21" s="123">
        <v>0</v>
      </c>
      <c r="J21" s="68">
        <v>19</v>
      </c>
    </row>
    <row r="22" spans="1:10" ht="12.8" customHeight="1" x14ac:dyDescent="0.25">
      <c r="A22" s="51" t="s">
        <v>20</v>
      </c>
      <c r="B22" s="123">
        <v>2</v>
      </c>
      <c r="C22" s="123">
        <v>1</v>
      </c>
      <c r="D22" s="123">
        <v>0</v>
      </c>
      <c r="E22" s="123">
        <v>0</v>
      </c>
      <c r="F22" s="123">
        <v>0</v>
      </c>
      <c r="G22" s="123">
        <v>0</v>
      </c>
      <c r="H22" s="123">
        <v>1</v>
      </c>
      <c r="I22" s="123">
        <v>0</v>
      </c>
      <c r="J22" s="68">
        <v>3</v>
      </c>
    </row>
    <row r="23" spans="1:10" ht="12.8" customHeight="1" x14ac:dyDescent="0.25">
      <c r="A23" s="51" t="s">
        <v>21</v>
      </c>
      <c r="B23" s="123">
        <v>0</v>
      </c>
      <c r="C23" s="123">
        <v>0</v>
      </c>
      <c r="D23" s="123">
        <v>33</v>
      </c>
      <c r="E23" s="123">
        <v>0</v>
      </c>
      <c r="F23" s="123">
        <v>0</v>
      </c>
      <c r="G23" s="123">
        <v>0</v>
      </c>
      <c r="H23" s="123">
        <v>0</v>
      </c>
      <c r="I23" s="123">
        <v>0</v>
      </c>
      <c r="J23" s="68">
        <v>33</v>
      </c>
    </row>
    <row r="24" spans="1:10" ht="12.8" customHeight="1" x14ac:dyDescent="0.25">
      <c r="A24" s="51" t="s">
        <v>22</v>
      </c>
      <c r="B24" s="123">
        <v>5</v>
      </c>
      <c r="C24" s="123">
        <v>14</v>
      </c>
      <c r="D24" s="123">
        <v>0</v>
      </c>
      <c r="E24" s="123">
        <v>2</v>
      </c>
      <c r="F24" s="123">
        <v>0</v>
      </c>
      <c r="G24" s="123">
        <v>1</v>
      </c>
      <c r="H24" s="123">
        <v>0</v>
      </c>
      <c r="I24" s="123">
        <v>0</v>
      </c>
      <c r="J24" s="68">
        <v>22</v>
      </c>
    </row>
    <row r="25" spans="1:10" ht="12.8" customHeight="1" x14ac:dyDescent="0.25">
      <c r="A25" s="51" t="s">
        <v>23</v>
      </c>
      <c r="B25" s="123">
        <v>0</v>
      </c>
      <c r="C25" s="123">
        <v>0</v>
      </c>
      <c r="D25" s="123">
        <v>0</v>
      </c>
      <c r="E25" s="123">
        <v>3</v>
      </c>
      <c r="F25" s="123">
        <v>0</v>
      </c>
      <c r="G25" s="123">
        <v>0</v>
      </c>
      <c r="H25" s="123">
        <v>0</v>
      </c>
      <c r="I25" s="123">
        <v>0</v>
      </c>
      <c r="J25" s="68">
        <v>3</v>
      </c>
    </row>
    <row r="26" spans="1:10" ht="12.8" customHeight="1" x14ac:dyDescent="0.25">
      <c r="A26" s="51" t="s">
        <v>24</v>
      </c>
      <c r="B26" s="123">
        <v>0</v>
      </c>
      <c r="C26" s="123">
        <v>0</v>
      </c>
      <c r="D26" s="123">
        <v>0</v>
      </c>
      <c r="E26" s="123">
        <v>0</v>
      </c>
      <c r="F26" s="123">
        <v>0</v>
      </c>
      <c r="G26" s="123">
        <v>0</v>
      </c>
      <c r="H26" s="123">
        <v>0</v>
      </c>
      <c r="I26" s="123">
        <v>0</v>
      </c>
      <c r="J26" s="68">
        <v>0</v>
      </c>
    </row>
    <row r="27" spans="1:10" ht="12.8" customHeight="1" x14ac:dyDescent="0.25">
      <c r="A27" s="51" t="s">
        <v>25</v>
      </c>
      <c r="B27" s="123">
        <v>82</v>
      </c>
      <c r="C27" s="123">
        <v>10</v>
      </c>
      <c r="D27" s="123">
        <v>177</v>
      </c>
      <c r="E27" s="123">
        <v>10</v>
      </c>
      <c r="F27" s="123">
        <v>11</v>
      </c>
      <c r="G27" s="123">
        <v>16</v>
      </c>
      <c r="H27" s="123">
        <v>0</v>
      </c>
      <c r="I27" s="123">
        <v>0</v>
      </c>
      <c r="J27" s="68">
        <v>305</v>
      </c>
    </row>
    <row r="28" spans="1:10" ht="12.8" customHeight="1" x14ac:dyDescent="0.25">
      <c r="A28" s="51" t="s">
        <v>26</v>
      </c>
      <c r="B28" s="123">
        <v>0</v>
      </c>
      <c r="C28" s="123">
        <v>1</v>
      </c>
      <c r="D28" s="123">
        <v>0</v>
      </c>
      <c r="E28" s="123">
        <v>1</v>
      </c>
      <c r="F28" s="123">
        <v>0</v>
      </c>
      <c r="G28" s="123">
        <v>0</v>
      </c>
      <c r="H28" s="123">
        <v>2</v>
      </c>
      <c r="I28" s="123">
        <v>0</v>
      </c>
      <c r="J28" s="68">
        <v>5</v>
      </c>
    </row>
    <row r="29" spans="1:10" ht="6.75" customHeight="1" x14ac:dyDescent="0.25">
      <c r="A29" s="53"/>
      <c r="B29" s="124"/>
      <c r="C29" s="124"/>
      <c r="D29" s="124"/>
      <c r="E29" s="124"/>
      <c r="F29" s="124"/>
      <c r="G29" s="124"/>
      <c r="H29" s="124"/>
      <c r="I29" s="124"/>
      <c r="J29" s="135"/>
    </row>
    <row r="30" spans="1:10" ht="12.8" customHeight="1" x14ac:dyDescent="0.25">
      <c r="A30" s="51" t="s">
        <v>27</v>
      </c>
      <c r="B30" s="123">
        <v>221</v>
      </c>
      <c r="C30" s="123">
        <v>1401</v>
      </c>
      <c r="D30" s="123">
        <v>7</v>
      </c>
      <c r="E30" s="123">
        <v>0</v>
      </c>
      <c r="F30" s="123">
        <v>91</v>
      </c>
      <c r="G30" s="123">
        <v>12</v>
      </c>
      <c r="H30" s="123">
        <v>1</v>
      </c>
      <c r="I30" s="123">
        <v>0</v>
      </c>
      <c r="J30" s="68">
        <v>1732</v>
      </c>
    </row>
    <row r="31" spans="1:10" ht="12.8" customHeight="1" x14ac:dyDescent="0.25">
      <c r="A31" s="51" t="s">
        <v>28</v>
      </c>
      <c r="B31" s="123">
        <v>237</v>
      </c>
      <c r="C31" s="123">
        <v>148</v>
      </c>
      <c r="D31" s="123">
        <v>12</v>
      </c>
      <c r="E31" s="123">
        <v>21</v>
      </c>
      <c r="F31" s="123">
        <v>0</v>
      </c>
      <c r="G31" s="123">
        <v>0</v>
      </c>
      <c r="H31" s="123">
        <v>0</v>
      </c>
      <c r="I31" s="123">
        <v>0</v>
      </c>
      <c r="J31" s="68">
        <v>419</v>
      </c>
    </row>
    <row r="32" spans="1:10" ht="12.8" customHeight="1" x14ac:dyDescent="0.25">
      <c r="A32" s="51" t="s">
        <v>29</v>
      </c>
      <c r="B32" s="123">
        <v>0</v>
      </c>
      <c r="C32" s="123">
        <v>0</v>
      </c>
      <c r="D32" s="123">
        <v>0</v>
      </c>
      <c r="E32" s="123">
        <v>320</v>
      </c>
      <c r="F32" s="123">
        <v>0</v>
      </c>
      <c r="G32" s="123">
        <v>0</v>
      </c>
      <c r="H32" s="123">
        <v>10</v>
      </c>
      <c r="I32" s="123">
        <v>0</v>
      </c>
      <c r="J32" s="68">
        <v>330</v>
      </c>
    </row>
    <row r="33" spans="1:10" ht="12.8" customHeight="1" x14ac:dyDescent="0.25">
      <c r="A33" s="51" t="s">
        <v>30</v>
      </c>
      <c r="B33" s="123">
        <v>5</v>
      </c>
      <c r="C33" s="123">
        <v>239</v>
      </c>
      <c r="D33" s="123">
        <v>74</v>
      </c>
      <c r="E33" s="123">
        <v>87</v>
      </c>
      <c r="F33" s="123">
        <v>9</v>
      </c>
      <c r="G33" s="123">
        <v>0</v>
      </c>
      <c r="H33" s="123">
        <v>0</v>
      </c>
      <c r="I33" s="123">
        <v>0</v>
      </c>
      <c r="J33" s="68">
        <v>414</v>
      </c>
    </row>
    <row r="34" spans="1:10" ht="12.8" customHeight="1" x14ac:dyDescent="0.25">
      <c r="A34" s="51" t="s">
        <v>31</v>
      </c>
      <c r="B34" s="123">
        <v>2</v>
      </c>
      <c r="C34" s="123">
        <v>14</v>
      </c>
      <c r="D34" s="123">
        <v>1</v>
      </c>
      <c r="E34" s="123">
        <v>27</v>
      </c>
      <c r="F34" s="123">
        <v>28</v>
      </c>
      <c r="G34" s="123">
        <v>0</v>
      </c>
      <c r="H34" s="123">
        <v>136</v>
      </c>
      <c r="I34" s="123">
        <v>0</v>
      </c>
      <c r="J34" s="68">
        <v>208</v>
      </c>
    </row>
    <row r="35" spans="1:10" ht="12.8" customHeight="1" x14ac:dyDescent="0.25">
      <c r="A35" s="51" t="s">
        <v>32</v>
      </c>
      <c r="B35" s="123">
        <v>76</v>
      </c>
      <c r="C35" s="123">
        <v>3</v>
      </c>
      <c r="D35" s="123">
        <v>221</v>
      </c>
      <c r="E35" s="123">
        <v>16</v>
      </c>
      <c r="F35" s="123">
        <v>0</v>
      </c>
      <c r="G35" s="123">
        <v>0</v>
      </c>
      <c r="H35" s="123">
        <v>0</v>
      </c>
      <c r="I35" s="123">
        <v>0</v>
      </c>
      <c r="J35" s="68">
        <v>315</v>
      </c>
    </row>
    <row r="36" spans="1:10" ht="12.8" customHeight="1" x14ac:dyDescent="0.25">
      <c r="A36" s="51" t="s">
        <v>33</v>
      </c>
      <c r="B36" s="123">
        <v>6</v>
      </c>
      <c r="C36" s="123">
        <v>38</v>
      </c>
      <c r="D36" s="123">
        <v>2</v>
      </c>
      <c r="E36" s="123">
        <v>18</v>
      </c>
      <c r="F36" s="123">
        <v>5</v>
      </c>
      <c r="G36" s="123">
        <v>0</v>
      </c>
      <c r="H36" s="123">
        <v>4</v>
      </c>
      <c r="I36" s="123">
        <v>0</v>
      </c>
      <c r="J36" s="68">
        <v>72</v>
      </c>
    </row>
    <row r="37" spans="1:10" ht="12.8" customHeight="1" x14ac:dyDescent="0.25">
      <c r="A37" s="51" t="s">
        <v>34</v>
      </c>
      <c r="B37" s="123">
        <v>118</v>
      </c>
      <c r="C37" s="123">
        <v>77</v>
      </c>
      <c r="D37" s="123">
        <v>16</v>
      </c>
      <c r="E37" s="123">
        <v>15</v>
      </c>
      <c r="F37" s="123">
        <v>0</v>
      </c>
      <c r="G37" s="123">
        <v>3</v>
      </c>
      <c r="H37" s="123">
        <v>2</v>
      </c>
      <c r="I37" s="123">
        <v>0</v>
      </c>
      <c r="J37" s="68">
        <v>231</v>
      </c>
    </row>
    <row r="38" spans="1:10" ht="12.8" customHeight="1" x14ac:dyDescent="0.25">
      <c r="A38" s="51" t="s">
        <v>35</v>
      </c>
      <c r="B38" s="123">
        <v>11</v>
      </c>
      <c r="C38" s="123">
        <v>6</v>
      </c>
      <c r="D38" s="123">
        <v>2</v>
      </c>
      <c r="E38" s="123">
        <v>4</v>
      </c>
      <c r="F38" s="123">
        <v>0</v>
      </c>
      <c r="G38" s="123">
        <v>22</v>
      </c>
      <c r="H38" s="123">
        <v>0</v>
      </c>
      <c r="I38" s="123">
        <v>0</v>
      </c>
      <c r="J38" s="68">
        <v>45</v>
      </c>
    </row>
    <row r="39" spans="1:10" ht="12.8" customHeight="1" x14ac:dyDescent="0.25">
      <c r="A39" s="51" t="s">
        <v>36</v>
      </c>
      <c r="B39" s="123">
        <v>14</v>
      </c>
      <c r="C39" s="123">
        <v>9</v>
      </c>
      <c r="D39" s="123">
        <v>0</v>
      </c>
      <c r="E39" s="123">
        <v>0</v>
      </c>
      <c r="F39" s="123">
        <v>0</v>
      </c>
      <c r="G39" s="123">
        <v>0</v>
      </c>
      <c r="H39" s="123">
        <v>0</v>
      </c>
      <c r="I39" s="123">
        <v>0</v>
      </c>
      <c r="J39" s="68">
        <v>23</v>
      </c>
    </row>
    <row r="40" spans="1:10" ht="6.75" customHeight="1" x14ac:dyDescent="0.25">
      <c r="A40" s="53"/>
      <c r="B40" s="124"/>
      <c r="C40" s="124"/>
      <c r="D40" s="124"/>
      <c r="E40" s="124"/>
      <c r="F40" s="124"/>
      <c r="G40" s="124"/>
      <c r="H40" s="124"/>
      <c r="I40" s="124"/>
      <c r="J40" s="135"/>
    </row>
    <row r="41" spans="1:10" ht="12.8" customHeight="1" x14ac:dyDescent="0.25">
      <c r="A41" s="51" t="s">
        <v>37</v>
      </c>
      <c r="B41" s="123">
        <v>13</v>
      </c>
      <c r="C41" s="123">
        <v>63</v>
      </c>
      <c r="D41" s="123">
        <v>123</v>
      </c>
      <c r="E41" s="123">
        <v>15</v>
      </c>
      <c r="F41" s="123">
        <v>4</v>
      </c>
      <c r="G41" s="123">
        <v>0</v>
      </c>
      <c r="H41" s="123">
        <v>3</v>
      </c>
      <c r="I41" s="123">
        <v>0</v>
      </c>
      <c r="J41" s="68">
        <v>221</v>
      </c>
    </row>
    <row r="42" spans="1:10" ht="12.8" customHeight="1" x14ac:dyDescent="0.25">
      <c r="A42" s="51" t="s">
        <v>38</v>
      </c>
      <c r="B42" s="123">
        <v>751</v>
      </c>
      <c r="C42" s="123">
        <v>78</v>
      </c>
      <c r="D42" s="123">
        <v>16</v>
      </c>
      <c r="E42" s="123">
        <v>156</v>
      </c>
      <c r="F42" s="123">
        <v>251</v>
      </c>
      <c r="G42" s="123">
        <v>48</v>
      </c>
      <c r="H42" s="123">
        <v>0</v>
      </c>
      <c r="I42" s="123">
        <v>0</v>
      </c>
      <c r="J42" s="68">
        <v>1300</v>
      </c>
    </row>
    <row r="43" spans="1:10" ht="12.8" customHeight="1" x14ac:dyDescent="0.25">
      <c r="A43" s="51" t="s">
        <v>39</v>
      </c>
      <c r="B43" s="123">
        <v>204</v>
      </c>
      <c r="C43" s="123">
        <v>2287</v>
      </c>
      <c r="D43" s="123">
        <v>30</v>
      </c>
      <c r="E43" s="123">
        <v>44</v>
      </c>
      <c r="F43" s="123">
        <v>92</v>
      </c>
      <c r="G43" s="123">
        <v>5</v>
      </c>
      <c r="H43" s="123">
        <v>0</v>
      </c>
      <c r="I43" s="123">
        <v>0</v>
      </c>
      <c r="J43" s="68">
        <v>2662</v>
      </c>
    </row>
    <row r="44" spans="1:10" ht="12.8" customHeight="1" x14ac:dyDescent="0.25">
      <c r="A44" s="51" t="s">
        <v>40</v>
      </c>
      <c r="B44" s="123">
        <v>219</v>
      </c>
      <c r="C44" s="123">
        <v>21</v>
      </c>
      <c r="D44" s="123">
        <v>0</v>
      </c>
      <c r="E44" s="123">
        <v>0</v>
      </c>
      <c r="F44" s="123">
        <v>243</v>
      </c>
      <c r="G44" s="123">
        <v>14</v>
      </c>
      <c r="H44" s="123">
        <v>0</v>
      </c>
      <c r="I44" s="123">
        <v>0</v>
      </c>
      <c r="J44" s="68">
        <v>498</v>
      </c>
    </row>
    <row r="45" spans="1:10" ht="12.8" customHeight="1" x14ac:dyDescent="0.25">
      <c r="A45" s="51" t="s">
        <v>41</v>
      </c>
      <c r="B45" s="123">
        <v>8</v>
      </c>
      <c r="C45" s="123">
        <v>8</v>
      </c>
      <c r="D45" s="123">
        <v>0</v>
      </c>
      <c r="E45" s="123">
        <v>0</v>
      </c>
      <c r="F45" s="123">
        <v>0</v>
      </c>
      <c r="G45" s="123">
        <v>0</v>
      </c>
      <c r="H45" s="123">
        <v>0</v>
      </c>
      <c r="I45" s="123">
        <v>0</v>
      </c>
      <c r="J45" s="68">
        <v>16</v>
      </c>
    </row>
    <row r="46" spans="1:10" ht="12.8" customHeight="1" x14ac:dyDescent="0.25">
      <c r="A46" s="51" t="s">
        <v>42</v>
      </c>
      <c r="B46" s="123">
        <v>16</v>
      </c>
      <c r="C46" s="123">
        <v>1</v>
      </c>
      <c r="D46" s="123">
        <v>0</v>
      </c>
      <c r="E46" s="123">
        <v>2</v>
      </c>
      <c r="F46" s="123">
        <v>0</v>
      </c>
      <c r="G46" s="123">
        <v>1</v>
      </c>
      <c r="H46" s="123">
        <v>0</v>
      </c>
      <c r="I46" s="123">
        <v>0</v>
      </c>
      <c r="J46" s="68">
        <v>19</v>
      </c>
    </row>
    <row r="47" spans="1:10" ht="12.8" customHeight="1" x14ac:dyDescent="0.25">
      <c r="A47" s="51" t="s">
        <v>43</v>
      </c>
      <c r="B47" s="123">
        <v>68</v>
      </c>
      <c r="C47" s="123">
        <v>4</v>
      </c>
      <c r="D47" s="123">
        <v>0</v>
      </c>
      <c r="E47" s="123">
        <v>24</v>
      </c>
      <c r="F47" s="123">
        <v>0</v>
      </c>
      <c r="G47" s="123">
        <v>0</v>
      </c>
      <c r="H47" s="123">
        <v>0</v>
      </c>
      <c r="I47" s="123">
        <v>0</v>
      </c>
      <c r="J47" s="68">
        <v>97</v>
      </c>
    </row>
    <row r="48" spans="1:10" ht="12.8" customHeight="1" x14ac:dyDescent="0.25">
      <c r="A48" s="51" t="s">
        <v>44</v>
      </c>
      <c r="B48" s="123">
        <v>50</v>
      </c>
      <c r="C48" s="123">
        <v>67</v>
      </c>
      <c r="D48" s="123">
        <v>41</v>
      </c>
      <c r="E48" s="123">
        <v>191</v>
      </c>
      <c r="F48" s="123">
        <v>0</v>
      </c>
      <c r="G48" s="123">
        <v>95</v>
      </c>
      <c r="H48" s="123">
        <v>7</v>
      </c>
      <c r="I48" s="123">
        <v>0</v>
      </c>
      <c r="J48" s="68">
        <v>452</v>
      </c>
    </row>
    <row r="49" spans="1:10" ht="12.8" customHeight="1" x14ac:dyDescent="0.25">
      <c r="A49" s="51" t="s">
        <v>45</v>
      </c>
      <c r="B49" s="123">
        <v>413</v>
      </c>
      <c r="C49" s="123">
        <v>747</v>
      </c>
      <c r="D49" s="123">
        <v>16</v>
      </c>
      <c r="E49" s="123">
        <v>131</v>
      </c>
      <c r="F49" s="123">
        <v>19</v>
      </c>
      <c r="G49" s="123">
        <v>76</v>
      </c>
      <c r="H49" s="123">
        <v>131</v>
      </c>
      <c r="I49" s="123">
        <v>0</v>
      </c>
      <c r="J49" s="68">
        <v>1533</v>
      </c>
    </row>
    <row r="50" spans="1:10" ht="12.8" customHeight="1" x14ac:dyDescent="0.25">
      <c r="A50" s="51" t="s">
        <v>46</v>
      </c>
      <c r="B50" s="123">
        <v>0</v>
      </c>
      <c r="C50" s="123">
        <v>360</v>
      </c>
      <c r="D50" s="123">
        <v>321</v>
      </c>
      <c r="E50" s="123">
        <v>50</v>
      </c>
      <c r="F50" s="123">
        <v>47</v>
      </c>
      <c r="G50" s="123">
        <v>0</v>
      </c>
      <c r="H50" s="123">
        <v>0</v>
      </c>
      <c r="I50" s="123">
        <v>0</v>
      </c>
      <c r="J50" s="68">
        <v>778</v>
      </c>
    </row>
    <row r="51" spans="1:10" ht="6.75" customHeight="1" x14ac:dyDescent="0.25">
      <c r="A51" s="53"/>
      <c r="B51" s="124"/>
      <c r="C51" s="124"/>
      <c r="D51" s="124"/>
      <c r="E51" s="124"/>
      <c r="F51" s="124"/>
      <c r="G51" s="124"/>
      <c r="H51" s="124"/>
      <c r="I51" s="124"/>
      <c r="J51" s="135"/>
    </row>
    <row r="52" spans="1:10" ht="12.8" customHeight="1" x14ac:dyDescent="0.25">
      <c r="A52" s="51" t="s">
        <v>47</v>
      </c>
      <c r="B52" s="123">
        <v>8</v>
      </c>
      <c r="C52" s="123">
        <v>0</v>
      </c>
      <c r="D52" s="123">
        <v>0</v>
      </c>
      <c r="E52" s="123">
        <v>2</v>
      </c>
      <c r="F52" s="123">
        <v>0</v>
      </c>
      <c r="G52" s="123">
        <v>0</v>
      </c>
      <c r="H52" s="123">
        <v>0</v>
      </c>
      <c r="I52" s="123">
        <v>0</v>
      </c>
      <c r="J52" s="68">
        <v>10</v>
      </c>
    </row>
    <row r="53" spans="1:10" ht="12.8" customHeight="1" x14ac:dyDescent="0.25">
      <c r="A53" s="51" t="s">
        <v>48</v>
      </c>
      <c r="B53" s="123">
        <v>0</v>
      </c>
      <c r="C53" s="123">
        <v>473</v>
      </c>
      <c r="D53" s="123">
        <v>3</v>
      </c>
      <c r="E53" s="123">
        <v>15</v>
      </c>
      <c r="F53" s="123">
        <v>0</v>
      </c>
      <c r="G53" s="123">
        <v>289</v>
      </c>
      <c r="H53" s="123">
        <v>21</v>
      </c>
      <c r="I53" s="123">
        <v>0</v>
      </c>
      <c r="J53" s="68">
        <v>801</v>
      </c>
    </row>
    <row r="54" spans="1:10" ht="12.8" customHeight="1" x14ac:dyDescent="0.25">
      <c r="A54" s="51" t="s">
        <v>49</v>
      </c>
      <c r="B54" s="123">
        <v>0</v>
      </c>
      <c r="C54" s="123">
        <v>0</v>
      </c>
      <c r="D54" s="123">
        <v>0</v>
      </c>
      <c r="E54" s="123">
        <v>5</v>
      </c>
      <c r="F54" s="123">
        <v>0</v>
      </c>
      <c r="G54" s="123">
        <v>0</v>
      </c>
      <c r="H54" s="123">
        <v>0</v>
      </c>
      <c r="I54" s="123">
        <v>0</v>
      </c>
      <c r="J54" s="68">
        <v>5</v>
      </c>
    </row>
    <row r="55" spans="1:10" ht="12.8" customHeight="1" x14ac:dyDescent="0.25">
      <c r="A55" s="51" t="s">
        <v>50</v>
      </c>
      <c r="B55" s="123">
        <v>0</v>
      </c>
      <c r="C55" s="123">
        <v>11</v>
      </c>
      <c r="D55" s="123">
        <v>85</v>
      </c>
      <c r="E55" s="123">
        <v>0</v>
      </c>
      <c r="F55" s="123">
        <v>0</v>
      </c>
      <c r="G55" s="123">
        <v>0</v>
      </c>
      <c r="H55" s="123">
        <v>1</v>
      </c>
      <c r="I55" s="123">
        <v>0</v>
      </c>
      <c r="J55" s="68">
        <v>97</v>
      </c>
    </row>
    <row r="56" spans="1:10" ht="12.8" customHeight="1" x14ac:dyDescent="0.25">
      <c r="A56" s="51" t="s">
        <v>51</v>
      </c>
      <c r="B56" s="123">
        <v>31</v>
      </c>
      <c r="C56" s="123">
        <v>116</v>
      </c>
      <c r="D56" s="123">
        <v>79</v>
      </c>
      <c r="E56" s="123">
        <v>7</v>
      </c>
      <c r="F56" s="123">
        <v>131</v>
      </c>
      <c r="G56" s="123">
        <v>0</v>
      </c>
      <c r="H56" s="123">
        <v>0</v>
      </c>
      <c r="I56" s="123">
        <v>0</v>
      </c>
      <c r="J56" s="68">
        <v>364</v>
      </c>
    </row>
    <row r="57" spans="1:10" ht="12.8" customHeight="1" x14ac:dyDescent="0.25">
      <c r="A57" s="51" t="s">
        <v>52</v>
      </c>
      <c r="B57" s="123">
        <v>0</v>
      </c>
      <c r="C57" s="123">
        <v>0</v>
      </c>
      <c r="D57" s="123">
        <v>0</v>
      </c>
      <c r="E57" s="123">
        <v>0</v>
      </c>
      <c r="F57" s="123">
        <v>0</v>
      </c>
      <c r="G57" s="123">
        <v>0</v>
      </c>
      <c r="H57" s="123">
        <v>0</v>
      </c>
      <c r="I57" s="123">
        <v>0</v>
      </c>
      <c r="J57" s="68">
        <v>0</v>
      </c>
    </row>
    <row r="58" spans="1:10" ht="12.8" customHeight="1" x14ac:dyDescent="0.25">
      <c r="A58" s="51" t="s">
        <v>53</v>
      </c>
      <c r="B58" s="123">
        <v>0</v>
      </c>
      <c r="C58" s="123">
        <v>5</v>
      </c>
      <c r="D58" s="123">
        <v>0</v>
      </c>
      <c r="E58" s="123">
        <v>8</v>
      </c>
      <c r="F58" s="123">
        <v>0</v>
      </c>
      <c r="G58" s="123">
        <v>0</v>
      </c>
      <c r="H58" s="123">
        <v>0</v>
      </c>
      <c r="I58" s="123">
        <v>0</v>
      </c>
      <c r="J58" s="68">
        <v>13</v>
      </c>
    </row>
    <row r="59" spans="1:10" ht="12.8" customHeight="1" x14ac:dyDescent="0.25">
      <c r="A59" s="51" t="s">
        <v>54</v>
      </c>
      <c r="B59" s="123">
        <v>10</v>
      </c>
      <c r="C59" s="123">
        <v>4</v>
      </c>
      <c r="D59" s="123">
        <v>39</v>
      </c>
      <c r="E59" s="123">
        <v>5</v>
      </c>
      <c r="F59" s="123">
        <v>1</v>
      </c>
      <c r="G59" s="123">
        <v>0</v>
      </c>
      <c r="H59" s="123">
        <v>6</v>
      </c>
      <c r="I59" s="123">
        <v>0</v>
      </c>
      <c r="J59" s="68">
        <v>65</v>
      </c>
    </row>
    <row r="60" spans="1:10" ht="12.8" customHeight="1" x14ac:dyDescent="0.25">
      <c r="A60" s="51" t="s">
        <v>55</v>
      </c>
      <c r="B60" s="123">
        <v>4</v>
      </c>
      <c r="C60" s="123">
        <v>0</v>
      </c>
      <c r="D60" s="123">
        <v>0</v>
      </c>
      <c r="E60" s="123">
        <v>0</v>
      </c>
      <c r="F60" s="123">
        <v>0</v>
      </c>
      <c r="G60" s="123">
        <v>1</v>
      </c>
      <c r="H60" s="123">
        <v>0</v>
      </c>
      <c r="I60" s="123">
        <v>0</v>
      </c>
      <c r="J60" s="68">
        <v>4</v>
      </c>
    </row>
    <row r="61" spans="1:10" ht="12.8" customHeight="1" x14ac:dyDescent="0.25">
      <c r="A61" s="51" t="s">
        <v>56</v>
      </c>
      <c r="B61" s="123">
        <v>0</v>
      </c>
      <c r="C61" s="123">
        <v>12</v>
      </c>
      <c r="D61" s="123">
        <v>15</v>
      </c>
      <c r="E61" s="123">
        <v>22</v>
      </c>
      <c r="F61" s="123">
        <v>0</v>
      </c>
      <c r="G61" s="123">
        <v>0</v>
      </c>
      <c r="H61" s="123">
        <v>0</v>
      </c>
      <c r="I61" s="123">
        <v>0</v>
      </c>
      <c r="J61" s="68">
        <v>50</v>
      </c>
    </row>
    <row r="62" spans="1:10" ht="6.75" customHeight="1" x14ac:dyDescent="0.25">
      <c r="A62" s="53"/>
      <c r="B62" s="124"/>
      <c r="C62" s="124"/>
      <c r="D62" s="124"/>
      <c r="E62" s="124"/>
      <c r="F62" s="124"/>
      <c r="G62" s="124"/>
      <c r="H62" s="124"/>
      <c r="I62" s="124"/>
      <c r="J62" s="135"/>
    </row>
    <row r="63" spans="1:10" ht="12.8" customHeight="1" x14ac:dyDescent="0.25">
      <c r="A63" s="51" t="s">
        <v>57</v>
      </c>
      <c r="B63" s="123">
        <v>7</v>
      </c>
      <c r="C63" s="123">
        <v>100</v>
      </c>
      <c r="D63" s="123">
        <v>10</v>
      </c>
      <c r="E63" s="123">
        <v>22</v>
      </c>
      <c r="F63" s="123">
        <v>24</v>
      </c>
      <c r="G63" s="123">
        <v>1</v>
      </c>
      <c r="H63" s="123">
        <v>3</v>
      </c>
      <c r="I63" s="123">
        <v>0</v>
      </c>
      <c r="J63" s="68">
        <v>166</v>
      </c>
    </row>
    <row r="64" spans="1:10" ht="12.8" customHeight="1" x14ac:dyDescent="0.25">
      <c r="A64" s="51" t="s">
        <v>58</v>
      </c>
      <c r="B64" s="123">
        <v>10</v>
      </c>
      <c r="C64" s="123">
        <v>53</v>
      </c>
      <c r="D64" s="123">
        <v>24</v>
      </c>
      <c r="E64" s="123">
        <v>45</v>
      </c>
      <c r="F64" s="123">
        <v>2</v>
      </c>
      <c r="G64" s="123">
        <v>0</v>
      </c>
      <c r="H64" s="123">
        <v>4</v>
      </c>
      <c r="I64" s="123">
        <v>0</v>
      </c>
      <c r="J64" s="68">
        <v>137</v>
      </c>
    </row>
    <row r="65" spans="1:10" ht="12.8" customHeight="1" x14ac:dyDescent="0.25">
      <c r="A65" s="51" t="s">
        <v>59</v>
      </c>
      <c r="B65" s="123">
        <v>182</v>
      </c>
      <c r="C65" s="123">
        <v>246</v>
      </c>
      <c r="D65" s="123">
        <v>0</v>
      </c>
      <c r="E65" s="123">
        <v>37</v>
      </c>
      <c r="F65" s="123">
        <v>0</v>
      </c>
      <c r="G65" s="123">
        <v>1</v>
      </c>
      <c r="H65" s="123">
        <v>2</v>
      </c>
      <c r="I65" s="123">
        <v>0</v>
      </c>
      <c r="J65" s="68">
        <v>469</v>
      </c>
    </row>
    <row r="66" spans="1:10" ht="12.8" customHeight="1" x14ac:dyDescent="0.25">
      <c r="A66" s="52" t="s">
        <v>60</v>
      </c>
      <c r="B66" s="125">
        <v>0</v>
      </c>
      <c r="C66" s="125">
        <v>0</v>
      </c>
      <c r="D66" s="125">
        <v>0</v>
      </c>
      <c r="E66" s="125">
        <v>0</v>
      </c>
      <c r="F66" s="125">
        <v>0</v>
      </c>
      <c r="G66" s="125">
        <v>0</v>
      </c>
      <c r="H66" s="125">
        <v>0</v>
      </c>
      <c r="I66" s="125">
        <v>0</v>
      </c>
      <c r="J66" s="71">
        <v>0</v>
      </c>
    </row>
    <row r="67" spans="1:10" ht="15.05" customHeight="1" x14ac:dyDescent="0.2">
      <c r="A67" s="117"/>
      <c r="B67" s="117"/>
      <c r="C67" s="117"/>
      <c r="D67" s="117"/>
      <c r="E67" s="117"/>
      <c r="F67" s="117"/>
      <c r="G67" s="117"/>
      <c r="H67" s="117"/>
      <c r="I67" s="117"/>
    </row>
    <row r="68" spans="1:10" ht="15.05" customHeight="1" x14ac:dyDescent="0.2"/>
  </sheetData>
  <mergeCells count="4">
    <mergeCell ref="A4:J4"/>
    <mergeCell ref="A1:J1"/>
    <mergeCell ref="A2:J2"/>
    <mergeCell ref="A3:J3"/>
  </mergeCells>
  <printOptions horizontalCentered="1"/>
  <pageMargins left="0.25" right="0.25" top="0.25" bottom="0.25" header="0.3" footer="0.3"/>
  <pageSetup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73"/>
  <sheetViews>
    <sheetView topLeftCell="A2" zoomScaleNormal="100" zoomScaleSheetLayoutView="100" workbookViewId="0">
      <selection activeCell="I40" sqref="I40"/>
    </sheetView>
  </sheetViews>
  <sheetFormatPr defaultColWidth="9.125" defaultRowHeight="12.8" customHeight="1" x14ac:dyDescent="0.2"/>
  <cols>
    <col min="1" max="1" width="15.75" style="10" customWidth="1"/>
    <col min="2" max="2" width="9.25" style="10" customWidth="1"/>
    <col min="3" max="3" width="11.5" style="10" customWidth="1"/>
    <col min="4" max="4" width="9.25" style="10" customWidth="1"/>
    <col min="5" max="5" width="2.125" style="10" customWidth="1"/>
    <col min="6" max="6" width="9.25" style="10" customWidth="1"/>
    <col min="7" max="7" width="11.5" style="10" customWidth="1"/>
    <col min="8" max="8" width="9.25" style="10" customWidth="1"/>
    <col min="9" max="12" width="9" style="10" customWidth="1"/>
    <col min="13" max="17" width="9.125" style="10" customWidth="1"/>
    <col min="18" max="16384" width="9.125" style="10"/>
  </cols>
  <sheetData>
    <row r="1" spans="1:15" s="194" customFormat="1" ht="12.8" customHeight="1" x14ac:dyDescent="0.25">
      <c r="A1" s="271" t="s">
        <v>203</v>
      </c>
      <c r="B1" s="271"/>
      <c r="C1" s="271"/>
      <c r="D1" s="271"/>
      <c r="E1" s="271"/>
      <c r="F1" s="271"/>
      <c r="G1" s="271"/>
      <c r="H1" s="271"/>
    </row>
    <row r="2" spans="1:15" s="194" customFormat="1" ht="12.8" customHeight="1" x14ac:dyDescent="0.25">
      <c r="A2" s="270" t="s">
        <v>195</v>
      </c>
      <c r="B2" s="270"/>
      <c r="C2" s="270"/>
      <c r="D2" s="270"/>
      <c r="E2" s="270"/>
      <c r="F2" s="270"/>
      <c r="G2" s="270"/>
      <c r="H2" s="270"/>
    </row>
    <row r="3" spans="1:15" ht="13.1" x14ac:dyDescent="0.25">
      <c r="A3" s="273" t="s">
        <v>268</v>
      </c>
      <c r="B3" s="273"/>
      <c r="C3" s="273"/>
      <c r="D3" s="273"/>
      <c r="E3" s="273"/>
      <c r="F3" s="273"/>
      <c r="G3" s="273"/>
      <c r="H3" s="273"/>
      <c r="I3" s="156"/>
      <c r="O3" s="13"/>
    </row>
    <row r="4" spans="1:15" ht="12.8" customHeight="1" x14ac:dyDescent="0.2">
      <c r="A4" s="274" t="str">
        <f>'1B'!$A$4</f>
        <v>ACF/OFA: 07/30/2020</v>
      </c>
      <c r="B4" s="274"/>
      <c r="C4" s="274"/>
      <c r="D4" s="274"/>
      <c r="E4" s="274"/>
      <c r="F4" s="274"/>
      <c r="G4" s="274"/>
      <c r="H4" s="274"/>
    </row>
    <row r="5" spans="1:15" s="12" customFormat="1" ht="12.8" customHeight="1" x14ac:dyDescent="0.25">
      <c r="A5" s="275" t="s">
        <v>0</v>
      </c>
      <c r="B5" s="282" t="s">
        <v>82</v>
      </c>
      <c r="C5" s="282"/>
      <c r="D5" s="282"/>
      <c r="E5" s="235" t="s">
        <v>170</v>
      </c>
      <c r="F5" s="282" t="s">
        <v>62</v>
      </c>
      <c r="G5" s="283"/>
      <c r="H5" s="283"/>
      <c r="I5" s="35"/>
      <c r="J5" s="35"/>
      <c r="K5" s="37"/>
      <c r="L5" s="37"/>
    </row>
    <row r="6" spans="1:15" s="36" customFormat="1" ht="12.8" customHeight="1" x14ac:dyDescent="0.2">
      <c r="A6" s="276"/>
      <c r="B6" s="275" t="s">
        <v>81</v>
      </c>
      <c r="C6" s="278" t="s">
        <v>136</v>
      </c>
      <c r="D6" s="278" t="s">
        <v>137</v>
      </c>
      <c r="E6" s="235"/>
      <c r="F6" s="280" t="s">
        <v>81</v>
      </c>
      <c r="G6" s="278" t="s">
        <v>136</v>
      </c>
      <c r="H6" s="278" t="s">
        <v>137</v>
      </c>
    </row>
    <row r="7" spans="1:15" s="36" customFormat="1" ht="12.8" customHeight="1" x14ac:dyDescent="0.2">
      <c r="A7" s="277"/>
      <c r="B7" s="277"/>
      <c r="C7" s="279"/>
      <c r="D7" s="279"/>
      <c r="E7" s="235"/>
      <c r="F7" s="281"/>
      <c r="G7" s="279"/>
      <c r="H7" s="279"/>
      <c r="I7" s="15"/>
      <c r="J7" s="15"/>
      <c r="K7" s="15"/>
    </row>
    <row r="8" spans="1:15" s="36" customFormat="1" ht="12.8" customHeight="1" x14ac:dyDescent="0.25">
      <c r="A8" s="165" t="s">
        <v>3</v>
      </c>
      <c r="B8" s="74">
        <f>'1B'!B8</f>
        <v>0.47100000000000003</v>
      </c>
      <c r="C8" s="177" t="s">
        <v>165</v>
      </c>
      <c r="D8" s="178" t="s">
        <v>165</v>
      </c>
      <c r="E8" s="235"/>
      <c r="F8" s="74">
        <f>'1B'!F8</f>
        <v>0.54799999999999993</v>
      </c>
      <c r="G8" s="177" t="s">
        <v>165</v>
      </c>
      <c r="H8" s="178" t="s">
        <v>165</v>
      </c>
      <c r="I8" s="15"/>
      <c r="J8" s="15"/>
      <c r="K8" s="15"/>
    </row>
    <row r="9" spans="1:15" ht="7.55" customHeight="1" x14ac:dyDescent="0.25">
      <c r="A9" s="236"/>
      <c r="B9" s="237"/>
      <c r="C9" s="238"/>
      <c r="D9" s="238"/>
      <c r="E9" s="235"/>
      <c r="F9" s="237"/>
      <c r="G9" s="238"/>
      <c r="H9" s="238"/>
      <c r="J9" s="1"/>
      <c r="K9" s="1"/>
      <c r="L9" s="1"/>
      <c r="M9" s="1"/>
    </row>
    <row r="10" spans="1:15" ht="12.8" customHeight="1" x14ac:dyDescent="0.25">
      <c r="A10" s="38" t="s">
        <v>8</v>
      </c>
      <c r="B10" s="74">
        <f>'1B'!B10</f>
        <v>0.54799999999999993</v>
      </c>
      <c r="C10" s="174">
        <f>'2'!C8</f>
        <v>0</v>
      </c>
      <c r="D10" s="179" t="str">
        <f>IF((B10-C10)&lt;0,"No","Yes")</f>
        <v>Yes</v>
      </c>
      <c r="E10" s="235"/>
      <c r="F10" s="74">
        <f>'1B'!F10</f>
        <v>0.52900000000000003</v>
      </c>
      <c r="G10" s="175">
        <f>'2'!F8</f>
        <v>4.9667484220766722E-3</v>
      </c>
      <c r="H10" s="179" t="str">
        <f t="shared" ref="H10:H14" si="0">IF((F10-G10)&lt;0, "No", "Yes")</f>
        <v>Yes</v>
      </c>
      <c r="J10" s="1"/>
      <c r="K10" s="1"/>
      <c r="L10" s="1"/>
      <c r="M10" s="1"/>
    </row>
    <row r="11" spans="1:15" ht="12.8" customHeight="1" x14ac:dyDescent="0.25">
      <c r="A11" s="38" t="s">
        <v>9</v>
      </c>
      <c r="B11" s="74">
        <f>'1B'!B11</f>
        <v>0.48499999999999999</v>
      </c>
      <c r="C11" s="174">
        <f>'2'!C9</f>
        <v>0.18971414610310283</v>
      </c>
      <c r="D11" s="179" t="str">
        <f>IF((B11-C11)&lt;0,"No","Yes")</f>
        <v>Yes</v>
      </c>
      <c r="E11" s="235"/>
      <c r="F11" s="74">
        <f>'1B'!F11</f>
        <v>0.64200000000000002</v>
      </c>
      <c r="G11" s="175">
        <f>'2'!F9</f>
        <v>0.50502692998204668</v>
      </c>
      <c r="H11" s="179" t="str">
        <f t="shared" si="0"/>
        <v>Yes</v>
      </c>
      <c r="J11" s="164"/>
      <c r="K11" s="1"/>
      <c r="L11" s="1"/>
      <c r="M11" s="14"/>
    </row>
    <row r="12" spans="1:15" ht="12.8" customHeight="1" x14ac:dyDescent="0.25">
      <c r="A12" s="38" t="s">
        <v>10</v>
      </c>
      <c r="B12" s="74">
        <f>'1B'!B12</f>
        <v>0.21600000000000003</v>
      </c>
      <c r="C12" s="174">
        <f>'2'!C10</f>
        <v>0</v>
      </c>
      <c r="D12" s="179" t="str">
        <f t="shared" ref="D12:D19" si="1">IF((B12-C12)&lt;0,"No","Yes")</f>
        <v>Yes</v>
      </c>
      <c r="E12" s="235"/>
      <c r="F12" s="74">
        <f>'1B'!F12</f>
        <v>0.55899999999999994</v>
      </c>
      <c r="G12" s="175">
        <f>'2'!F10</f>
        <v>0.16032093572075168</v>
      </c>
      <c r="H12" s="179" t="str">
        <f t="shared" si="0"/>
        <v>Yes</v>
      </c>
      <c r="J12" s="1"/>
      <c r="K12" s="1"/>
      <c r="L12" s="1"/>
      <c r="M12" s="1"/>
    </row>
    <row r="13" spans="1:15" ht="12.8" customHeight="1" x14ac:dyDescent="0.25">
      <c r="A13" s="38" t="s">
        <v>11</v>
      </c>
      <c r="B13" s="74">
        <f>'1B'!B13</f>
        <v>0.26400000000000001</v>
      </c>
      <c r="C13" s="174">
        <f>'2'!C11</f>
        <v>0</v>
      </c>
      <c r="D13" s="179" t="str">
        <f t="shared" si="1"/>
        <v>Yes</v>
      </c>
      <c r="E13" s="235"/>
      <c r="F13" s="74">
        <f>'1B'!F13</f>
        <v>0.27</v>
      </c>
      <c r="G13" s="175">
        <f>'2'!F11</f>
        <v>5.7534319041518178E-2</v>
      </c>
      <c r="H13" s="179" t="str">
        <f t="shared" si="0"/>
        <v>Yes</v>
      </c>
      <c r="J13" s="1"/>
      <c r="K13" s="1"/>
      <c r="L13" s="1"/>
      <c r="M13" s="1"/>
    </row>
    <row r="14" spans="1:15" ht="12.8" customHeight="1" x14ac:dyDescent="0.25">
      <c r="A14" s="38" t="s">
        <v>12</v>
      </c>
      <c r="B14" s="74">
        <f>'1B'!B14</f>
        <v>0.55299999999999994</v>
      </c>
      <c r="C14" s="174">
        <f>'2'!C12</f>
        <v>0.33775445306224494</v>
      </c>
      <c r="D14" s="179" t="str">
        <f t="shared" si="1"/>
        <v>Yes</v>
      </c>
      <c r="E14" s="235"/>
      <c r="F14" s="74">
        <f>'1B'!F14</f>
        <v>0.311</v>
      </c>
      <c r="G14" s="175">
        <f>'2'!F12</f>
        <v>0.64431381328567594</v>
      </c>
      <c r="H14" s="179" t="str">
        <f t="shared" si="0"/>
        <v>No</v>
      </c>
      <c r="J14" s="1"/>
      <c r="K14" s="1"/>
      <c r="L14" s="1"/>
      <c r="M14" s="1"/>
    </row>
    <row r="15" spans="1:15" ht="12.8" customHeight="1" x14ac:dyDescent="0.25">
      <c r="A15" s="38" t="s">
        <v>13</v>
      </c>
      <c r="B15" s="74">
        <f>'1B'!B15</f>
        <v>0.34700000000000003</v>
      </c>
      <c r="C15" s="174">
        <f>'2'!C13</f>
        <v>0.11696799752084014</v>
      </c>
      <c r="D15" s="179" t="str">
        <f t="shared" si="1"/>
        <v>Yes</v>
      </c>
      <c r="E15" s="235"/>
      <c r="F15" s="259" t="str">
        <f>'1B'!F15</f>
        <v>1/</v>
      </c>
      <c r="G15" s="163" t="s">
        <v>165</v>
      </c>
      <c r="H15" s="163" t="s">
        <v>165</v>
      </c>
      <c r="L15" s="1"/>
      <c r="M15" s="1" t="s">
        <v>2</v>
      </c>
    </row>
    <row r="16" spans="1:15" ht="12.8" customHeight="1" x14ac:dyDescent="0.25">
      <c r="A16" s="38" t="s">
        <v>14</v>
      </c>
      <c r="B16" s="74">
        <f>'1B'!B16</f>
        <v>0.26700000000000002</v>
      </c>
      <c r="C16" s="174">
        <f>'2'!C14</f>
        <v>0</v>
      </c>
      <c r="D16" s="179" t="str">
        <f t="shared" si="1"/>
        <v>Yes</v>
      </c>
      <c r="E16" s="235"/>
      <c r="F16" s="167" t="s">
        <v>1</v>
      </c>
      <c r="G16" s="163" t="s">
        <v>165</v>
      </c>
      <c r="H16" s="163" t="s">
        <v>165</v>
      </c>
      <c r="L16" s="1"/>
      <c r="M16" s="1"/>
    </row>
    <row r="17" spans="1:13" ht="12.8" customHeight="1" x14ac:dyDescent="0.25">
      <c r="A17" s="38" t="s">
        <v>15</v>
      </c>
      <c r="B17" s="74">
        <f>'1B'!B17</f>
        <v>0.23100000000000001</v>
      </c>
      <c r="C17" s="174">
        <f>'2'!C15</f>
        <v>0</v>
      </c>
      <c r="D17" s="179" t="str">
        <f t="shared" si="1"/>
        <v>Yes</v>
      </c>
      <c r="E17" s="235"/>
      <c r="F17" s="167" t="s">
        <v>1</v>
      </c>
      <c r="G17" s="163" t="s">
        <v>165</v>
      </c>
      <c r="H17" s="163" t="s">
        <v>165</v>
      </c>
      <c r="L17" s="1"/>
      <c r="M17" s="14" t="s">
        <v>2</v>
      </c>
    </row>
    <row r="18" spans="1:13" ht="12.8" customHeight="1" x14ac:dyDescent="0.25">
      <c r="A18" s="38" t="s">
        <v>80</v>
      </c>
      <c r="B18" s="74">
        <f>'1B'!B18</f>
        <v>0.5</v>
      </c>
      <c r="C18" s="174">
        <f>'2'!C16</f>
        <v>1.9504150974483325E-2</v>
      </c>
      <c r="D18" s="179" t="str">
        <f t="shared" si="1"/>
        <v>Yes</v>
      </c>
      <c r="E18" s="235"/>
      <c r="F18" s="167" t="s">
        <v>1</v>
      </c>
      <c r="G18" s="163" t="s">
        <v>165</v>
      </c>
      <c r="H18" s="163" t="s">
        <v>165</v>
      </c>
      <c r="M18" s="1"/>
    </row>
    <row r="19" spans="1:13" ht="12.8" customHeight="1" x14ac:dyDescent="0.25">
      <c r="A19" s="38" t="s">
        <v>16</v>
      </c>
      <c r="B19" s="74">
        <f>'1B'!B19</f>
        <v>0.41499999999999998</v>
      </c>
      <c r="C19" s="174">
        <f>'2'!C17</f>
        <v>0.18425759339593845</v>
      </c>
      <c r="D19" s="179" t="str">
        <f t="shared" si="1"/>
        <v>Yes</v>
      </c>
      <c r="E19" s="235"/>
      <c r="F19" s="74">
        <f>'1B'!F19</f>
        <v>0.44299999999999995</v>
      </c>
      <c r="G19" s="175">
        <f>'2'!F17</f>
        <v>9.1953049436428236E-2</v>
      </c>
      <c r="H19" s="179" t="str">
        <f>IF((F19-G19)&lt;0, "No", "Yes")</f>
        <v>Yes</v>
      </c>
      <c r="M19" s="1"/>
    </row>
    <row r="20" spans="1:13" ht="7.55" customHeight="1" x14ac:dyDescent="0.25">
      <c r="A20" s="236"/>
      <c r="B20" s="237"/>
      <c r="C20" s="239"/>
      <c r="D20" s="240"/>
      <c r="E20" s="235"/>
      <c r="F20" s="237"/>
      <c r="G20" s="238"/>
      <c r="H20" s="240"/>
      <c r="M20" s="14" t="s">
        <v>2</v>
      </c>
    </row>
    <row r="21" spans="1:13" ht="12.8" customHeight="1" x14ac:dyDescent="0.25">
      <c r="A21" s="38" t="s">
        <v>17</v>
      </c>
      <c r="B21" s="74">
        <f>'1B'!B21</f>
        <v>0.26600000000000001</v>
      </c>
      <c r="C21" s="174">
        <f>'2'!C19</f>
        <v>0</v>
      </c>
      <c r="D21" s="179" t="str">
        <f t="shared" ref="D21:D30" si="2">IF((B21-C21)&lt;0,"No","Yes")</f>
        <v>Yes</v>
      </c>
      <c r="E21" s="235"/>
      <c r="F21" s="167" t="s">
        <v>1</v>
      </c>
      <c r="G21" s="163" t="s">
        <v>165</v>
      </c>
      <c r="H21" s="163" t="s">
        <v>165</v>
      </c>
      <c r="I21" s="10" t="s">
        <v>2</v>
      </c>
      <c r="M21" s="1"/>
    </row>
    <row r="22" spans="1:13" ht="12.8" customHeight="1" x14ac:dyDescent="0.25">
      <c r="A22" s="38" t="s">
        <v>18</v>
      </c>
      <c r="B22" s="74">
        <f>'1B'!B22</f>
        <v>0.24100000000000002</v>
      </c>
      <c r="C22" s="174">
        <f>'2'!C20</f>
        <v>2.5000000000000022E-2</v>
      </c>
      <c r="D22" s="179" t="str">
        <f t="shared" si="2"/>
        <v>Yes</v>
      </c>
      <c r="E22" s="235"/>
      <c r="F22" s="74">
        <f>'1B'!F22</f>
        <v>0.54600000000000004</v>
      </c>
      <c r="G22" s="175">
        <f>'2'!F20</f>
        <v>0.42500000000000004</v>
      </c>
      <c r="H22" s="179" t="str">
        <f>IF((F22-G22)&lt;0, "No", "Yes")</f>
        <v>Yes</v>
      </c>
      <c r="M22" s="1"/>
    </row>
    <row r="23" spans="1:13" ht="12.8" customHeight="1" x14ac:dyDescent="0.25">
      <c r="A23" s="38" t="s">
        <v>19</v>
      </c>
      <c r="B23" s="74">
        <f>'1B'!B23</f>
        <v>0.29299999999999998</v>
      </c>
      <c r="C23" s="174">
        <f>'2'!C21</f>
        <v>0</v>
      </c>
      <c r="D23" s="179" t="str">
        <f t="shared" si="2"/>
        <v>Yes</v>
      </c>
      <c r="E23" s="235"/>
      <c r="F23" s="74">
        <f>'1B'!F23</f>
        <v>0.46399999999999997</v>
      </c>
      <c r="G23" s="175">
        <f>'2'!F21</f>
        <v>0.14732709360526353</v>
      </c>
      <c r="H23" s="179" t="str">
        <f>IF((F23-G23)&lt;0, "No", "Yes")</f>
        <v>Yes</v>
      </c>
      <c r="M23" s="1"/>
    </row>
    <row r="24" spans="1:13" ht="12.8" customHeight="1" x14ac:dyDescent="0.25">
      <c r="A24" s="38" t="s">
        <v>20</v>
      </c>
      <c r="B24" s="74">
        <f>'1B'!B24</f>
        <v>0.59599999999999997</v>
      </c>
      <c r="C24" s="174">
        <f>'2'!C22</f>
        <v>0.5</v>
      </c>
      <c r="D24" s="179" t="str">
        <f t="shared" si="2"/>
        <v>Yes</v>
      </c>
      <c r="E24" s="235"/>
      <c r="F24" s="167" t="s">
        <v>1</v>
      </c>
      <c r="G24" s="163" t="s">
        <v>165</v>
      </c>
      <c r="H24" s="163" t="s">
        <v>165</v>
      </c>
      <c r="M24" s="1"/>
    </row>
    <row r="25" spans="1:13" ht="12.8" customHeight="1" x14ac:dyDescent="0.25">
      <c r="A25" s="38" t="s">
        <v>21</v>
      </c>
      <c r="B25" s="74">
        <f>'1B'!B25</f>
        <v>0.61499999999999999</v>
      </c>
      <c r="C25" s="174">
        <f>'2'!C23</f>
        <v>7.0258393529409713E-2</v>
      </c>
      <c r="D25" s="179" t="str">
        <f t="shared" si="2"/>
        <v>Yes</v>
      </c>
      <c r="E25" s="235"/>
      <c r="F25" s="167" t="s">
        <v>1</v>
      </c>
      <c r="G25" s="163" t="s">
        <v>165</v>
      </c>
      <c r="H25" s="163" t="s">
        <v>165</v>
      </c>
      <c r="M25" s="1"/>
    </row>
    <row r="26" spans="1:13" ht="12.8" customHeight="1" x14ac:dyDescent="0.25">
      <c r="A26" s="38" t="s">
        <v>22</v>
      </c>
      <c r="B26" s="74">
        <f>'1B'!B26</f>
        <v>0.30499999999999999</v>
      </c>
      <c r="C26" s="174">
        <f>'2'!C24</f>
        <v>0</v>
      </c>
      <c r="D26" s="179" t="str">
        <f t="shared" si="2"/>
        <v>Yes</v>
      </c>
      <c r="E26" s="235"/>
      <c r="F26" s="74">
        <f>'1B'!F26</f>
        <v>0.29799999999999999</v>
      </c>
      <c r="G26" s="175">
        <f>'2'!F24</f>
        <v>0.1281051127754449</v>
      </c>
      <c r="H26" s="179" t="str">
        <f>IF((F26-G26)&lt;0, "No", "Yes")</f>
        <v>Yes</v>
      </c>
      <c r="M26" s="1"/>
    </row>
    <row r="27" spans="1:13" ht="12.8" customHeight="1" x14ac:dyDescent="0.25">
      <c r="A27" s="38" t="s">
        <v>23</v>
      </c>
      <c r="B27" s="74">
        <f>'1B'!B27</f>
        <v>0.27200000000000002</v>
      </c>
      <c r="C27" s="174">
        <f>'2'!C25</f>
        <v>0</v>
      </c>
      <c r="D27" s="179" t="str">
        <f t="shared" si="2"/>
        <v>Yes</v>
      </c>
      <c r="E27" s="235"/>
      <c r="F27" s="74">
        <f>'1B'!F27</f>
        <v>0.223</v>
      </c>
      <c r="G27" s="175">
        <f>'2'!F25</f>
        <v>9.7972764404266166E-2</v>
      </c>
      <c r="H27" s="179" t="str">
        <f>IF((F27-G27)&lt;0, "No", "Yes")</f>
        <v>Yes</v>
      </c>
      <c r="M27" s="1"/>
    </row>
    <row r="28" spans="1:13" ht="12.8" customHeight="1" x14ac:dyDescent="0.25">
      <c r="A28" s="38" t="s">
        <v>24</v>
      </c>
      <c r="B28" s="74">
        <f>'1B'!B28</f>
        <v>0.32400000000000001</v>
      </c>
      <c r="C28" s="174">
        <f>'2'!C26</f>
        <v>0</v>
      </c>
      <c r="D28" s="179" t="str">
        <f t="shared" si="2"/>
        <v>Yes</v>
      </c>
      <c r="E28" s="235"/>
      <c r="F28" s="74">
        <f>'1B'!F28</f>
        <v>0.39600000000000002</v>
      </c>
      <c r="G28" s="175">
        <f>'2'!F26</f>
        <v>0.14363200006369237</v>
      </c>
      <c r="H28" s="179" t="str">
        <f>IF((F28-G28)&lt;0, "No", "Yes")</f>
        <v>Yes</v>
      </c>
      <c r="M28" s="1"/>
    </row>
    <row r="29" spans="1:13" ht="12.8" customHeight="1" x14ac:dyDescent="0.25">
      <c r="A29" s="38" t="s">
        <v>25</v>
      </c>
      <c r="B29" s="74">
        <f>'1B'!B29</f>
        <v>0.55600000000000005</v>
      </c>
      <c r="C29" s="174">
        <f>'2'!C27</f>
        <v>4.5030873912488167E-2</v>
      </c>
      <c r="D29" s="179" t="str">
        <f t="shared" si="2"/>
        <v>Yes</v>
      </c>
      <c r="E29" s="235"/>
      <c r="F29" s="74">
        <f>'1B'!F29</f>
        <v>0.57899999999999996</v>
      </c>
      <c r="G29" s="175">
        <f>'2'!F27</f>
        <v>0.44503087391248819</v>
      </c>
      <c r="H29" s="179" t="str">
        <f>IF((F29-G29)&lt;0, "No", "Yes")</f>
        <v>Yes</v>
      </c>
      <c r="M29" s="1"/>
    </row>
    <row r="30" spans="1:13" ht="12.8" customHeight="1" x14ac:dyDescent="0.25">
      <c r="A30" s="38" t="s">
        <v>26</v>
      </c>
      <c r="B30" s="74">
        <f>'1B'!B30</f>
        <v>5.7999999999999996E-2</v>
      </c>
      <c r="C30" s="174">
        <f>'2'!C28</f>
        <v>0</v>
      </c>
      <c r="D30" s="179" t="str">
        <f t="shared" si="2"/>
        <v>Yes</v>
      </c>
      <c r="E30" s="235"/>
      <c r="F30" s="167" t="s">
        <v>1</v>
      </c>
      <c r="G30" s="163" t="s">
        <v>165</v>
      </c>
      <c r="H30" s="163" t="s">
        <v>165</v>
      </c>
      <c r="M30" s="1"/>
    </row>
    <row r="31" spans="1:13" ht="7.55" customHeight="1" x14ac:dyDescent="0.25">
      <c r="A31" s="236"/>
      <c r="B31" s="237"/>
      <c r="C31" s="239"/>
      <c r="D31" s="240"/>
      <c r="E31" s="235"/>
      <c r="F31" s="237"/>
      <c r="G31" s="238"/>
      <c r="H31" s="240"/>
      <c r="M31" s="1"/>
    </row>
    <row r="32" spans="1:13" ht="12.8" customHeight="1" x14ac:dyDescent="0.25">
      <c r="A32" s="38" t="s">
        <v>27</v>
      </c>
      <c r="B32" s="74">
        <f>'1B'!B32</f>
        <v>0.877</v>
      </c>
      <c r="C32" s="174">
        <f>'2'!C30</f>
        <v>0.5</v>
      </c>
      <c r="D32" s="179" t="str">
        <f t="shared" ref="D32:D41" si="3">IF((B32-C32)&lt;0,"No","Yes")</f>
        <v>Yes</v>
      </c>
      <c r="E32" s="235"/>
      <c r="F32" s="74">
        <f>'1B'!F32</f>
        <v>0.97299999999999998</v>
      </c>
      <c r="G32" s="175">
        <f>'2'!F30</f>
        <v>0.9</v>
      </c>
      <c r="H32" s="179" t="str">
        <f>IF((F32-G32)&lt;0, "No", "Yes")</f>
        <v>Yes</v>
      </c>
      <c r="M32" s="1"/>
    </row>
    <row r="33" spans="1:13" ht="12.8" customHeight="1" x14ac:dyDescent="0.25">
      <c r="A33" s="38" t="s">
        <v>28</v>
      </c>
      <c r="B33" s="74">
        <f>'1B'!B33</f>
        <v>0.26600000000000001</v>
      </c>
      <c r="C33" s="174">
        <f>'2'!C31</f>
        <v>5.712639019654453E-2</v>
      </c>
      <c r="D33" s="179" t="str">
        <f t="shared" si="3"/>
        <v>Yes</v>
      </c>
      <c r="E33" s="235"/>
      <c r="F33" s="167" t="s">
        <v>1</v>
      </c>
      <c r="G33" s="163" t="s">
        <v>165</v>
      </c>
      <c r="H33" s="163" t="s">
        <v>165</v>
      </c>
      <c r="I33" s="10" t="s">
        <v>2</v>
      </c>
      <c r="M33" s="14"/>
    </row>
    <row r="34" spans="1:13" ht="12.8" customHeight="1" x14ac:dyDescent="0.25">
      <c r="A34" s="38" t="s">
        <v>29</v>
      </c>
      <c r="B34" s="74">
        <f>'1B'!B34</f>
        <v>0.66400000000000003</v>
      </c>
      <c r="C34" s="174">
        <f>'2'!C32</f>
        <v>0.29542842628776744</v>
      </c>
      <c r="D34" s="179" t="str">
        <f t="shared" si="3"/>
        <v>Yes</v>
      </c>
      <c r="E34" s="235"/>
      <c r="F34" s="74">
        <f>'1B'!F34</f>
        <v>0.84799999999999998</v>
      </c>
      <c r="G34" s="175">
        <f>'2'!F32</f>
        <v>0.69542842628776746</v>
      </c>
      <c r="H34" s="179" t="str">
        <f>IF((F34-G34)&lt;0, "No", "Yes")</f>
        <v>Yes</v>
      </c>
      <c r="M34" s="1"/>
    </row>
    <row r="35" spans="1:13" ht="12.8" customHeight="1" x14ac:dyDescent="0.25">
      <c r="A35" s="38" t="s">
        <v>30</v>
      </c>
      <c r="B35" s="74">
        <f>'1B'!B35</f>
        <v>0.60499999999999998</v>
      </c>
      <c r="C35" s="174">
        <f>'2'!C33</f>
        <v>0</v>
      </c>
      <c r="D35" s="179" t="str">
        <f t="shared" si="3"/>
        <v>Yes</v>
      </c>
      <c r="E35" s="235"/>
      <c r="F35" s="167" t="s">
        <v>1</v>
      </c>
      <c r="G35" s="163" t="s">
        <v>165</v>
      </c>
      <c r="H35" s="163" t="s">
        <v>165</v>
      </c>
      <c r="M35" s="1"/>
    </row>
    <row r="36" spans="1:13" ht="12.8" customHeight="1" x14ac:dyDescent="0.25">
      <c r="A36" s="38" t="s">
        <v>31</v>
      </c>
      <c r="B36" s="74">
        <f>'1B'!B36</f>
        <v>0.35700000000000004</v>
      </c>
      <c r="C36" s="174">
        <f>'2'!C34</f>
        <v>9.5553308994598629E-2</v>
      </c>
      <c r="D36" s="179" t="str">
        <f t="shared" si="3"/>
        <v>Yes</v>
      </c>
      <c r="E36" s="235"/>
      <c r="F36" s="167" t="s">
        <v>1</v>
      </c>
      <c r="G36" s="163" t="s">
        <v>165</v>
      </c>
      <c r="H36" s="163" t="s">
        <v>165</v>
      </c>
      <c r="M36" s="1"/>
    </row>
    <row r="37" spans="1:13" ht="12.8" customHeight="1" x14ac:dyDescent="0.25">
      <c r="A37" s="38" t="s">
        <v>32</v>
      </c>
      <c r="B37" s="74">
        <f>'1B'!B37</f>
        <v>0.49099999999999999</v>
      </c>
      <c r="C37" s="174">
        <f>'2'!C35</f>
        <v>0</v>
      </c>
      <c r="D37" s="179" t="str">
        <f t="shared" si="3"/>
        <v>Yes</v>
      </c>
      <c r="E37" s="235"/>
      <c r="F37" s="167" t="s">
        <v>1</v>
      </c>
      <c r="G37" s="163" t="s">
        <v>165</v>
      </c>
      <c r="H37" s="163" t="s">
        <v>165</v>
      </c>
      <c r="M37" s="1"/>
    </row>
    <row r="38" spans="1:13" ht="12.8" customHeight="1" x14ac:dyDescent="0.25">
      <c r="A38" s="38" t="s">
        <v>33</v>
      </c>
      <c r="B38" s="74">
        <f>'1B'!B38</f>
        <v>0.24299999999999999</v>
      </c>
      <c r="C38" s="174">
        <f>'2'!C36</f>
        <v>0</v>
      </c>
      <c r="D38" s="179" t="str">
        <f t="shared" si="3"/>
        <v>Yes</v>
      </c>
      <c r="E38" s="235"/>
      <c r="F38" s="167" t="s">
        <v>1</v>
      </c>
      <c r="G38" s="163" t="s">
        <v>165</v>
      </c>
      <c r="H38" s="163" t="s">
        <v>165</v>
      </c>
      <c r="M38" s="1"/>
    </row>
    <row r="39" spans="1:13" ht="12.8" customHeight="1" x14ac:dyDescent="0.25">
      <c r="A39" s="38" t="s">
        <v>34</v>
      </c>
      <c r="B39" s="74">
        <f>'1B'!B39</f>
        <v>0.37200000000000005</v>
      </c>
      <c r="C39" s="174">
        <f>'2'!C37</f>
        <v>0.39140570845771577</v>
      </c>
      <c r="D39" s="179" t="str">
        <f t="shared" si="3"/>
        <v>No</v>
      </c>
      <c r="E39" s="235"/>
      <c r="F39" s="74">
        <f>'1B'!F39</f>
        <v>0.40200000000000002</v>
      </c>
      <c r="G39" s="175">
        <f>'2'!F37</f>
        <v>0.48981733656065563</v>
      </c>
      <c r="H39" s="179" t="str">
        <f>IF((F39-G39)&lt;0, "No", "Yes")</f>
        <v>No</v>
      </c>
      <c r="M39" s="1"/>
    </row>
    <row r="40" spans="1:13" ht="12.8" customHeight="1" x14ac:dyDescent="0.25">
      <c r="A40" s="38" t="s">
        <v>35</v>
      </c>
      <c r="B40" s="74">
        <f>'1B'!B40</f>
        <v>0.439</v>
      </c>
      <c r="C40" s="174">
        <f>'2'!C38</f>
        <v>0</v>
      </c>
      <c r="D40" s="179" t="str">
        <f t="shared" si="3"/>
        <v>Yes</v>
      </c>
      <c r="E40" s="235"/>
      <c r="F40" s="167" t="s">
        <v>1</v>
      </c>
      <c r="G40" s="163" t="s">
        <v>165</v>
      </c>
      <c r="H40" s="163" t="s">
        <v>165</v>
      </c>
      <c r="M40" s="1"/>
    </row>
    <row r="41" spans="1:13" ht="12.8" customHeight="1" x14ac:dyDescent="0.25">
      <c r="A41" s="38" t="s">
        <v>36</v>
      </c>
      <c r="B41" s="74">
        <f>'1B'!B41</f>
        <v>0.38100000000000001</v>
      </c>
      <c r="C41" s="174">
        <f>'2'!C39</f>
        <v>0.27968008125606519</v>
      </c>
      <c r="D41" s="179" t="str">
        <f t="shared" si="3"/>
        <v>Yes</v>
      </c>
      <c r="E41" s="235"/>
      <c r="F41" s="74">
        <f>'1B'!F41</f>
        <v>0.503</v>
      </c>
      <c r="G41" s="175">
        <f>'2'!F39</f>
        <v>0.67968008125606527</v>
      </c>
      <c r="H41" s="179" t="str">
        <f>IF((F41-G41)&lt;0, "No", "Yes")</f>
        <v>No</v>
      </c>
      <c r="M41" s="1"/>
    </row>
    <row r="42" spans="1:13" ht="7.55" customHeight="1" x14ac:dyDescent="0.25">
      <c r="A42" s="236"/>
      <c r="B42" s="237"/>
      <c r="C42" s="239"/>
      <c r="D42" s="240"/>
      <c r="E42" s="235"/>
      <c r="F42" s="237"/>
      <c r="G42" s="238"/>
      <c r="H42" s="240"/>
      <c r="K42" s="49"/>
      <c r="M42" s="1"/>
    </row>
    <row r="43" spans="1:13" ht="12.8" customHeight="1" x14ac:dyDescent="0.25">
      <c r="A43" s="38" t="s">
        <v>37</v>
      </c>
      <c r="B43" s="74">
        <f>'1B'!B43</f>
        <v>0.629</v>
      </c>
      <c r="C43" s="174">
        <f>'2'!C41</f>
        <v>0.5</v>
      </c>
      <c r="D43" s="179" t="str">
        <f t="shared" ref="D43:D52" si="4">IF((B43-C43)&lt;0,"No","Yes")</f>
        <v>Yes</v>
      </c>
      <c r="E43" s="235"/>
      <c r="F43" s="167" t="s">
        <v>1</v>
      </c>
      <c r="G43" s="163" t="s">
        <v>165</v>
      </c>
      <c r="H43" s="163" t="s">
        <v>165</v>
      </c>
      <c r="M43" s="1"/>
    </row>
    <row r="44" spans="1:13" ht="12.8" customHeight="1" x14ac:dyDescent="0.25">
      <c r="A44" s="38" t="s">
        <v>38</v>
      </c>
      <c r="B44" s="74">
        <f>'1B'!B44</f>
        <v>0.29799999999999999</v>
      </c>
      <c r="C44" s="174">
        <f>'2'!C42</f>
        <v>0</v>
      </c>
      <c r="D44" s="179" t="str">
        <f t="shared" si="4"/>
        <v>Yes</v>
      </c>
      <c r="E44" s="235"/>
      <c r="F44" s="169">
        <f>'1B'!F44</f>
        <v>0.92799999999999994</v>
      </c>
      <c r="G44" s="74">
        <f>'2'!F42</f>
        <v>0.12722983204825333</v>
      </c>
      <c r="H44" s="179" t="str">
        <f>IF((F44-G44)&lt;0, "No", "Yes")</f>
        <v>Yes</v>
      </c>
      <c r="M44" s="1"/>
    </row>
    <row r="45" spans="1:13" ht="12.8" customHeight="1" x14ac:dyDescent="0.25">
      <c r="A45" s="38" t="s">
        <v>39</v>
      </c>
      <c r="B45" s="74">
        <f>'1B'!B45</f>
        <v>0.42499999999999999</v>
      </c>
      <c r="C45" s="174">
        <f>'2'!C43</f>
        <v>0</v>
      </c>
      <c r="D45" s="179" t="str">
        <f t="shared" si="4"/>
        <v>Yes</v>
      </c>
      <c r="E45" s="235"/>
      <c r="F45" s="74">
        <f>'1B'!F45</f>
        <v>0.52700000000000002</v>
      </c>
      <c r="G45" s="175">
        <f>'2'!F43</f>
        <v>0.2754172104734508</v>
      </c>
      <c r="H45" s="179" t="str">
        <f>IF((F45-G45)&lt;0, "No", "Yes")</f>
        <v>Yes</v>
      </c>
      <c r="M45" s="1"/>
    </row>
    <row r="46" spans="1:13" ht="12.8" customHeight="1" x14ac:dyDescent="0.25">
      <c r="A46" s="38" t="s">
        <v>40</v>
      </c>
      <c r="B46" s="74">
        <f>'1B'!B46</f>
        <v>0.217</v>
      </c>
      <c r="C46" s="174">
        <f>'2'!C44</f>
        <v>5.6167580954212093E-2</v>
      </c>
      <c r="D46" s="179" t="str">
        <f t="shared" si="4"/>
        <v>Yes</v>
      </c>
      <c r="E46" s="235"/>
      <c r="F46" s="167" t="s">
        <v>1</v>
      </c>
      <c r="G46" s="163" t="s">
        <v>165</v>
      </c>
      <c r="H46" s="163" t="s">
        <v>165</v>
      </c>
      <c r="M46" s="1"/>
    </row>
    <row r="47" spans="1:13" ht="12.8" customHeight="1" x14ac:dyDescent="0.25">
      <c r="A47" s="38" t="s">
        <v>41</v>
      </c>
      <c r="B47" s="74">
        <f>'1B'!B47</f>
        <v>0.26400000000000001</v>
      </c>
      <c r="C47" s="174">
        <f>'2'!C45</f>
        <v>5.4278152126580992E-2</v>
      </c>
      <c r="D47" s="179" t="str">
        <f t="shared" si="4"/>
        <v>Yes</v>
      </c>
      <c r="E47" s="235"/>
      <c r="F47" s="74">
        <f>'1B'!F47</f>
        <v>0.46700000000000003</v>
      </c>
      <c r="G47" s="175">
        <f>'2'!F45</f>
        <v>0.45427815212658101</v>
      </c>
      <c r="H47" s="179" t="str">
        <f>IF((F47-G47)&lt;0, "No", "Yes")</f>
        <v>Yes</v>
      </c>
      <c r="M47" s="1"/>
    </row>
    <row r="48" spans="1:13" ht="12.8" customHeight="1" x14ac:dyDescent="0.25">
      <c r="A48" s="38" t="s">
        <v>42</v>
      </c>
      <c r="B48" s="74">
        <f>'1B'!B48</f>
        <v>0.54100000000000004</v>
      </c>
      <c r="C48" s="174">
        <f>'2'!C46</f>
        <v>0</v>
      </c>
      <c r="D48" s="179" t="str">
        <f t="shared" si="4"/>
        <v>Yes</v>
      </c>
      <c r="E48" s="235"/>
      <c r="F48" s="167" t="s">
        <v>1</v>
      </c>
      <c r="G48" s="163" t="s">
        <v>165</v>
      </c>
      <c r="H48" s="163" t="s">
        <v>165</v>
      </c>
      <c r="M48" s="1"/>
    </row>
    <row r="49" spans="1:13" ht="12.8" customHeight="1" x14ac:dyDescent="0.25">
      <c r="A49" s="38" t="s">
        <v>43</v>
      </c>
      <c r="B49" s="74">
        <f>'1B'!B49</f>
        <v>0.34799999999999998</v>
      </c>
      <c r="C49" s="174">
        <f>'2'!C47</f>
        <v>7.2207945666457163E-2</v>
      </c>
      <c r="D49" s="179" t="str">
        <f t="shared" si="4"/>
        <v>Yes</v>
      </c>
      <c r="E49" s="235"/>
      <c r="F49" s="74">
        <f>'1B'!F49</f>
        <v>0.377</v>
      </c>
      <c r="G49" s="175">
        <f>'2'!F47</f>
        <v>5.8815699380039388E-2</v>
      </c>
      <c r="H49" s="179" t="str">
        <f>IF((F49-G49)&lt;0, "No", "Yes")</f>
        <v>Yes</v>
      </c>
      <c r="M49" s="1"/>
    </row>
    <row r="50" spans="1:13" ht="12.8" customHeight="1" x14ac:dyDescent="0.25">
      <c r="A50" s="38" t="s">
        <v>44</v>
      </c>
      <c r="B50" s="74">
        <f>'1B'!B50</f>
        <v>0.315</v>
      </c>
      <c r="C50" s="174">
        <f>'2'!C48</f>
        <v>3.0936801126480562E-2</v>
      </c>
      <c r="D50" s="179" t="str">
        <f t="shared" si="4"/>
        <v>Yes</v>
      </c>
      <c r="E50" s="235"/>
      <c r="F50" s="167" t="s">
        <v>1</v>
      </c>
      <c r="G50" s="163" t="s">
        <v>165</v>
      </c>
      <c r="H50" s="163" t="s">
        <v>165</v>
      </c>
    </row>
    <row r="51" spans="1:13" ht="12.8" customHeight="1" x14ac:dyDescent="0.25">
      <c r="A51" s="38" t="s">
        <v>45</v>
      </c>
      <c r="B51" s="74">
        <f>'1B'!B51</f>
        <v>0.65900000000000003</v>
      </c>
      <c r="C51" s="174">
        <f>'2'!C49</f>
        <v>0.5</v>
      </c>
      <c r="D51" s="179" t="str">
        <f t="shared" si="4"/>
        <v>Yes</v>
      </c>
      <c r="E51" s="235"/>
      <c r="F51" s="74">
        <f>'1B'!F51</f>
        <v>0.98599999999999999</v>
      </c>
      <c r="G51" s="175">
        <f>'2'!F49</f>
        <v>0.9</v>
      </c>
      <c r="H51" s="179" t="str">
        <f>IF((F51-G51)&lt;0, "No", "Yes")</f>
        <v>Yes</v>
      </c>
    </row>
    <row r="52" spans="1:13" ht="12.8" customHeight="1" x14ac:dyDescent="0.25">
      <c r="A52" s="38" t="s">
        <v>46</v>
      </c>
      <c r="B52" s="74">
        <f>'1B'!B52</f>
        <v>0.222</v>
      </c>
      <c r="C52" s="174">
        <f>'2'!C50</f>
        <v>0</v>
      </c>
      <c r="D52" s="179" t="str">
        <f t="shared" si="4"/>
        <v>Yes</v>
      </c>
      <c r="E52" s="235"/>
      <c r="F52" s="74">
        <f>'1B'!F52</f>
        <v>0.37799999999999995</v>
      </c>
      <c r="G52" s="175">
        <f>'2'!F50</f>
        <v>6.0192536731693558E-3</v>
      </c>
      <c r="H52" s="179" t="str">
        <f>IF((F52-G52)&lt;0, "No", "Yes")</f>
        <v>Yes</v>
      </c>
    </row>
    <row r="53" spans="1:13" ht="7.55" customHeight="1" x14ac:dyDescent="0.25">
      <c r="A53" s="236"/>
      <c r="B53" s="237"/>
      <c r="C53" s="239"/>
      <c r="D53" s="240"/>
      <c r="E53" s="235"/>
      <c r="F53" s="237"/>
      <c r="G53" s="238"/>
      <c r="H53" s="240"/>
    </row>
    <row r="54" spans="1:13" ht="12.8" customHeight="1" x14ac:dyDescent="0.25">
      <c r="A54" s="38" t="s">
        <v>47</v>
      </c>
      <c r="B54" s="74">
        <f>'1B'!B54</f>
        <v>0.191</v>
      </c>
      <c r="C54" s="174">
        <f>'2'!C52</f>
        <v>0</v>
      </c>
      <c r="D54" s="179" t="str">
        <f t="shared" ref="D54:D63" si="5">IF((B54-C54)&lt;0,"No","Yes")</f>
        <v>Yes</v>
      </c>
      <c r="E54" s="235"/>
      <c r="F54" s="167" t="s">
        <v>1</v>
      </c>
      <c r="G54" s="163" t="s">
        <v>165</v>
      </c>
      <c r="H54" s="163" t="s">
        <v>165</v>
      </c>
    </row>
    <row r="55" spans="1:13" ht="12.8" customHeight="1" x14ac:dyDescent="0.25">
      <c r="A55" s="38" t="s">
        <v>48</v>
      </c>
      <c r="B55" s="74">
        <f>'1B'!B55</f>
        <v>8.900000000000001E-2</v>
      </c>
      <c r="C55" s="174">
        <f>'2'!C53</f>
        <v>0</v>
      </c>
      <c r="D55" s="179" t="str">
        <f t="shared" si="5"/>
        <v>Yes</v>
      </c>
      <c r="E55" s="235"/>
      <c r="F55" s="74">
        <f>'1B'!F55</f>
        <v>0.11800000000000001</v>
      </c>
      <c r="G55" s="175">
        <f>'2'!F53</f>
        <v>0.31198207115277865</v>
      </c>
      <c r="H55" s="179" t="str">
        <f>IF((F55-G55)&lt;0, "No", "Yes")</f>
        <v>No</v>
      </c>
    </row>
    <row r="56" spans="1:13" ht="12.8" customHeight="1" x14ac:dyDescent="0.25">
      <c r="A56" s="38" t="s">
        <v>49</v>
      </c>
      <c r="B56" s="74">
        <f>'1B'!B56</f>
        <v>0.29899999999999999</v>
      </c>
      <c r="C56" s="174">
        <f>'2'!C54</f>
        <v>0</v>
      </c>
      <c r="D56" s="179" t="str">
        <f t="shared" si="5"/>
        <v>Yes</v>
      </c>
      <c r="E56" s="235"/>
      <c r="F56" s="167" t="s">
        <v>1</v>
      </c>
      <c r="G56" s="163" t="s">
        <v>165</v>
      </c>
      <c r="H56" s="163" t="s">
        <v>165</v>
      </c>
    </row>
    <row r="57" spans="1:13" ht="12.8" customHeight="1" x14ac:dyDescent="0.25">
      <c r="A57" s="38" t="s">
        <v>50</v>
      </c>
      <c r="B57" s="74">
        <f>'1B'!B57</f>
        <v>0.57700000000000007</v>
      </c>
      <c r="C57" s="174">
        <f>'2'!C55</f>
        <v>0.5</v>
      </c>
      <c r="D57" s="179" t="str">
        <f t="shared" si="5"/>
        <v>Yes</v>
      </c>
      <c r="E57" s="235"/>
      <c r="F57" s="167" t="s">
        <v>1</v>
      </c>
      <c r="G57" s="163" t="s">
        <v>165</v>
      </c>
      <c r="H57" s="163" t="s">
        <v>165</v>
      </c>
    </row>
    <row r="58" spans="1:13" ht="12.8" customHeight="1" x14ac:dyDescent="0.25">
      <c r="A58" s="38" t="s">
        <v>51</v>
      </c>
      <c r="B58" s="74">
        <f>'1B'!B58</f>
        <v>0.33200000000000002</v>
      </c>
      <c r="C58" s="174">
        <f>'2'!C56</f>
        <v>0</v>
      </c>
      <c r="D58" s="179" t="str">
        <f t="shared" si="5"/>
        <v>Yes</v>
      </c>
      <c r="E58" s="235"/>
      <c r="F58" s="169">
        <f>'1B'!F58</f>
        <v>0.32799999999999996</v>
      </c>
      <c r="G58" s="175">
        <f>'2'!F56</f>
        <v>0.2061237268894961</v>
      </c>
      <c r="H58" s="179" t="str">
        <f>IF((F58-G58)&lt;0, "No", "Yes")</f>
        <v>Yes</v>
      </c>
    </row>
    <row r="59" spans="1:13" ht="12.8" customHeight="1" x14ac:dyDescent="0.25">
      <c r="A59" s="38" t="s">
        <v>52</v>
      </c>
      <c r="B59" s="74">
        <f>'1B'!B59</f>
        <v>0.218</v>
      </c>
      <c r="C59" s="174">
        <f>'2'!C57</f>
        <v>0</v>
      </c>
      <c r="D59" s="179" t="str">
        <f t="shared" si="5"/>
        <v>Yes</v>
      </c>
      <c r="E59" s="235"/>
      <c r="F59" s="167" t="s">
        <v>1</v>
      </c>
      <c r="G59" s="163" t="s">
        <v>165</v>
      </c>
      <c r="H59" s="163" t="s">
        <v>165</v>
      </c>
      <c r="M59" s="11" t="s">
        <v>2</v>
      </c>
    </row>
    <row r="60" spans="1:13" ht="12.8" customHeight="1" x14ac:dyDescent="0.25">
      <c r="A60" s="38" t="s">
        <v>53</v>
      </c>
      <c r="B60" s="74">
        <f>'1B'!B60</f>
        <v>0.11800000000000001</v>
      </c>
      <c r="C60" s="174">
        <f>'2'!C58</f>
        <v>0</v>
      </c>
      <c r="D60" s="179" t="str">
        <f t="shared" si="5"/>
        <v>Yes</v>
      </c>
      <c r="E60" s="235"/>
      <c r="F60" s="167" t="s">
        <v>1</v>
      </c>
      <c r="G60" s="163" t="s">
        <v>165</v>
      </c>
      <c r="H60" s="163" t="s">
        <v>165</v>
      </c>
    </row>
    <row r="61" spans="1:13" ht="12.8" customHeight="1" x14ac:dyDescent="0.25">
      <c r="A61" s="38" t="s">
        <v>54</v>
      </c>
      <c r="B61" s="74">
        <f>'1B'!B61</f>
        <v>0.46200000000000002</v>
      </c>
      <c r="C61" s="174">
        <f>'2'!C59</f>
        <v>7.3528868935049341E-2</v>
      </c>
      <c r="D61" s="179" t="str">
        <f t="shared" si="5"/>
        <v>Yes</v>
      </c>
      <c r="E61" s="235"/>
      <c r="F61" s="74">
        <f>'1B'!F61</f>
        <v>0.57999999999999996</v>
      </c>
      <c r="G61" s="175">
        <f>'2'!F59</f>
        <v>0.28758438894414229</v>
      </c>
      <c r="H61" s="179" t="str">
        <f>IF((F61-G61)&lt;0, "No", "Yes")</f>
        <v>Yes</v>
      </c>
    </row>
    <row r="62" spans="1:13" ht="12.8" customHeight="1" x14ac:dyDescent="0.25">
      <c r="A62" s="38" t="s">
        <v>55</v>
      </c>
      <c r="B62" s="74">
        <f>'1B'!B62</f>
        <v>6.2E-2</v>
      </c>
      <c r="C62" s="174">
        <f>'2'!C60</f>
        <v>0</v>
      </c>
      <c r="D62" s="179" t="str">
        <f t="shared" si="5"/>
        <v>Yes</v>
      </c>
      <c r="E62" s="235"/>
      <c r="F62" s="167" t="s">
        <v>1</v>
      </c>
      <c r="G62" s="163" t="s">
        <v>165</v>
      </c>
      <c r="H62" s="163" t="s">
        <v>165</v>
      </c>
    </row>
    <row r="63" spans="1:13" ht="12.8" customHeight="1" x14ac:dyDescent="0.25">
      <c r="A63" s="38" t="s">
        <v>56</v>
      </c>
      <c r="B63" s="74">
        <f>'1B'!B63</f>
        <v>0.40500000000000003</v>
      </c>
      <c r="C63" s="174">
        <f>'2'!C61</f>
        <v>0</v>
      </c>
      <c r="D63" s="179" t="str">
        <f t="shared" si="5"/>
        <v>Yes</v>
      </c>
      <c r="E63" s="235"/>
      <c r="F63" s="167" t="s">
        <v>1</v>
      </c>
      <c r="G63" s="163" t="s">
        <v>165</v>
      </c>
      <c r="H63" s="163" t="s">
        <v>165</v>
      </c>
    </row>
    <row r="64" spans="1:13" ht="7.55" customHeight="1" x14ac:dyDescent="0.25">
      <c r="A64" s="236"/>
      <c r="B64" s="237"/>
      <c r="C64" s="239"/>
      <c r="D64" s="240"/>
      <c r="E64" s="235"/>
      <c r="F64" s="237"/>
      <c r="G64" s="238"/>
      <c r="H64" s="240"/>
    </row>
    <row r="65" spans="1:8" ht="12.8" customHeight="1" x14ac:dyDescent="0.25">
      <c r="A65" s="38" t="s">
        <v>57</v>
      </c>
      <c r="B65" s="74">
        <f>'1B'!B65</f>
        <v>0.505</v>
      </c>
      <c r="C65" s="174">
        <f>'2'!C63</f>
        <v>3.1786381971715238E-2</v>
      </c>
      <c r="D65" s="179" t="str">
        <f>IF((B65-C65)&lt;0,"No","Yes")</f>
        <v>Yes</v>
      </c>
      <c r="E65" s="235"/>
      <c r="F65" s="74">
        <f>'1B'!F65</f>
        <v>0.69599999999999995</v>
      </c>
      <c r="G65" s="175">
        <f>'2'!F63</f>
        <v>0.43178638197171526</v>
      </c>
      <c r="H65" s="179" t="str">
        <f>IF((F65-G65)&lt;0, "No", "Yes")</f>
        <v>Yes</v>
      </c>
    </row>
    <row r="66" spans="1:8" ht="12.8" customHeight="1" x14ac:dyDescent="0.25">
      <c r="A66" s="38" t="s">
        <v>58</v>
      </c>
      <c r="B66" s="74">
        <f>'1B'!B66</f>
        <v>0.34700000000000003</v>
      </c>
      <c r="C66" s="174">
        <f>'2'!C64</f>
        <v>4.4082868284850418E-2</v>
      </c>
      <c r="D66" s="179" t="str">
        <f>IF((B66-C66)&lt;0,"No","Yes")</f>
        <v>Yes</v>
      </c>
      <c r="E66" s="235"/>
      <c r="F66" s="167" t="s">
        <v>1</v>
      </c>
      <c r="G66" s="163" t="s">
        <v>165</v>
      </c>
      <c r="H66" s="163" t="s">
        <v>165</v>
      </c>
    </row>
    <row r="67" spans="1:8" ht="12.8" customHeight="1" x14ac:dyDescent="0.25">
      <c r="A67" s="38" t="s">
        <v>59</v>
      </c>
      <c r="B67" s="74">
        <f>'1B'!B67</f>
        <v>0.51800000000000002</v>
      </c>
      <c r="C67" s="174">
        <f>'2'!C65</f>
        <v>8.7529653789479744E-2</v>
      </c>
      <c r="D67" s="179" t="str">
        <f>IF((B67-C67)&lt;0,"No","Yes")</f>
        <v>Yes</v>
      </c>
      <c r="E67" s="235"/>
      <c r="F67" s="74">
        <f>'1B'!F67</f>
        <v>0.66500000000000004</v>
      </c>
      <c r="G67" s="175">
        <f>'2'!F65</f>
        <v>0.2171637663420497</v>
      </c>
      <c r="H67" s="179" t="str">
        <f>IF((F67-G67)&lt;0, "No", "Yes")</f>
        <v>Yes</v>
      </c>
    </row>
    <row r="68" spans="1:8" ht="12.8" customHeight="1" x14ac:dyDescent="0.25">
      <c r="A68" s="40" t="s">
        <v>60</v>
      </c>
      <c r="B68" s="168">
        <f>'1B'!B68</f>
        <v>0.72499999999999998</v>
      </c>
      <c r="C68" s="176">
        <f>'2'!C66</f>
        <v>0.5</v>
      </c>
      <c r="D68" s="180" t="str">
        <f>IF((B68-C68)&lt;0,"No","Yes")</f>
        <v>Yes</v>
      </c>
      <c r="E68" s="235"/>
      <c r="F68" s="168">
        <f>'1B'!F68</f>
        <v>0.77599999999999991</v>
      </c>
      <c r="G68" s="176">
        <f>'2'!F66</f>
        <v>0.9</v>
      </c>
      <c r="H68" s="180" t="str">
        <f>IF((F68-G68)&lt;0, "No", "Yes")</f>
        <v>No</v>
      </c>
    </row>
    <row r="69" spans="1:8" ht="12.45" x14ac:dyDescent="0.2">
      <c r="A69" s="272" t="s">
        <v>84</v>
      </c>
      <c r="B69" s="272"/>
      <c r="C69" s="272"/>
      <c r="D69" s="272"/>
      <c r="E69" s="272"/>
      <c r="F69" s="272"/>
      <c r="G69" s="272"/>
      <c r="H69" s="272"/>
    </row>
    <row r="70" spans="1:8" ht="24.75" customHeight="1" x14ac:dyDescent="0.2">
      <c r="A70" s="272" t="s">
        <v>204</v>
      </c>
      <c r="B70" s="272"/>
      <c r="C70" s="272"/>
      <c r="D70" s="272"/>
      <c r="E70" s="272"/>
      <c r="F70" s="272"/>
      <c r="G70" s="272"/>
      <c r="H70" s="272"/>
    </row>
    <row r="73" spans="1:8" ht="12.8" customHeight="1" x14ac:dyDescent="0.25">
      <c r="A73" s="16" t="s">
        <v>2</v>
      </c>
      <c r="B73" s="17"/>
    </row>
  </sheetData>
  <mergeCells count="15">
    <mergeCell ref="A2:H2"/>
    <mergeCell ref="A1:H1"/>
    <mergeCell ref="A70:H70"/>
    <mergeCell ref="A69:H69"/>
    <mergeCell ref="A3:H3"/>
    <mergeCell ref="A4:H4"/>
    <mergeCell ref="A5:A7"/>
    <mergeCell ref="B6:B7"/>
    <mergeCell ref="C6:C7"/>
    <mergeCell ref="D6:D7"/>
    <mergeCell ref="F6:F7"/>
    <mergeCell ref="G6:G7"/>
    <mergeCell ref="H6:H7"/>
    <mergeCell ref="B5:D5"/>
    <mergeCell ref="F5:H5"/>
  </mergeCells>
  <phoneticPr fontId="0" type="noConversion"/>
  <conditionalFormatting sqref="D10">
    <cfRule type="expression" dxfId="22" priority="28" stopIfTrue="1">
      <formula>B10&lt;C10</formula>
    </cfRule>
  </conditionalFormatting>
  <conditionalFormatting sqref="D11:D19">
    <cfRule type="expression" dxfId="21" priority="27" stopIfTrue="1">
      <formula>B11&lt;C11</formula>
    </cfRule>
  </conditionalFormatting>
  <conditionalFormatting sqref="D21:D30">
    <cfRule type="expression" dxfId="20" priority="26" stopIfTrue="1">
      <formula>B21&lt;C21</formula>
    </cfRule>
  </conditionalFormatting>
  <conditionalFormatting sqref="D32:D41">
    <cfRule type="expression" dxfId="19" priority="25" stopIfTrue="1">
      <formula>B32&lt;C32</formula>
    </cfRule>
  </conditionalFormatting>
  <conditionalFormatting sqref="D43:D52">
    <cfRule type="expression" dxfId="18" priority="23" stopIfTrue="1">
      <formula>B43&lt;C43</formula>
    </cfRule>
  </conditionalFormatting>
  <conditionalFormatting sqref="D54:D63">
    <cfRule type="expression" dxfId="17" priority="22" stopIfTrue="1">
      <formula>B54&lt;C54</formula>
    </cfRule>
  </conditionalFormatting>
  <conditionalFormatting sqref="D65:D68">
    <cfRule type="expression" dxfId="16" priority="21" stopIfTrue="1">
      <formula>B65&lt;C65</formula>
    </cfRule>
  </conditionalFormatting>
  <conditionalFormatting sqref="H10">
    <cfRule type="expression" dxfId="15" priority="18" stopIfTrue="1">
      <formula>$G$10&gt;$F$10</formula>
    </cfRule>
  </conditionalFormatting>
  <conditionalFormatting sqref="H11">
    <cfRule type="expression" dxfId="14" priority="17" stopIfTrue="1">
      <formula>$G$11&gt;$F$11</formula>
    </cfRule>
  </conditionalFormatting>
  <conditionalFormatting sqref="H12">
    <cfRule type="expression" dxfId="13" priority="16" stopIfTrue="1">
      <formula>$G$12&gt;$F$12</formula>
    </cfRule>
  </conditionalFormatting>
  <conditionalFormatting sqref="H13">
    <cfRule type="expression" dxfId="12" priority="15" stopIfTrue="1">
      <formula>$G$13&gt;$F$13</formula>
    </cfRule>
  </conditionalFormatting>
  <conditionalFormatting sqref="H14">
    <cfRule type="expression" dxfId="11" priority="14" stopIfTrue="1">
      <formula>$G$14&gt;$F$14</formula>
    </cfRule>
  </conditionalFormatting>
  <conditionalFormatting sqref="H19">
    <cfRule type="expression" dxfId="10" priority="12" stopIfTrue="1">
      <formula>$G$19&gt;$F$19</formula>
    </cfRule>
  </conditionalFormatting>
  <conditionalFormatting sqref="H22">
    <cfRule type="expression" dxfId="9" priority="11" stopIfTrue="1">
      <formula>$G$22&gt;$F$22</formula>
    </cfRule>
  </conditionalFormatting>
  <conditionalFormatting sqref="H23">
    <cfRule type="expression" dxfId="8" priority="10" stopIfTrue="1">
      <formula>G23&gt;F23</formula>
    </cfRule>
  </conditionalFormatting>
  <conditionalFormatting sqref="H26">
    <cfRule type="expression" dxfId="7" priority="8" stopIfTrue="1">
      <formula>G26&gt;F26</formula>
    </cfRule>
  </conditionalFormatting>
  <conditionalFormatting sqref="H27">
    <cfRule type="expression" dxfId="6" priority="7" stopIfTrue="1">
      <formula>G27&gt;F27</formula>
    </cfRule>
  </conditionalFormatting>
  <conditionalFormatting sqref="H28">
    <cfRule type="expression" dxfId="5" priority="6" stopIfTrue="1">
      <formula>G28&gt;F28</formula>
    </cfRule>
  </conditionalFormatting>
  <conditionalFormatting sqref="H29">
    <cfRule type="expression" dxfId="4" priority="5" stopIfTrue="1">
      <formula>G29&gt;F29</formula>
    </cfRule>
  </conditionalFormatting>
  <conditionalFormatting sqref="H32">
    <cfRule type="expression" dxfId="3" priority="4" stopIfTrue="1">
      <formula>G32&gt;F32</formula>
    </cfRule>
  </conditionalFormatting>
  <conditionalFormatting sqref="H41 H39 H34">
    <cfRule type="expression" dxfId="2" priority="3" stopIfTrue="1">
      <formula>G34&gt;F34</formula>
    </cfRule>
  </conditionalFormatting>
  <conditionalFormatting sqref="H67:H68 H65 H61 H55 H51:H52 H49 H47 H45">
    <cfRule type="expression" dxfId="1" priority="2" stopIfTrue="1">
      <formula>G45&gt;F45</formula>
    </cfRule>
  </conditionalFormatting>
  <conditionalFormatting sqref="H58">
    <cfRule type="expression" dxfId="0" priority="1" stopIfTrue="1">
      <formula>G58&gt;F58</formula>
    </cfRule>
  </conditionalFormatting>
  <printOptions horizontalCentered="1" verticalCentered="1"/>
  <pageMargins left="0.25" right="0.25" top="0.25" bottom="0.25" header="0" footer="0"/>
  <pageSetup scale="8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9"/>
  <sheetViews>
    <sheetView topLeftCell="A54" zoomScaleNormal="100" zoomScaleSheetLayoutView="100" workbookViewId="0">
      <selection activeCell="I40" sqref="I40"/>
    </sheetView>
  </sheetViews>
  <sheetFormatPr defaultColWidth="9.125" defaultRowHeight="12.8" customHeight="1" x14ac:dyDescent="0.2"/>
  <cols>
    <col min="1" max="1" width="15.75" style="2" customWidth="1"/>
    <col min="2" max="2" width="11.5" style="2" customWidth="1"/>
    <col min="3" max="3" width="9.25" style="2" customWidth="1"/>
    <col min="4" max="4" width="10" style="2" customWidth="1"/>
    <col min="5" max="5" width="1.875" style="10" customWidth="1"/>
    <col min="6" max="6" width="11.5" style="2" customWidth="1"/>
    <col min="7" max="7" width="9.25" style="2" customWidth="1"/>
    <col min="8" max="8" width="10" style="2" customWidth="1"/>
    <col min="9" max="16384" width="9.125" style="2"/>
  </cols>
  <sheetData>
    <row r="1" spans="1:16" s="195" customFormat="1" ht="12.8" customHeight="1" x14ac:dyDescent="0.25">
      <c r="A1" s="284" t="s">
        <v>202</v>
      </c>
      <c r="B1" s="284"/>
      <c r="C1" s="284"/>
      <c r="D1" s="284"/>
      <c r="E1" s="284"/>
      <c r="F1" s="284"/>
      <c r="G1" s="284"/>
      <c r="H1" s="284"/>
    </row>
    <row r="2" spans="1:16" s="195" customFormat="1" ht="12.8" customHeight="1" x14ac:dyDescent="0.25">
      <c r="A2" s="284" t="s">
        <v>196</v>
      </c>
      <c r="B2" s="284"/>
      <c r="C2" s="284"/>
      <c r="D2" s="284"/>
      <c r="E2" s="284"/>
      <c r="F2" s="284"/>
      <c r="G2" s="284"/>
      <c r="H2" s="284"/>
    </row>
    <row r="3" spans="1:16" ht="13.1" x14ac:dyDescent="0.25">
      <c r="A3" s="273" t="str">
        <f>'1A'!$A$3</f>
        <v xml:space="preserve">Fiscal Year 2019
</v>
      </c>
      <c r="B3" s="273"/>
      <c r="C3" s="273"/>
      <c r="D3" s="273"/>
      <c r="E3" s="273"/>
      <c r="F3" s="273"/>
      <c r="G3" s="273"/>
      <c r="H3" s="273"/>
      <c r="I3" s="6"/>
      <c r="J3" s="6"/>
      <c r="K3" s="6"/>
      <c r="P3" s="7"/>
    </row>
    <row r="4" spans="1:16" ht="12.8" customHeight="1" x14ac:dyDescent="0.2">
      <c r="A4" s="285" t="s">
        <v>272</v>
      </c>
      <c r="B4" s="285"/>
      <c r="C4" s="285"/>
      <c r="D4" s="285"/>
      <c r="E4" s="285"/>
      <c r="F4" s="285"/>
      <c r="G4" s="285"/>
      <c r="H4" s="285"/>
    </row>
    <row r="5" spans="1:16" ht="12.8" customHeight="1" x14ac:dyDescent="0.25">
      <c r="A5" s="275" t="s">
        <v>0</v>
      </c>
      <c r="B5" s="288" t="s">
        <v>61</v>
      </c>
      <c r="C5" s="288"/>
      <c r="D5" s="288"/>
      <c r="E5" s="247" t="s">
        <v>165</v>
      </c>
      <c r="F5" s="289" t="s">
        <v>63</v>
      </c>
      <c r="G5" s="290"/>
      <c r="H5" s="291"/>
    </row>
    <row r="6" spans="1:16" ht="12.8" customHeight="1" x14ac:dyDescent="0.2">
      <c r="A6" s="276"/>
      <c r="B6" s="275" t="s">
        <v>83</v>
      </c>
      <c r="C6" s="286" t="s">
        <v>138</v>
      </c>
      <c r="D6" s="286" t="s">
        <v>5</v>
      </c>
      <c r="E6" s="247"/>
      <c r="F6" s="275" t="s">
        <v>83</v>
      </c>
      <c r="G6" s="286" t="s">
        <v>138</v>
      </c>
      <c r="H6" s="286" t="s">
        <v>5</v>
      </c>
    </row>
    <row r="7" spans="1:16" ht="12.8" customHeight="1" x14ac:dyDescent="0.2">
      <c r="A7" s="277"/>
      <c r="B7" s="277"/>
      <c r="C7" s="287"/>
      <c r="D7" s="287"/>
      <c r="E7" s="247"/>
      <c r="F7" s="277"/>
      <c r="G7" s="287"/>
      <c r="H7" s="287"/>
    </row>
    <row r="8" spans="1:16" ht="12.8" customHeight="1" x14ac:dyDescent="0.25">
      <c r="A8" s="241" t="s">
        <v>3</v>
      </c>
      <c r="B8" s="242">
        <v>0.47100000000000003</v>
      </c>
      <c r="C8" s="242">
        <v>0.29799999999999999</v>
      </c>
      <c r="D8" s="243">
        <v>0.79400000000000004</v>
      </c>
      <c r="E8" s="247"/>
      <c r="F8" s="242">
        <v>0.54799999999999993</v>
      </c>
      <c r="G8" s="242">
        <v>0.33200000000000002</v>
      </c>
      <c r="H8" s="242">
        <v>0.91400000000000003</v>
      </c>
    </row>
    <row r="9" spans="1:16" s="10" customFormat="1" ht="9" customHeight="1" x14ac:dyDescent="0.25">
      <c r="A9" s="236"/>
      <c r="B9" s="244"/>
      <c r="C9" s="244"/>
      <c r="D9" s="65"/>
      <c r="E9" s="247"/>
      <c r="F9" s="244"/>
      <c r="G9" s="244"/>
      <c r="H9" s="244"/>
    </row>
    <row r="10" spans="1:16" ht="12.8" customHeight="1" x14ac:dyDescent="0.25">
      <c r="A10" s="51" t="s">
        <v>8</v>
      </c>
      <c r="B10" s="114">
        <v>0.54799999999999993</v>
      </c>
      <c r="C10" s="114">
        <v>0.54799999999999993</v>
      </c>
      <c r="D10" s="245"/>
      <c r="E10" s="247"/>
      <c r="F10" s="114">
        <v>0.52900000000000003</v>
      </c>
      <c r="G10" s="114">
        <v>0.52900000000000003</v>
      </c>
      <c r="H10" s="245"/>
    </row>
    <row r="11" spans="1:16" ht="12.8" customHeight="1" x14ac:dyDescent="0.25">
      <c r="A11" s="51" t="s">
        <v>9</v>
      </c>
      <c r="B11" s="114">
        <v>0.48499999999999999</v>
      </c>
      <c r="C11" s="114">
        <v>0.48499999999999999</v>
      </c>
      <c r="D11" s="245"/>
      <c r="E11" s="247"/>
      <c r="F11" s="114">
        <v>0.64200000000000002</v>
      </c>
      <c r="G11" s="114">
        <v>0.64200000000000002</v>
      </c>
      <c r="H11" s="245"/>
      <c r="M11" s="9"/>
    </row>
    <row r="12" spans="1:16" ht="12.8" customHeight="1" x14ac:dyDescent="0.25">
      <c r="A12" s="51" t="s">
        <v>10</v>
      </c>
      <c r="B12" s="114">
        <v>0.21600000000000003</v>
      </c>
      <c r="C12" s="114">
        <v>0.21600000000000003</v>
      </c>
      <c r="D12" s="245"/>
      <c r="E12" s="247"/>
      <c r="F12" s="114">
        <v>0.55899999999999994</v>
      </c>
      <c r="G12" s="114">
        <v>0.55899999999999994</v>
      </c>
      <c r="H12" s="245"/>
    </row>
    <row r="13" spans="1:16" ht="12.8" customHeight="1" x14ac:dyDescent="0.25">
      <c r="A13" s="51" t="s">
        <v>11</v>
      </c>
      <c r="B13" s="114">
        <v>0.26400000000000001</v>
      </c>
      <c r="C13" s="114">
        <v>0.26400000000000001</v>
      </c>
      <c r="D13" s="245"/>
      <c r="E13" s="247"/>
      <c r="F13" s="114">
        <v>0.27</v>
      </c>
      <c r="G13" s="114">
        <v>0.27</v>
      </c>
      <c r="H13" s="245"/>
    </row>
    <row r="14" spans="1:16" ht="12.8" customHeight="1" x14ac:dyDescent="0.25">
      <c r="A14" s="51" t="s">
        <v>12</v>
      </c>
      <c r="B14" s="114">
        <v>0.55299999999999994</v>
      </c>
      <c r="C14" s="114">
        <v>0.34</v>
      </c>
      <c r="D14" s="114">
        <v>0.89900000000000002</v>
      </c>
      <c r="E14" s="247"/>
      <c r="F14" s="34">
        <v>0.311</v>
      </c>
      <c r="G14" s="114">
        <v>0.311</v>
      </c>
      <c r="H14" s="248"/>
    </row>
    <row r="15" spans="1:16" ht="12.8" customHeight="1" x14ac:dyDescent="0.25">
      <c r="A15" s="51" t="s">
        <v>13</v>
      </c>
      <c r="B15" s="114">
        <v>0.34700000000000003</v>
      </c>
      <c r="C15" s="114">
        <v>0.34700000000000003</v>
      </c>
      <c r="D15" s="245"/>
      <c r="E15" s="247"/>
      <c r="F15" s="34" t="s">
        <v>1</v>
      </c>
      <c r="G15" s="114"/>
      <c r="H15" s="245" t="s">
        <v>165</v>
      </c>
      <c r="M15" s="2" t="s">
        <v>2</v>
      </c>
    </row>
    <row r="16" spans="1:16" ht="12.8" customHeight="1" x14ac:dyDescent="0.25">
      <c r="A16" s="51" t="s">
        <v>14</v>
      </c>
      <c r="B16" s="114">
        <v>0.26700000000000002</v>
      </c>
      <c r="C16" s="114">
        <v>0.26700000000000002</v>
      </c>
      <c r="D16" s="245"/>
      <c r="E16" s="247"/>
      <c r="F16" s="196" t="s">
        <v>1</v>
      </c>
      <c r="G16" s="245" t="s">
        <v>165</v>
      </c>
      <c r="H16" s="245" t="s">
        <v>165</v>
      </c>
    </row>
    <row r="17" spans="1:13" ht="12.8" customHeight="1" x14ac:dyDescent="0.25">
      <c r="A17" s="51" t="s">
        <v>15</v>
      </c>
      <c r="B17" s="114">
        <v>0.23100000000000001</v>
      </c>
      <c r="C17" s="114">
        <v>0.23100000000000001</v>
      </c>
      <c r="D17" s="245"/>
      <c r="E17" s="247"/>
      <c r="F17" s="196" t="s">
        <v>1</v>
      </c>
      <c r="G17" s="245" t="s">
        <v>165</v>
      </c>
      <c r="H17" s="245" t="s">
        <v>165</v>
      </c>
      <c r="M17" s="9" t="s">
        <v>2</v>
      </c>
    </row>
    <row r="18" spans="1:13" ht="12.8" customHeight="1" x14ac:dyDescent="0.25">
      <c r="A18" s="51" t="s">
        <v>80</v>
      </c>
      <c r="B18" s="114">
        <v>0.5</v>
      </c>
      <c r="C18" s="114">
        <v>0.5</v>
      </c>
      <c r="D18" s="245"/>
      <c r="E18" s="247"/>
      <c r="F18" s="196" t="s">
        <v>1</v>
      </c>
      <c r="G18" s="245" t="s">
        <v>165</v>
      </c>
      <c r="H18" s="245" t="s">
        <v>165</v>
      </c>
    </row>
    <row r="19" spans="1:13" ht="12.8" customHeight="1" x14ac:dyDescent="0.25">
      <c r="A19" s="51" t="s">
        <v>16</v>
      </c>
      <c r="B19" s="114">
        <v>0.41499999999999998</v>
      </c>
      <c r="C19" s="114">
        <v>0.41499999999999998</v>
      </c>
      <c r="D19" s="245"/>
      <c r="E19" s="247"/>
      <c r="F19" s="34">
        <v>0.44299999999999995</v>
      </c>
      <c r="G19" s="114">
        <v>0.44299999999999995</v>
      </c>
      <c r="H19" s="245" t="s">
        <v>165</v>
      </c>
    </row>
    <row r="20" spans="1:13" s="10" customFormat="1" ht="9" customHeight="1" x14ac:dyDescent="0.25">
      <c r="A20" s="53"/>
      <c r="B20" s="54"/>
      <c r="C20" s="54"/>
      <c r="D20" s="54"/>
      <c r="E20" s="247"/>
      <c r="F20" s="54"/>
      <c r="G20" s="54"/>
      <c r="H20" s="54"/>
      <c r="M20" s="11" t="s">
        <v>2</v>
      </c>
    </row>
    <row r="21" spans="1:13" ht="12.8" customHeight="1" x14ac:dyDescent="0.25">
      <c r="A21" s="51" t="s">
        <v>64</v>
      </c>
      <c r="B21" s="114">
        <v>0.26600000000000001</v>
      </c>
      <c r="C21" s="114">
        <v>0.26600000000000001</v>
      </c>
      <c r="D21" s="245"/>
      <c r="E21" s="247"/>
      <c r="F21" s="34" t="s">
        <v>1</v>
      </c>
      <c r="G21" s="245" t="s">
        <v>165</v>
      </c>
      <c r="H21" s="245" t="s">
        <v>165</v>
      </c>
    </row>
    <row r="22" spans="1:13" ht="12.8" customHeight="1" x14ac:dyDescent="0.25">
      <c r="A22" s="51" t="s">
        <v>18</v>
      </c>
      <c r="B22" s="114">
        <v>0.24100000000000002</v>
      </c>
      <c r="C22" s="114">
        <v>0.24100000000000002</v>
      </c>
      <c r="D22" s="245"/>
      <c r="E22" s="247"/>
      <c r="F22" s="34">
        <v>0.54600000000000004</v>
      </c>
      <c r="G22" s="114">
        <v>0.54600000000000004</v>
      </c>
      <c r="H22" s="245"/>
    </row>
    <row r="23" spans="1:13" ht="12.8" customHeight="1" x14ac:dyDescent="0.25">
      <c r="A23" s="51" t="s">
        <v>19</v>
      </c>
      <c r="B23" s="114">
        <v>0.29299999999999998</v>
      </c>
      <c r="C23" s="114">
        <v>0.29299999999999998</v>
      </c>
      <c r="D23" s="245"/>
      <c r="E23" s="247"/>
      <c r="F23" s="251">
        <v>0.46399999999999997</v>
      </c>
      <c r="G23" s="114">
        <v>0.46399999999999997</v>
      </c>
      <c r="H23" s="245"/>
    </row>
    <row r="24" spans="1:13" ht="12.8" customHeight="1" x14ac:dyDescent="0.25">
      <c r="A24" s="51" t="s">
        <v>20</v>
      </c>
      <c r="B24" s="114">
        <v>0.59599999999999997</v>
      </c>
      <c r="C24" s="114">
        <v>0.59599999999999997</v>
      </c>
      <c r="D24" s="245"/>
      <c r="E24" s="247"/>
      <c r="F24" s="196" t="s">
        <v>1</v>
      </c>
      <c r="G24" s="245" t="s">
        <v>165</v>
      </c>
      <c r="H24" s="245" t="s">
        <v>165</v>
      </c>
    </row>
    <row r="25" spans="1:13" ht="12.8" customHeight="1" x14ac:dyDescent="0.25">
      <c r="A25" s="51" t="s">
        <v>65</v>
      </c>
      <c r="B25" s="114">
        <v>0.61499999999999999</v>
      </c>
      <c r="C25" s="114">
        <v>0.61499999999999999</v>
      </c>
      <c r="D25" s="245"/>
      <c r="E25" s="247"/>
      <c r="F25" s="196" t="s">
        <v>1</v>
      </c>
      <c r="G25" s="245" t="s">
        <v>165</v>
      </c>
      <c r="H25" s="245" t="s">
        <v>165</v>
      </c>
    </row>
    <row r="26" spans="1:13" ht="12.8" customHeight="1" x14ac:dyDescent="0.25">
      <c r="A26" s="51" t="s">
        <v>22</v>
      </c>
      <c r="B26" s="114">
        <v>0.30499999999999999</v>
      </c>
      <c r="C26" s="114">
        <v>0.27200000000000002</v>
      </c>
      <c r="D26" s="114">
        <v>0.75800000000000001</v>
      </c>
      <c r="E26" s="247"/>
      <c r="F26" s="34">
        <v>0.29799999999999999</v>
      </c>
      <c r="G26" s="114">
        <v>0.27300000000000002</v>
      </c>
      <c r="H26" s="114">
        <v>0.90300000000000002</v>
      </c>
    </row>
    <row r="27" spans="1:13" ht="12.8" customHeight="1" x14ac:dyDescent="0.25">
      <c r="A27" s="51" t="s">
        <v>23</v>
      </c>
      <c r="B27" s="114">
        <v>0.27200000000000002</v>
      </c>
      <c r="C27" s="114">
        <v>0.27200000000000002</v>
      </c>
      <c r="D27" s="245"/>
      <c r="E27" s="247"/>
      <c r="F27" s="34">
        <v>0.223</v>
      </c>
      <c r="G27" s="114">
        <v>0.223</v>
      </c>
      <c r="H27" s="245"/>
    </row>
    <row r="28" spans="1:13" ht="12.8" customHeight="1" x14ac:dyDescent="0.25">
      <c r="A28" s="51" t="s">
        <v>24</v>
      </c>
      <c r="B28" s="114">
        <v>0.32400000000000001</v>
      </c>
      <c r="C28" s="114">
        <v>0.32400000000000001</v>
      </c>
      <c r="D28" s="245"/>
      <c r="E28" s="247"/>
      <c r="F28" s="34">
        <v>0.39600000000000002</v>
      </c>
      <c r="G28" s="114">
        <v>0.39600000000000002</v>
      </c>
      <c r="H28" s="245"/>
    </row>
    <row r="29" spans="1:13" ht="12.8" customHeight="1" x14ac:dyDescent="0.25">
      <c r="A29" s="51" t="s">
        <v>25</v>
      </c>
      <c r="B29" s="114">
        <v>0.55600000000000005</v>
      </c>
      <c r="C29" s="114">
        <v>0.55600000000000005</v>
      </c>
      <c r="D29" s="245"/>
      <c r="E29" s="247"/>
      <c r="F29" s="34">
        <v>0.57899999999999996</v>
      </c>
      <c r="G29" s="114">
        <v>0.57899999999999996</v>
      </c>
      <c r="H29" s="245"/>
    </row>
    <row r="30" spans="1:13" ht="12.8" customHeight="1" x14ac:dyDescent="0.25">
      <c r="A30" s="51" t="s">
        <v>66</v>
      </c>
      <c r="B30" s="114">
        <v>5.7999999999999996E-2</v>
      </c>
      <c r="C30" s="114">
        <v>5.7999999999999996E-2</v>
      </c>
      <c r="D30" s="245"/>
      <c r="E30" s="247"/>
      <c r="F30" s="196" t="s">
        <v>1</v>
      </c>
      <c r="G30" s="245" t="s">
        <v>165</v>
      </c>
      <c r="H30" s="245" t="s">
        <v>165</v>
      </c>
    </row>
    <row r="31" spans="1:13" s="10" customFormat="1" ht="9" customHeight="1" x14ac:dyDescent="0.25">
      <c r="A31" s="53"/>
      <c r="B31" s="54"/>
      <c r="C31" s="54"/>
      <c r="D31" s="54"/>
      <c r="E31" s="247"/>
      <c r="F31" s="54"/>
      <c r="G31" s="54"/>
      <c r="H31" s="54"/>
    </row>
    <row r="32" spans="1:13" ht="12.8" customHeight="1" x14ac:dyDescent="0.25">
      <c r="A32" s="51" t="s">
        <v>27</v>
      </c>
      <c r="B32" s="114">
        <v>0.877</v>
      </c>
      <c r="C32" s="114">
        <v>0.39399999999999996</v>
      </c>
      <c r="D32" s="114">
        <v>0.94400000000000006</v>
      </c>
      <c r="E32" s="247"/>
      <c r="F32" s="34">
        <v>0.97299999999999998</v>
      </c>
      <c r="G32" s="114">
        <v>0.47700000000000004</v>
      </c>
      <c r="H32" s="114">
        <v>0.99299999999999999</v>
      </c>
    </row>
    <row r="33" spans="1:13" ht="12.8" customHeight="1" x14ac:dyDescent="0.25">
      <c r="A33" s="51" t="s">
        <v>67</v>
      </c>
      <c r="B33" s="114">
        <v>0.26600000000000001</v>
      </c>
      <c r="C33" s="114">
        <v>0.26600000000000001</v>
      </c>
      <c r="D33" s="114">
        <v>0.13699999999999998</v>
      </c>
      <c r="E33" s="247"/>
      <c r="F33" s="196" t="s">
        <v>1</v>
      </c>
      <c r="G33" s="245" t="s">
        <v>165</v>
      </c>
      <c r="H33" s="245" t="s">
        <v>165</v>
      </c>
      <c r="M33" s="9"/>
    </row>
    <row r="34" spans="1:13" ht="12.8" customHeight="1" x14ac:dyDescent="0.25">
      <c r="A34" s="51" t="s">
        <v>68</v>
      </c>
      <c r="B34" s="114">
        <v>0.66400000000000003</v>
      </c>
      <c r="C34" s="114">
        <v>0.154</v>
      </c>
      <c r="D34" s="114">
        <v>0.98299999999999998</v>
      </c>
      <c r="E34" s="247"/>
      <c r="F34" s="34">
        <v>0.84799999999999998</v>
      </c>
      <c r="G34" s="31">
        <v>0</v>
      </c>
      <c r="H34" s="31">
        <v>0.86599999999999999</v>
      </c>
    </row>
    <row r="35" spans="1:13" ht="12.8" customHeight="1" x14ac:dyDescent="0.25">
      <c r="A35" s="51" t="s">
        <v>69</v>
      </c>
      <c r="B35" s="114">
        <v>0.60499999999999998</v>
      </c>
      <c r="C35" s="114">
        <v>0.60499999999999998</v>
      </c>
      <c r="D35" s="245"/>
      <c r="E35" s="247"/>
      <c r="F35" s="196" t="s">
        <v>1</v>
      </c>
      <c r="G35" s="245" t="s">
        <v>165</v>
      </c>
      <c r="H35" s="245" t="s">
        <v>165</v>
      </c>
    </row>
    <row r="36" spans="1:13" ht="12.8" customHeight="1" x14ac:dyDescent="0.25">
      <c r="A36" s="51" t="s">
        <v>70</v>
      </c>
      <c r="B36" s="114">
        <v>0.35700000000000004</v>
      </c>
      <c r="C36" s="114">
        <v>0.35700000000000004</v>
      </c>
      <c r="D36" s="245"/>
      <c r="E36" s="247"/>
      <c r="F36" s="196" t="s">
        <v>1</v>
      </c>
      <c r="G36" s="245" t="s">
        <v>165</v>
      </c>
      <c r="H36" s="245" t="s">
        <v>165</v>
      </c>
    </row>
    <row r="37" spans="1:13" ht="12.8" customHeight="1" x14ac:dyDescent="0.25">
      <c r="A37" s="51" t="s">
        <v>71</v>
      </c>
      <c r="B37" s="114">
        <v>0.49099999999999999</v>
      </c>
      <c r="C37" s="114">
        <v>0.49099999999999999</v>
      </c>
      <c r="D37" s="245"/>
      <c r="E37" s="247"/>
      <c r="F37" s="196" t="s">
        <v>1</v>
      </c>
      <c r="G37" s="245" t="s">
        <v>165</v>
      </c>
      <c r="H37" s="245" t="s">
        <v>165</v>
      </c>
    </row>
    <row r="38" spans="1:13" ht="12.8" customHeight="1" x14ac:dyDescent="0.25">
      <c r="A38" s="51" t="s">
        <v>72</v>
      </c>
      <c r="B38" s="114">
        <v>0.24299999999999999</v>
      </c>
      <c r="C38" s="114">
        <v>0.154</v>
      </c>
      <c r="D38" s="114">
        <v>0.54400000000000004</v>
      </c>
      <c r="E38" s="247"/>
      <c r="F38" s="196" t="s">
        <v>1</v>
      </c>
      <c r="G38" s="245" t="s">
        <v>165</v>
      </c>
      <c r="H38" s="245" t="s">
        <v>165</v>
      </c>
    </row>
    <row r="39" spans="1:13" ht="12.8" customHeight="1" x14ac:dyDescent="0.25">
      <c r="A39" s="51" t="s">
        <v>34</v>
      </c>
      <c r="B39" s="114">
        <v>0.37200000000000005</v>
      </c>
      <c r="C39" s="114">
        <v>0.37200000000000005</v>
      </c>
      <c r="D39" s="245"/>
      <c r="E39" s="247"/>
      <c r="F39" s="34">
        <v>0.40200000000000002</v>
      </c>
      <c r="G39" s="114">
        <v>0.40200000000000002</v>
      </c>
      <c r="H39" s="245"/>
    </row>
    <row r="40" spans="1:13" ht="12.8" customHeight="1" x14ac:dyDescent="0.25">
      <c r="A40" s="51" t="s">
        <v>73</v>
      </c>
      <c r="B40" s="114">
        <v>0.439</v>
      </c>
      <c r="C40" s="114">
        <v>0.434</v>
      </c>
      <c r="D40" s="114">
        <v>0.45200000000000001</v>
      </c>
      <c r="E40" s="247"/>
      <c r="F40" s="196" t="s">
        <v>1</v>
      </c>
      <c r="G40" s="245" t="s">
        <v>165</v>
      </c>
      <c r="H40" s="245" t="s">
        <v>165</v>
      </c>
    </row>
    <row r="41" spans="1:13" ht="12.8" customHeight="1" x14ac:dyDescent="0.25">
      <c r="A41" s="51" t="s">
        <v>36</v>
      </c>
      <c r="B41" s="114">
        <v>0.38100000000000001</v>
      </c>
      <c r="C41" s="114">
        <v>0.38100000000000001</v>
      </c>
      <c r="D41" s="245"/>
      <c r="E41" s="247"/>
      <c r="F41" s="34">
        <v>0.503</v>
      </c>
      <c r="G41" s="114">
        <v>0.503</v>
      </c>
      <c r="H41" s="245"/>
    </row>
    <row r="42" spans="1:13" s="10" customFormat="1" ht="9" customHeight="1" x14ac:dyDescent="0.25">
      <c r="A42" s="53"/>
      <c r="B42" s="54"/>
      <c r="C42" s="54"/>
      <c r="D42" s="54"/>
      <c r="E42" s="247"/>
      <c r="F42" s="54"/>
      <c r="G42" s="54"/>
      <c r="H42" s="54"/>
    </row>
    <row r="43" spans="1:13" ht="12.8" customHeight="1" x14ac:dyDescent="0.25">
      <c r="A43" s="51" t="s">
        <v>74</v>
      </c>
      <c r="B43" s="114">
        <v>0.629</v>
      </c>
      <c r="C43" s="114">
        <v>0.35100000000000003</v>
      </c>
      <c r="D43" s="114">
        <v>0.82299999999999995</v>
      </c>
      <c r="E43" s="247"/>
      <c r="F43" s="196" t="s">
        <v>1</v>
      </c>
      <c r="G43" s="245" t="s">
        <v>165</v>
      </c>
      <c r="H43" s="245" t="s">
        <v>165</v>
      </c>
    </row>
    <row r="44" spans="1:13" ht="12.8" customHeight="1" x14ac:dyDescent="0.25">
      <c r="A44" s="51" t="s">
        <v>75</v>
      </c>
      <c r="B44" s="114">
        <v>0.29799999999999999</v>
      </c>
      <c r="C44" s="114">
        <v>0.29799999999999999</v>
      </c>
      <c r="D44" s="245"/>
      <c r="E44" s="247"/>
      <c r="F44" s="251">
        <v>0.92799999999999994</v>
      </c>
      <c r="G44" s="31">
        <v>0.92799999999999994</v>
      </c>
      <c r="H44" s="245"/>
    </row>
    <row r="45" spans="1:13" ht="12.8" customHeight="1" x14ac:dyDescent="0.25">
      <c r="A45" s="51" t="s">
        <v>39</v>
      </c>
      <c r="B45" s="114">
        <v>0.42499999999999999</v>
      </c>
      <c r="C45" s="114">
        <v>0.42499999999999999</v>
      </c>
      <c r="D45" s="245"/>
      <c r="E45" s="247"/>
      <c r="F45" s="34">
        <v>0.52700000000000002</v>
      </c>
      <c r="G45" s="114">
        <v>0.52700000000000002</v>
      </c>
      <c r="H45" s="245"/>
    </row>
    <row r="46" spans="1:13" ht="12.8" customHeight="1" x14ac:dyDescent="0.25">
      <c r="A46" s="51" t="s">
        <v>76</v>
      </c>
      <c r="B46" s="114">
        <v>0.217</v>
      </c>
      <c r="C46" s="114">
        <v>0.20300000000000001</v>
      </c>
      <c r="D46" s="114">
        <v>0.23699999999999999</v>
      </c>
      <c r="E46" s="247"/>
      <c r="F46" s="196" t="s">
        <v>1</v>
      </c>
      <c r="G46" s="245" t="s">
        <v>165</v>
      </c>
      <c r="H46" s="245" t="s">
        <v>165</v>
      </c>
    </row>
    <row r="47" spans="1:13" ht="12.8" customHeight="1" x14ac:dyDescent="0.25">
      <c r="A47" s="51" t="s">
        <v>41</v>
      </c>
      <c r="B47" s="114">
        <v>0.26400000000000001</v>
      </c>
      <c r="C47" s="114">
        <v>0.26400000000000001</v>
      </c>
      <c r="D47" s="245"/>
      <c r="E47" s="247"/>
      <c r="F47" s="34">
        <v>0.46700000000000003</v>
      </c>
      <c r="G47" s="114">
        <v>0.46700000000000003</v>
      </c>
      <c r="H47" s="245"/>
    </row>
    <row r="48" spans="1:13" ht="12.8" customHeight="1" x14ac:dyDescent="0.25">
      <c r="A48" s="51" t="s">
        <v>42</v>
      </c>
      <c r="B48" s="114">
        <v>0.54100000000000004</v>
      </c>
      <c r="C48" s="114">
        <v>0.54100000000000004</v>
      </c>
      <c r="D48" s="245"/>
      <c r="E48" s="247"/>
      <c r="F48" s="196" t="s">
        <v>1</v>
      </c>
      <c r="G48" s="245" t="s">
        <v>165</v>
      </c>
      <c r="H48" s="245" t="s">
        <v>165</v>
      </c>
    </row>
    <row r="49" spans="1:13" ht="12.8" customHeight="1" x14ac:dyDescent="0.25">
      <c r="A49" s="51" t="s">
        <v>43</v>
      </c>
      <c r="B49" s="114">
        <v>0.34799999999999998</v>
      </c>
      <c r="C49" s="114">
        <v>0.34799999999999998</v>
      </c>
      <c r="D49" s="158"/>
      <c r="E49" s="247"/>
      <c r="F49" s="34">
        <v>0.377</v>
      </c>
      <c r="G49" s="114">
        <v>0.377</v>
      </c>
      <c r="H49" s="74"/>
    </row>
    <row r="50" spans="1:13" ht="12.8" customHeight="1" x14ac:dyDescent="0.25">
      <c r="A50" s="51" t="s">
        <v>77</v>
      </c>
      <c r="B50" s="114">
        <v>0.315</v>
      </c>
      <c r="C50" s="114">
        <v>0.315</v>
      </c>
      <c r="D50" s="245"/>
      <c r="E50" s="247"/>
      <c r="F50" s="196" t="s">
        <v>1</v>
      </c>
      <c r="G50" s="245" t="s">
        <v>165</v>
      </c>
      <c r="H50" s="245" t="s">
        <v>165</v>
      </c>
    </row>
    <row r="51" spans="1:13" ht="12.8" customHeight="1" x14ac:dyDescent="0.25">
      <c r="A51" s="51" t="s">
        <v>45</v>
      </c>
      <c r="B51" s="114">
        <v>0.65900000000000003</v>
      </c>
      <c r="C51" s="114">
        <v>4.7E-2</v>
      </c>
      <c r="D51" s="114">
        <v>0.875</v>
      </c>
      <c r="E51" s="247"/>
      <c r="F51" s="34">
        <v>0.98599999999999999</v>
      </c>
      <c r="G51" s="245"/>
      <c r="H51" s="114">
        <v>0.98599999999999999</v>
      </c>
    </row>
    <row r="52" spans="1:13" ht="12.8" customHeight="1" x14ac:dyDescent="0.25">
      <c r="A52" s="51" t="s">
        <v>46</v>
      </c>
      <c r="B52" s="114">
        <v>0.222</v>
      </c>
      <c r="C52" s="114">
        <v>0.222</v>
      </c>
      <c r="D52" s="245"/>
      <c r="E52" s="247"/>
      <c r="F52" s="34">
        <v>0.37799999999999995</v>
      </c>
      <c r="G52" s="114">
        <v>0.37799999999999995</v>
      </c>
      <c r="H52" s="245"/>
    </row>
    <row r="53" spans="1:13" s="10" customFormat="1" ht="9" customHeight="1" x14ac:dyDescent="0.25">
      <c r="A53" s="53"/>
      <c r="B53" s="54"/>
      <c r="C53" s="54"/>
      <c r="D53" s="54"/>
      <c r="E53" s="247"/>
      <c r="F53" s="54"/>
      <c r="G53" s="54"/>
      <c r="H53" s="54"/>
    </row>
    <row r="54" spans="1:13" ht="12.8" customHeight="1" x14ac:dyDescent="0.25">
      <c r="A54" s="51" t="s">
        <v>47</v>
      </c>
      <c r="B54" s="114">
        <v>0.191</v>
      </c>
      <c r="C54" s="114">
        <v>0.191</v>
      </c>
      <c r="D54" s="245"/>
      <c r="E54" s="247"/>
      <c r="F54" s="196" t="s">
        <v>1</v>
      </c>
      <c r="G54" s="245" t="s">
        <v>165</v>
      </c>
      <c r="H54" s="245" t="s">
        <v>165</v>
      </c>
    </row>
    <row r="55" spans="1:13" ht="12.8" customHeight="1" x14ac:dyDescent="0.25">
      <c r="A55" s="51" t="s">
        <v>48</v>
      </c>
      <c r="B55" s="114">
        <v>8.900000000000001E-2</v>
      </c>
      <c r="C55" s="114">
        <v>8.900000000000001E-2</v>
      </c>
      <c r="D55" s="245"/>
      <c r="E55" s="247"/>
      <c r="F55" s="34">
        <v>0.11800000000000001</v>
      </c>
      <c r="G55" s="114">
        <v>0.11800000000000001</v>
      </c>
      <c r="H55" s="245"/>
    </row>
    <row r="56" spans="1:13" ht="12.8" customHeight="1" x14ac:dyDescent="0.25">
      <c r="A56" s="51" t="s">
        <v>49</v>
      </c>
      <c r="B56" s="114">
        <v>0.29899999999999999</v>
      </c>
      <c r="C56" s="114">
        <v>0.29899999999999999</v>
      </c>
      <c r="D56" s="245"/>
      <c r="E56" s="247"/>
      <c r="F56" s="196" t="s">
        <v>1</v>
      </c>
      <c r="G56" s="245" t="s">
        <v>165</v>
      </c>
      <c r="H56" s="245" t="s">
        <v>165</v>
      </c>
    </row>
    <row r="57" spans="1:13" ht="12.8" customHeight="1" x14ac:dyDescent="0.25">
      <c r="A57" s="51" t="s">
        <v>50</v>
      </c>
      <c r="B57" s="114">
        <v>0.57700000000000007</v>
      </c>
      <c r="C57" s="114">
        <v>0.57700000000000007</v>
      </c>
      <c r="D57" s="245"/>
      <c r="E57" s="247"/>
      <c r="F57" s="196" t="s">
        <v>1</v>
      </c>
      <c r="G57" s="245" t="s">
        <v>165</v>
      </c>
      <c r="H57" s="245" t="s">
        <v>165</v>
      </c>
      <c r="I57" s="166"/>
    </row>
    <row r="58" spans="1:13" ht="12.8" customHeight="1" x14ac:dyDescent="0.25">
      <c r="A58" s="51" t="s">
        <v>51</v>
      </c>
      <c r="B58" s="114">
        <v>0.33200000000000002</v>
      </c>
      <c r="C58" s="114">
        <v>0.33200000000000002</v>
      </c>
      <c r="D58" s="248"/>
      <c r="E58" s="247"/>
      <c r="F58" s="34">
        <v>0.32799999999999996</v>
      </c>
      <c r="G58" s="114">
        <v>0.32799999999999996</v>
      </c>
      <c r="H58" s="245"/>
      <c r="I58" s="5"/>
    </row>
    <row r="59" spans="1:13" ht="12.8" customHeight="1" x14ac:dyDescent="0.25">
      <c r="A59" s="51" t="s">
        <v>52</v>
      </c>
      <c r="B59" s="114">
        <v>0.218</v>
      </c>
      <c r="C59" s="114">
        <v>0.218</v>
      </c>
      <c r="D59" s="245"/>
      <c r="E59" s="247"/>
      <c r="F59" s="196" t="s">
        <v>1</v>
      </c>
      <c r="G59" s="245" t="s">
        <v>165</v>
      </c>
      <c r="H59" s="245" t="s">
        <v>165</v>
      </c>
      <c r="I59" s="5"/>
      <c r="M59" s="9"/>
    </row>
    <row r="60" spans="1:13" ht="12.8" customHeight="1" x14ac:dyDescent="0.25">
      <c r="A60" s="51" t="s">
        <v>53</v>
      </c>
      <c r="B60" s="114">
        <v>0.11800000000000001</v>
      </c>
      <c r="C60" s="114">
        <v>6.8000000000000005E-2</v>
      </c>
      <c r="D60" s="114">
        <v>0.60199999999999998</v>
      </c>
      <c r="E60" s="247"/>
      <c r="F60" s="196" t="s">
        <v>1</v>
      </c>
      <c r="G60" s="245" t="s">
        <v>165</v>
      </c>
      <c r="H60" s="245" t="s">
        <v>165</v>
      </c>
    </row>
    <row r="61" spans="1:13" ht="12.8" customHeight="1" x14ac:dyDescent="0.25">
      <c r="A61" s="51" t="s">
        <v>54</v>
      </c>
      <c r="B61" s="114">
        <v>0.46200000000000002</v>
      </c>
      <c r="C61" s="114">
        <v>0.122</v>
      </c>
      <c r="D61" s="114">
        <v>0.93500000000000005</v>
      </c>
      <c r="E61" s="247"/>
      <c r="F61" s="34">
        <v>0.57999999999999996</v>
      </c>
      <c r="G61" s="114">
        <v>0.1</v>
      </c>
      <c r="H61" s="114">
        <v>0.92500000000000004</v>
      </c>
    </row>
    <row r="62" spans="1:13" ht="12.8" customHeight="1" x14ac:dyDescent="0.25">
      <c r="A62" s="51" t="s">
        <v>55</v>
      </c>
      <c r="B62" s="114">
        <v>6.2E-2</v>
      </c>
      <c r="C62" s="114">
        <v>6.2E-2</v>
      </c>
      <c r="D62" s="245"/>
      <c r="E62" s="247"/>
      <c r="F62" s="196" t="s">
        <v>1</v>
      </c>
      <c r="G62" s="245" t="s">
        <v>165</v>
      </c>
      <c r="H62" s="245" t="s">
        <v>165</v>
      </c>
    </row>
    <row r="63" spans="1:13" ht="12.8" customHeight="1" x14ac:dyDescent="0.25">
      <c r="A63" s="51" t="s">
        <v>56</v>
      </c>
      <c r="B63" s="114">
        <v>0.40500000000000003</v>
      </c>
      <c r="C63" s="114">
        <v>0.34299999999999997</v>
      </c>
      <c r="D63" s="114">
        <v>0.83799999999999997</v>
      </c>
      <c r="E63" s="247"/>
      <c r="F63" s="196" t="s">
        <v>1</v>
      </c>
      <c r="G63" s="245" t="s">
        <v>165</v>
      </c>
      <c r="H63" s="245" t="s">
        <v>165</v>
      </c>
    </row>
    <row r="64" spans="1:13" s="10" customFormat="1" ht="9" customHeight="1" x14ac:dyDescent="0.25">
      <c r="A64" s="53"/>
      <c r="B64" s="54"/>
      <c r="C64" s="54"/>
      <c r="D64" s="54"/>
      <c r="E64" s="247"/>
      <c r="F64" s="54"/>
      <c r="G64" s="54"/>
      <c r="H64" s="54"/>
    </row>
    <row r="65" spans="1:8" ht="12.8" customHeight="1" x14ac:dyDescent="0.25">
      <c r="A65" s="51" t="s">
        <v>57</v>
      </c>
      <c r="B65" s="114">
        <v>0.505</v>
      </c>
      <c r="C65" s="114">
        <v>0.215</v>
      </c>
      <c r="D65" s="114">
        <v>0.78200000000000003</v>
      </c>
      <c r="E65" s="247"/>
      <c r="F65" s="34">
        <v>0.69599999999999995</v>
      </c>
      <c r="G65" s="114">
        <v>0.35799999999999998</v>
      </c>
      <c r="H65" s="114">
        <v>0.76500000000000001</v>
      </c>
    </row>
    <row r="66" spans="1:8" ht="12.8" customHeight="1" x14ac:dyDescent="0.25">
      <c r="A66" s="51" t="s">
        <v>78</v>
      </c>
      <c r="B66" s="114">
        <v>0.34700000000000003</v>
      </c>
      <c r="C66" s="114">
        <v>0.34700000000000003</v>
      </c>
      <c r="D66" s="245"/>
      <c r="E66" s="247"/>
      <c r="F66" s="196" t="s">
        <v>1</v>
      </c>
      <c r="G66" s="245" t="s">
        <v>165</v>
      </c>
      <c r="H66" s="245" t="s">
        <v>165</v>
      </c>
    </row>
    <row r="67" spans="1:8" ht="12.8" customHeight="1" x14ac:dyDescent="0.25">
      <c r="A67" s="51" t="s">
        <v>59</v>
      </c>
      <c r="B67" s="114">
        <v>0.51800000000000002</v>
      </c>
      <c r="C67" s="114">
        <v>0.36700000000000005</v>
      </c>
      <c r="D67" s="114">
        <v>0.93299999999999994</v>
      </c>
      <c r="E67" s="247"/>
      <c r="F67" s="34">
        <v>0.66500000000000004</v>
      </c>
      <c r="G67" s="114">
        <v>0.45500000000000002</v>
      </c>
      <c r="H67" s="114">
        <v>0.82900000000000007</v>
      </c>
    </row>
    <row r="68" spans="1:8" ht="12.8" customHeight="1" x14ac:dyDescent="0.25">
      <c r="A68" s="52" t="s">
        <v>60</v>
      </c>
      <c r="B68" s="90">
        <v>0.72499999999999998</v>
      </c>
      <c r="C68" s="90">
        <v>0.72499999999999998</v>
      </c>
      <c r="D68" s="246"/>
      <c r="E68" s="247"/>
      <c r="F68" s="90">
        <v>0.77599999999999991</v>
      </c>
      <c r="G68" s="90">
        <v>0.77599999999999991</v>
      </c>
      <c r="H68" s="246" t="s">
        <v>165</v>
      </c>
    </row>
    <row r="69" spans="1:8" ht="12.8" customHeight="1" x14ac:dyDescent="0.2">
      <c r="A69" s="274" t="s">
        <v>84</v>
      </c>
      <c r="B69" s="274"/>
      <c r="C69" s="274"/>
      <c r="D69" s="274"/>
      <c r="E69" s="274"/>
      <c r="F69" s="274"/>
      <c r="G69" s="274"/>
      <c r="H69" s="274"/>
    </row>
  </sheetData>
  <mergeCells count="14">
    <mergeCell ref="A2:H2"/>
    <mergeCell ref="A1:H1"/>
    <mergeCell ref="A69:H69"/>
    <mergeCell ref="A3:H3"/>
    <mergeCell ref="A4:H4"/>
    <mergeCell ref="A5:A7"/>
    <mergeCell ref="B6:B7"/>
    <mergeCell ref="C6:C7"/>
    <mergeCell ref="D6:D7"/>
    <mergeCell ref="F6:F7"/>
    <mergeCell ref="G6:G7"/>
    <mergeCell ref="H6:H7"/>
    <mergeCell ref="B5:D5"/>
    <mergeCell ref="F5:H5"/>
  </mergeCells>
  <phoneticPr fontId="3" type="noConversion"/>
  <printOptions horizontalCentered="1"/>
  <pageMargins left="0.25" right="0.25" top="0.25" bottom="0.25" header="0.5" footer="0.5"/>
  <pageSetup scale="8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1"/>
  <sheetViews>
    <sheetView zoomScaleNormal="100" zoomScaleSheetLayoutView="100" workbookViewId="0">
      <selection activeCell="I40" sqref="I40"/>
    </sheetView>
  </sheetViews>
  <sheetFormatPr defaultColWidth="9.125" defaultRowHeight="12.8" customHeight="1" x14ac:dyDescent="0.2"/>
  <cols>
    <col min="1" max="1" width="15.75" style="10" customWidth="1"/>
    <col min="2" max="4" width="10.75" style="10" customWidth="1"/>
    <col min="5" max="5" width="9.75" style="10" customWidth="1"/>
    <col min="6" max="6" width="2.125" style="10" customWidth="1"/>
    <col min="7" max="9" width="10.75" style="10" customWidth="1"/>
    <col min="10" max="10" width="9.75" style="10" customWidth="1"/>
    <col min="11" max="16384" width="9.125" style="10"/>
  </cols>
  <sheetData>
    <row r="1" spans="1:12" s="194" customFormat="1" ht="12.8" customHeight="1" x14ac:dyDescent="0.25">
      <c r="A1" s="284" t="s">
        <v>200</v>
      </c>
      <c r="B1" s="284"/>
      <c r="C1" s="284"/>
      <c r="D1" s="284"/>
      <c r="E1" s="284"/>
      <c r="F1" s="284"/>
      <c r="G1" s="284"/>
      <c r="H1" s="284"/>
      <c r="I1" s="284"/>
      <c r="J1" s="284"/>
    </row>
    <row r="2" spans="1:12" s="194" customFormat="1" ht="12.8" customHeight="1" x14ac:dyDescent="0.25">
      <c r="A2" s="284" t="s">
        <v>201</v>
      </c>
      <c r="B2" s="284"/>
      <c r="C2" s="284"/>
      <c r="D2" s="284"/>
      <c r="E2" s="284"/>
      <c r="F2" s="284"/>
      <c r="G2" s="284"/>
      <c r="H2" s="284"/>
      <c r="I2" s="284"/>
      <c r="J2" s="284"/>
    </row>
    <row r="3" spans="1:12" ht="12.8" customHeight="1" x14ac:dyDescent="0.25">
      <c r="A3" s="271" t="s">
        <v>269</v>
      </c>
      <c r="B3" s="271"/>
      <c r="C3" s="271"/>
      <c r="D3" s="271"/>
      <c r="E3" s="271"/>
      <c r="F3" s="271"/>
      <c r="G3" s="271"/>
      <c r="H3" s="271"/>
      <c r="I3" s="271"/>
      <c r="J3" s="271"/>
    </row>
    <row r="4" spans="1:12" ht="12.8" customHeight="1" x14ac:dyDescent="0.2">
      <c r="A4" s="292" t="str">
        <f>'1B'!$A$4</f>
        <v>ACF/OFA: 07/30/2020</v>
      </c>
      <c r="B4" s="292"/>
      <c r="C4" s="292"/>
      <c r="D4" s="292"/>
      <c r="E4" s="292"/>
      <c r="F4" s="292"/>
      <c r="G4" s="292"/>
      <c r="H4" s="292"/>
      <c r="I4" s="292"/>
      <c r="J4" s="292"/>
    </row>
    <row r="5" spans="1:12" s="12" customFormat="1" ht="12.8" customHeight="1" x14ac:dyDescent="0.25">
      <c r="A5" s="275" t="s">
        <v>0</v>
      </c>
      <c r="B5" s="282" t="s">
        <v>82</v>
      </c>
      <c r="C5" s="282"/>
      <c r="D5" s="282"/>
      <c r="E5" s="293"/>
      <c r="F5" s="249" t="s">
        <v>165</v>
      </c>
      <c r="G5" s="282" t="s">
        <v>79</v>
      </c>
      <c r="H5" s="282"/>
      <c r="I5" s="282"/>
      <c r="J5" s="282"/>
    </row>
    <row r="6" spans="1:12" s="12" customFormat="1" ht="12.8" customHeight="1" x14ac:dyDescent="0.25">
      <c r="A6" s="276"/>
      <c r="B6" s="278" t="s">
        <v>266</v>
      </c>
      <c r="C6" s="278" t="s">
        <v>271</v>
      </c>
      <c r="D6" s="278" t="s">
        <v>139</v>
      </c>
      <c r="E6" s="278" t="s">
        <v>140</v>
      </c>
      <c r="F6" s="249"/>
      <c r="G6" s="278" t="s">
        <v>266</v>
      </c>
      <c r="H6" s="278" t="s">
        <v>271</v>
      </c>
      <c r="I6" s="278" t="s">
        <v>139</v>
      </c>
      <c r="J6" s="278" t="s">
        <v>140</v>
      </c>
    </row>
    <row r="7" spans="1:12" s="12" customFormat="1" ht="12.8" customHeight="1" x14ac:dyDescent="0.25">
      <c r="A7" s="277"/>
      <c r="B7" s="279"/>
      <c r="C7" s="279"/>
      <c r="D7" s="279"/>
      <c r="E7" s="279"/>
      <c r="F7" s="249"/>
      <c r="G7" s="279"/>
      <c r="H7" s="279"/>
      <c r="I7" s="279"/>
      <c r="J7" s="279"/>
    </row>
    <row r="8" spans="1:12" ht="12.8" customHeight="1" x14ac:dyDescent="0.25">
      <c r="A8" s="39" t="s">
        <v>3</v>
      </c>
      <c r="B8" s="33">
        <f>'[1]1B'!B8</f>
        <v>0.48100000000000004</v>
      </c>
      <c r="C8" s="31">
        <f>'1B'!B8</f>
        <v>0.47100000000000003</v>
      </c>
      <c r="D8" s="31">
        <f>C8-B8</f>
        <v>-1.0000000000000009E-2</v>
      </c>
      <c r="E8" s="41">
        <f>D8/B8</f>
        <v>-2.0790020790020809E-2</v>
      </c>
      <c r="F8" s="249"/>
      <c r="G8" s="31">
        <f>'[1]1B'!F8</f>
        <v>0.57899999999999996</v>
      </c>
      <c r="H8" s="31">
        <f>'1B'!F8</f>
        <v>0.54799999999999993</v>
      </c>
      <c r="I8" s="31">
        <f>H8-G8</f>
        <v>-3.1000000000000028E-2</v>
      </c>
      <c r="J8" s="31">
        <f>I8/G8</f>
        <v>-5.3540587219343745E-2</v>
      </c>
    </row>
    <row r="9" spans="1:12" ht="7.55" customHeight="1" x14ac:dyDescent="0.25">
      <c r="A9" s="59"/>
      <c r="B9" s="60">
        <f>'[1]1B'!B9</f>
        <v>0</v>
      </c>
      <c r="C9" s="61"/>
      <c r="D9" s="61"/>
      <c r="E9" s="62"/>
      <c r="F9" s="249"/>
      <c r="G9" s="61">
        <f>'[1]1B'!F9</f>
        <v>0</v>
      </c>
      <c r="H9" s="61"/>
      <c r="I9" s="61" t="s">
        <v>2</v>
      </c>
      <c r="J9" s="61" t="s">
        <v>2</v>
      </c>
    </row>
    <row r="10" spans="1:12" ht="12.8" customHeight="1" x14ac:dyDescent="0.25">
      <c r="A10" s="51" t="s">
        <v>8</v>
      </c>
      <c r="B10" s="33">
        <f>'[1]1B'!B10</f>
        <v>0.54899999999999993</v>
      </c>
      <c r="C10" s="31">
        <f>'1B'!B10</f>
        <v>0.54799999999999993</v>
      </c>
      <c r="D10" s="31">
        <f t="shared" ref="D10:D68" si="0">C10-B10</f>
        <v>-1.0000000000000009E-3</v>
      </c>
      <c r="E10" s="41">
        <f t="shared" ref="E10:E68" si="1">D10/B10</f>
        <v>-1.8214936247723152E-3</v>
      </c>
      <c r="F10" s="249"/>
      <c r="G10" s="31">
        <f>'[1]1B'!F10</f>
        <v>0.629</v>
      </c>
      <c r="H10" s="31">
        <f>'1B'!F10</f>
        <v>0.52900000000000003</v>
      </c>
      <c r="I10" s="31">
        <f t="shared" ref="I10:I15" si="2">H10-G10</f>
        <v>-9.9999999999999978E-2</v>
      </c>
      <c r="J10" s="31">
        <f t="shared" ref="J10:J15" si="3">I10/G10</f>
        <v>-0.15898251192368837</v>
      </c>
    </row>
    <row r="11" spans="1:12" ht="12.8" customHeight="1" x14ac:dyDescent="0.25">
      <c r="A11" s="51" t="s">
        <v>9</v>
      </c>
      <c r="B11" s="33">
        <f>'[1]1B'!B11</f>
        <v>0.44799999999999995</v>
      </c>
      <c r="C11" s="31">
        <f>'1B'!B11</f>
        <v>0.48499999999999999</v>
      </c>
      <c r="D11" s="31">
        <f t="shared" si="0"/>
        <v>3.7000000000000033E-2</v>
      </c>
      <c r="E11" s="41">
        <f t="shared" si="1"/>
        <v>8.2589285714285796E-2</v>
      </c>
      <c r="F11" s="249"/>
      <c r="G11" s="31">
        <f>'[1]1B'!F11</f>
        <v>0.53100000000000003</v>
      </c>
      <c r="H11" s="31">
        <f>'1B'!F11</f>
        <v>0.64200000000000002</v>
      </c>
      <c r="I11" s="31">
        <f t="shared" si="2"/>
        <v>0.11099999999999999</v>
      </c>
      <c r="J11" s="31">
        <f t="shared" si="3"/>
        <v>0.20903954802259883</v>
      </c>
      <c r="L11" s="11"/>
    </row>
    <row r="12" spans="1:12" ht="12.8" customHeight="1" x14ac:dyDescent="0.25">
      <c r="A12" s="51" t="s">
        <v>10</v>
      </c>
      <c r="B12" s="33">
        <f>'[1]1B'!B12</f>
        <v>0.20499999999999999</v>
      </c>
      <c r="C12" s="31">
        <f>'1B'!B12</f>
        <v>0.21600000000000003</v>
      </c>
      <c r="D12" s="31">
        <f t="shared" si="0"/>
        <v>1.1000000000000038E-2</v>
      </c>
      <c r="E12" s="41">
        <f t="shared" si="1"/>
        <v>5.365853658536604E-2</v>
      </c>
      <c r="F12" s="249"/>
      <c r="G12" s="31">
        <f>'[1]1B'!F12</f>
        <v>0.54899999999999993</v>
      </c>
      <c r="H12" s="31">
        <f>'1B'!F12</f>
        <v>0.55899999999999994</v>
      </c>
      <c r="I12" s="31">
        <f t="shared" si="2"/>
        <v>1.0000000000000009E-2</v>
      </c>
      <c r="J12" s="31">
        <f t="shared" si="3"/>
        <v>1.8214936247723152E-2</v>
      </c>
    </row>
    <row r="13" spans="1:12" ht="12.8" customHeight="1" x14ac:dyDescent="0.25">
      <c r="A13" s="51" t="s">
        <v>11</v>
      </c>
      <c r="B13" s="33">
        <f>'[1]1B'!B13</f>
        <v>0.312</v>
      </c>
      <c r="C13" s="31">
        <f>'1B'!B13</f>
        <v>0.26400000000000001</v>
      </c>
      <c r="D13" s="31">
        <f t="shared" si="0"/>
        <v>-4.7999999999999987E-2</v>
      </c>
      <c r="E13" s="41">
        <f t="shared" si="1"/>
        <v>-0.1538461538461538</v>
      </c>
      <c r="F13" s="249"/>
      <c r="G13" s="31">
        <f>'[1]1B'!F13</f>
        <v>0.315</v>
      </c>
      <c r="H13" s="31">
        <f>'1B'!F13</f>
        <v>0.27</v>
      </c>
      <c r="I13" s="31">
        <f t="shared" si="2"/>
        <v>-4.4999999999999984E-2</v>
      </c>
      <c r="J13" s="31">
        <f t="shared" si="3"/>
        <v>-0.14285714285714279</v>
      </c>
    </row>
    <row r="14" spans="1:12" ht="12.8" customHeight="1" x14ac:dyDescent="0.25">
      <c r="A14" s="51" t="s">
        <v>12</v>
      </c>
      <c r="B14" s="33">
        <f>'[1]1B'!B14</f>
        <v>0.56899999999999995</v>
      </c>
      <c r="C14" s="31">
        <f>'1B'!B14</f>
        <v>0.55299999999999994</v>
      </c>
      <c r="D14" s="31">
        <f t="shared" si="0"/>
        <v>-1.6000000000000014E-2</v>
      </c>
      <c r="E14" s="41">
        <f t="shared" si="1"/>
        <v>-2.8119507908611625E-2</v>
      </c>
      <c r="F14" s="249"/>
      <c r="G14" s="31">
        <f>'[1]1B'!F14</f>
        <v>0.375</v>
      </c>
      <c r="H14" s="31">
        <f>'1B'!F14</f>
        <v>0.311</v>
      </c>
      <c r="I14" s="31">
        <f t="shared" si="2"/>
        <v>-6.4000000000000001E-2</v>
      </c>
      <c r="J14" s="31">
        <f t="shared" si="3"/>
        <v>-0.17066666666666666</v>
      </c>
    </row>
    <row r="15" spans="1:12" ht="12.8" customHeight="1" x14ac:dyDescent="0.25">
      <c r="A15" s="51" t="s">
        <v>13</v>
      </c>
      <c r="B15" s="33">
        <f>'[1]1B'!B15</f>
        <v>0.33600000000000002</v>
      </c>
      <c r="C15" s="31">
        <f>'1B'!B15</f>
        <v>0.34700000000000003</v>
      </c>
      <c r="D15" s="31">
        <f t="shared" si="0"/>
        <v>1.100000000000001E-2</v>
      </c>
      <c r="E15" s="41">
        <f t="shared" si="1"/>
        <v>3.2738095238095268E-2</v>
      </c>
      <c r="F15" s="249"/>
      <c r="G15" s="31">
        <f>'[1]1B'!F15</f>
        <v>0.79500000000000004</v>
      </c>
      <c r="H15" s="262">
        <v>0</v>
      </c>
      <c r="I15" s="31">
        <f t="shared" si="2"/>
        <v>-0.79500000000000004</v>
      </c>
      <c r="J15" s="31">
        <f t="shared" si="3"/>
        <v>-1</v>
      </c>
      <c r="L15" s="10" t="s">
        <v>2</v>
      </c>
    </row>
    <row r="16" spans="1:12" ht="12.8" customHeight="1" x14ac:dyDescent="0.25">
      <c r="A16" s="51" t="s">
        <v>14</v>
      </c>
      <c r="B16" s="33">
        <f>'[1]1B'!B16</f>
        <v>0.25800000000000001</v>
      </c>
      <c r="C16" s="31">
        <f>'1B'!B16</f>
        <v>0.26700000000000002</v>
      </c>
      <c r="D16" s="31">
        <f t="shared" si="0"/>
        <v>9.000000000000008E-3</v>
      </c>
      <c r="E16" s="41">
        <f t="shared" si="1"/>
        <v>3.4883720930232585E-2</v>
      </c>
      <c r="F16" s="249"/>
      <c r="G16" s="196" t="str">
        <f>'[1]1B'!F16</f>
        <v>1/</v>
      </c>
      <c r="H16" s="158" t="s">
        <v>165</v>
      </c>
      <c r="I16" s="158" t="s">
        <v>165</v>
      </c>
      <c r="J16" s="158" t="s">
        <v>165</v>
      </c>
      <c r="L16" s="10" t="s">
        <v>2</v>
      </c>
    </row>
    <row r="17" spans="1:12" ht="12.8" customHeight="1" x14ac:dyDescent="0.25">
      <c r="A17" s="51" t="s">
        <v>15</v>
      </c>
      <c r="B17" s="33">
        <f>'[1]1B'!B17</f>
        <v>0.27</v>
      </c>
      <c r="C17" s="31">
        <f>'1B'!B17</f>
        <v>0.23100000000000001</v>
      </c>
      <c r="D17" s="31">
        <f t="shared" si="0"/>
        <v>-3.9000000000000007E-2</v>
      </c>
      <c r="E17" s="41">
        <f t="shared" si="1"/>
        <v>-0.14444444444444446</v>
      </c>
      <c r="F17" s="249"/>
      <c r="G17" s="196" t="str">
        <f>'[1]1B'!F17</f>
        <v>1/</v>
      </c>
      <c r="H17" s="158" t="s">
        <v>165</v>
      </c>
      <c r="I17" s="158" t="s">
        <v>165</v>
      </c>
      <c r="J17" s="158" t="s">
        <v>165</v>
      </c>
      <c r="L17" s="11" t="s">
        <v>2</v>
      </c>
    </row>
    <row r="18" spans="1:12" ht="12.8" customHeight="1" x14ac:dyDescent="0.25">
      <c r="A18" s="51" t="s">
        <v>80</v>
      </c>
      <c r="B18" s="33">
        <f>'[1]1B'!B18</f>
        <v>0.5</v>
      </c>
      <c r="C18" s="31">
        <f>'1B'!B18</f>
        <v>0.5</v>
      </c>
      <c r="D18" s="31">
        <f t="shared" si="0"/>
        <v>0</v>
      </c>
      <c r="E18" s="41">
        <f t="shared" si="1"/>
        <v>0</v>
      </c>
      <c r="F18" s="249"/>
      <c r="G18" s="196" t="str">
        <f>'[1]1B'!F18</f>
        <v>1/</v>
      </c>
      <c r="H18" s="158" t="s">
        <v>165</v>
      </c>
      <c r="I18" s="158" t="s">
        <v>165</v>
      </c>
      <c r="J18" s="158" t="s">
        <v>165</v>
      </c>
    </row>
    <row r="19" spans="1:12" ht="12.8" customHeight="1" x14ac:dyDescent="0.25">
      <c r="A19" s="51" t="s">
        <v>16</v>
      </c>
      <c r="B19" s="33">
        <f>'[1]1B'!B19</f>
        <v>0.38700000000000001</v>
      </c>
      <c r="C19" s="31">
        <f>'1B'!B19</f>
        <v>0.41499999999999998</v>
      </c>
      <c r="D19" s="31">
        <f t="shared" si="0"/>
        <v>2.7999999999999969E-2</v>
      </c>
      <c r="E19" s="41">
        <f t="shared" si="1"/>
        <v>7.2351421188630416E-2</v>
      </c>
      <c r="F19" s="249"/>
      <c r="G19" s="31">
        <f>'[1]1B'!F19</f>
        <v>0.43200000000000005</v>
      </c>
      <c r="H19" s="31">
        <f>'1B'!F19</f>
        <v>0.44299999999999995</v>
      </c>
      <c r="I19" s="31">
        <f>H19-G19</f>
        <v>1.0999999999999899E-2</v>
      </c>
      <c r="J19" s="31">
        <f>I19/G19</f>
        <v>2.5462962962962726E-2</v>
      </c>
    </row>
    <row r="20" spans="1:12" ht="7.55" customHeight="1" x14ac:dyDescent="0.25">
      <c r="A20" s="59"/>
      <c r="B20" s="60">
        <f>'[1]1B'!B20</f>
        <v>0</v>
      </c>
      <c r="C20" s="61"/>
      <c r="D20" s="61"/>
      <c r="E20" s="63" t="s">
        <v>2</v>
      </c>
      <c r="F20" s="249"/>
      <c r="G20" s="61">
        <f>'[1]1B'!F20</f>
        <v>0</v>
      </c>
      <c r="H20" s="61"/>
      <c r="I20" s="61" t="s">
        <v>2</v>
      </c>
      <c r="J20" s="61" t="s">
        <v>2</v>
      </c>
      <c r="L20" s="11" t="s">
        <v>2</v>
      </c>
    </row>
    <row r="21" spans="1:12" ht="12.8" customHeight="1" x14ac:dyDescent="0.25">
      <c r="A21" s="51" t="s">
        <v>17</v>
      </c>
      <c r="B21" s="33">
        <f>'[1]1B'!B21</f>
        <v>4.8000000000000001E-2</v>
      </c>
      <c r="C21" s="31">
        <f>'1B'!B21</f>
        <v>0.26600000000000001</v>
      </c>
      <c r="D21" s="31">
        <f t="shared" si="0"/>
        <v>0.21800000000000003</v>
      </c>
      <c r="E21" s="41">
        <f t="shared" si="1"/>
        <v>4.541666666666667</v>
      </c>
      <c r="F21" s="249"/>
      <c r="G21" s="250" t="str">
        <f>'[1]1B'!F21</f>
        <v>1/</v>
      </c>
      <c r="H21" s="158" t="s">
        <v>165</v>
      </c>
      <c r="I21" s="158" t="s">
        <v>165</v>
      </c>
      <c r="J21" s="158" t="s">
        <v>165</v>
      </c>
    </row>
    <row r="22" spans="1:12" ht="12.8" customHeight="1" x14ac:dyDescent="0.25">
      <c r="A22" s="51" t="s">
        <v>18</v>
      </c>
      <c r="B22" s="33">
        <f>'[1]1B'!B22</f>
        <v>0.315</v>
      </c>
      <c r="C22" s="31">
        <f>'1B'!B22</f>
        <v>0.24100000000000002</v>
      </c>
      <c r="D22" s="31">
        <f t="shared" si="0"/>
        <v>-7.3999999999999982E-2</v>
      </c>
      <c r="E22" s="41">
        <f t="shared" si="1"/>
        <v>-0.23492063492063486</v>
      </c>
      <c r="F22" s="249"/>
      <c r="G22" s="31">
        <f>'[1]1B'!F22</f>
        <v>0.53200000000000003</v>
      </c>
      <c r="H22" s="31">
        <f>'1B'!F22</f>
        <v>0.54600000000000004</v>
      </c>
      <c r="I22" s="31">
        <f>H22-G22</f>
        <v>1.4000000000000012E-2</v>
      </c>
      <c r="J22" s="31">
        <f>I22/G22</f>
        <v>2.6315789473684233E-2</v>
      </c>
    </row>
    <row r="23" spans="1:12" ht="12.8" customHeight="1" x14ac:dyDescent="0.25">
      <c r="A23" s="51" t="s">
        <v>19</v>
      </c>
      <c r="B23" s="33">
        <f>'[1]1B'!B23</f>
        <v>0.34100000000000003</v>
      </c>
      <c r="C23" s="31">
        <f>'1B'!B23</f>
        <v>0.29299999999999998</v>
      </c>
      <c r="D23" s="31">
        <f t="shared" si="0"/>
        <v>-4.8000000000000043E-2</v>
      </c>
      <c r="E23" s="41">
        <f t="shared" si="1"/>
        <v>-0.14076246334310863</v>
      </c>
      <c r="F23" s="249"/>
      <c r="G23" s="31">
        <f>'[1]1B'!F23</f>
        <v>0.51400000000000001</v>
      </c>
      <c r="H23" s="31">
        <f>'1B'!F23</f>
        <v>0.46399999999999997</v>
      </c>
      <c r="I23" s="31">
        <f>H23-G23</f>
        <v>-5.0000000000000044E-2</v>
      </c>
      <c r="J23" s="31">
        <f>I23/G23</f>
        <v>-9.7276264591439773E-2</v>
      </c>
    </row>
    <row r="24" spans="1:12" ht="12.8" customHeight="1" x14ac:dyDescent="0.25">
      <c r="A24" s="51" t="s">
        <v>20</v>
      </c>
      <c r="B24" s="33">
        <f>'[1]1B'!B24</f>
        <v>0.60899999999999999</v>
      </c>
      <c r="C24" s="31">
        <f>'1B'!B24</f>
        <v>0.59599999999999997</v>
      </c>
      <c r="D24" s="31">
        <f t="shared" si="0"/>
        <v>-1.3000000000000012E-2</v>
      </c>
      <c r="E24" s="41">
        <f t="shared" si="1"/>
        <v>-2.134646962233171E-2</v>
      </c>
      <c r="F24" s="249"/>
      <c r="G24" s="196" t="str">
        <f>'[1]1B'!F24</f>
        <v>1/</v>
      </c>
      <c r="H24" s="158" t="s">
        <v>165</v>
      </c>
      <c r="I24" s="158" t="s">
        <v>165</v>
      </c>
      <c r="J24" s="158" t="s">
        <v>165</v>
      </c>
    </row>
    <row r="25" spans="1:12" ht="12.8" customHeight="1" x14ac:dyDescent="0.25">
      <c r="A25" s="51" t="s">
        <v>21</v>
      </c>
      <c r="B25" s="33">
        <f>'[1]1B'!B25</f>
        <v>0.65099999999999991</v>
      </c>
      <c r="C25" s="31">
        <f>'1B'!B25</f>
        <v>0.61499999999999999</v>
      </c>
      <c r="D25" s="31">
        <f t="shared" si="0"/>
        <v>-3.5999999999999921E-2</v>
      </c>
      <c r="E25" s="41">
        <f t="shared" si="1"/>
        <v>-5.5299539170506798E-2</v>
      </c>
      <c r="F25" s="249"/>
      <c r="G25" s="196" t="str">
        <f>'[1]1B'!F25</f>
        <v>1/</v>
      </c>
      <c r="H25" s="158" t="s">
        <v>165</v>
      </c>
      <c r="I25" s="158" t="s">
        <v>165</v>
      </c>
      <c r="J25" s="158" t="s">
        <v>165</v>
      </c>
    </row>
    <row r="26" spans="1:12" ht="12.8" customHeight="1" x14ac:dyDescent="0.25">
      <c r="A26" s="51" t="s">
        <v>22</v>
      </c>
      <c r="B26" s="33">
        <f>'[1]1B'!B26</f>
        <v>0.307</v>
      </c>
      <c r="C26" s="31">
        <f>'1B'!B26</f>
        <v>0.30499999999999999</v>
      </c>
      <c r="D26" s="31">
        <f t="shared" si="0"/>
        <v>-2.0000000000000018E-3</v>
      </c>
      <c r="E26" s="41">
        <f t="shared" si="1"/>
        <v>-6.5146579804560316E-3</v>
      </c>
      <c r="F26" s="249"/>
      <c r="G26" s="31">
        <f>'[1]1B'!F26</f>
        <v>0.26</v>
      </c>
      <c r="H26" s="31">
        <f>'1B'!F26</f>
        <v>0.29799999999999999</v>
      </c>
      <c r="I26" s="31">
        <f>H26-G26</f>
        <v>3.7999999999999978E-2</v>
      </c>
      <c r="J26" s="31">
        <f>I26/G26</f>
        <v>0.14615384615384608</v>
      </c>
    </row>
    <row r="27" spans="1:12" ht="12.8" customHeight="1" x14ac:dyDescent="0.25">
      <c r="A27" s="51" t="s">
        <v>23</v>
      </c>
      <c r="B27" s="33">
        <f>'[1]1B'!B27</f>
        <v>0.33399999999999996</v>
      </c>
      <c r="C27" s="31">
        <f>'1B'!B27</f>
        <v>0.27200000000000002</v>
      </c>
      <c r="D27" s="31">
        <f t="shared" si="0"/>
        <v>-6.1999999999999944E-2</v>
      </c>
      <c r="E27" s="41">
        <f t="shared" si="1"/>
        <v>-0.18562874251496991</v>
      </c>
      <c r="F27" s="249"/>
      <c r="G27" s="31">
        <f>'[1]1B'!F27</f>
        <v>0.33299999999999996</v>
      </c>
      <c r="H27" s="31">
        <f>'1B'!F27</f>
        <v>0.223</v>
      </c>
      <c r="I27" s="31">
        <f>H27-G27</f>
        <v>-0.10999999999999996</v>
      </c>
      <c r="J27" s="31">
        <f>I27/G27</f>
        <v>-0.33033033033033027</v>
      </c>
    </row>
    <row r="28" spans="1:12" ht="12.8" customHeight="1" x14ac:dyDescent="0.25">
      <c r="A28" s="51" t="s">
        <v>24</v>
      </c>
      <c r="B28" s="33">
        <f>'[1]1B'!B28</f>
        <v>0.38</v>
      </c>
      <c r="C28" s="31">
        <f>'1B'!B28</f>
        <v>0.32400000000000001</v>
      </c>
      <c r="D28" s="31">
        <f t="shared" si="0"/>
        <v>-5.5999999999999994E-2</v>
      </c>
      <c r="E28" s="41">
        <f t="shared" si="1"/>
        <v>-0.14736842105263157</v>
      </c>
      <c r="F28" s="249"/>
      <c r="G28" s="31">
        <f>'[1]1B'!F28</f>
        <v>0.371</v>
      </c>
      <c r="H28" s="31">
        <f>'1B'!F28</f>
        <v>0.39600000000000002</v>
      </c>
      <c r="I28" s="31">
        <f>H28-G28</f>
        <v>2.5000000000000022E-2</v>
      </c>
      <c r="J28" s="31">
        <f>I28/G28</f>
        <v>6.7385444743935374E-2</v>
      </c>
    </row>
    <row r="29" spans="1:12" ht="12.8" customHeight="1" x14ac:dyDescent="0.25">
      <c r="A29" s="51" t="s">
        <v>25</v>
      </c>
      <c r="B29" s="33">
        <f>'[1]1B'!B29</f>
        <v>0.52500000000000002</v>
      </c>
      <c r="C29" s="31">
        <f>'1B'!B29</f>
        <v>0.55600000000000005</v>
      </c>
      <c r="D29" s="31">
        <f t="shared" si="0"/>
        <v>3.1000000000000028E-2</v>
      </c>
      <c r="E29" s="41">
        <f t="shared" si="1"/>
        <v>5.9047619047619099E-2</v>
      </c>
      <c r="F29" s="249"/>
      <c r="G29" s="31">
        <f>'[1]1B'!F29</f>
        <v>0.58399999999999996</v>
      </c>
      <c r="H29" s="31">
        <f>'1B'!F29</f>
        <v>0.57899999999999996</v>
      </c>
      <c r="I29" s="31">
        <f>H29-G29</f>
        <v>-5.0000000000000044E-3</v>
      </c>
      <c r="J29" s="31">
        <f>I29/G29</f>
        <v>-8.5616438356164466E-3</v>
      </c>
    </row>
    <row r="30" spans="1:12" ht="12.8" customHeight="1" x14ac:dyDescent="0.25">
      <c r="A30" s="51" t="s">
        <v>26</v>
      </c>
      <c r="B30" s="33">
        <f>'[1]1B'!B30</f>
        <v>4.8000000000000001E-2</v>
      </c>
      <c r="C30" s="31">
        <f>'1B'!B30</f>
        <v>5.7999999999999996E-2</v>
      </c>
      <c r="D30" s="31">
        <f t="shared" si="0"/>
        <v>9.999999999999995E-3</v>
      </c>
      <c r="E30" s="41">
        <f t="shared" si="1"/>
        <v>0.20833333333333323</v>
      </c>
      <c r="F30" s="249"/>
      <c r="G30" s="196" t="str">
        <f>'[1]1B'!F30</f>
        <v>1/</v>
      </c>
      <c r="H30" s="158" t="s">
        <v>165</v>
      </c>
      <c r="I30" s="158" t="s">
        <v>165</v>
      </c>
      <c r="J30" s="158" t="s">
        <v>165</v>
      </c>
    </row>
    <row r="31" spans="1:12" ht="7.55" customHeight="1" x14ac:dyDescent="0.25">
      <c r="A31" s="59"/>
      <c r="B31" s="60">
        <f>'[1]1B'!B31</f>
        <v>0</v>
      </c>
      <c r="C31" s="61"/>
      <c r="D31" s="61"/>
      <c r="E31" s="63" t="s">
        <v>2</v>
      </c>
      <c r="F31" s="249"/>
      <c r="G31" s="61">
        <f>'[1]1B'!F31</f>
        <v>0</v>
      </c>
      <c r="H31" s="61"/>
      <c r="I31" s="61" t="s">
        <v>2</v>
      </c>
      <c r="J31" s="61" t="s">
        <v>2</v>
      </c>
    </row>
    <row r="32" spans="1:12" ht="12.8" customHeight="1" x14ac:dyDescent="0.25">
      <c r="A32" s="38" t="s">
        <v>27</v>
      </c>
      <c r="B32" s="33">
        <f>'[1]1B'!B32</f>
        <v>0.90700000000000003</v>
      </c>
      <c r="C32" s="31">
        <f>'1B'!B32</f>
        <v>0.877</v>
      </c>
      <c r="D32" s="31">
        <f t="shared" si="0"/>
        <v>-3.0000000000000027E-2</v>
      </c>
      <c r="E32" s="41">
        <f t="shared" si="1"/>
        <v>-3.3076074972436635E-2</v>
      </c>
      <c r="F32" s="249"/>
      <c r="G32" s="31">
        <f>'[1]1B'!F32</f>
        <v>0.97599999999999998</v>
      </c>
      <c r="H32" s="31">
        <f>'1B'!F32</f>
        <v>0.97299999999999998</v>
      </c>
      <c r="I32" s="31">
        <f>H32-G32</f>
        <v>-3.0000000000000027E-3</v>
      </c>
      <c r="J32" s="31">
        <f>I32/G32</f>
        <v>-3.0737704918032817E-3</v>
      </c>
    </row>
    <row r="33" spans="1:12" ht="12.8" customHeight="1" x14ac:dyDescent="0.25">
      <c r="A33" s="38" t="s">
        <v>28</v>
      </c>
      <c r="B33" s="33">
        <f>'[1]1B'!B33</f>
        <v>0.28000000000000003</v>
      </c>
      <c r="C33" s="31">
        <f>'1B'!B33</f>
        <v>0.26600000000000001</v>
      </c>
      <c r="D33" s="31">
        <f t="shared" si="0"/>
        <v>-1.4000000000000012E-2</v>
      </c>
      <c r="E33" s="41">
        <f t="shared" si="1"/>
        <v>-5.0000000000000037E-2</v>
      </c>
      <c r="F33" s="249"/>
      <c r="G33" s="196" t="str">
        <f>'[1]1B'!F33</f>
        <v>1/</v>
      </c>
      <c r="H33" s="158" t="s">
        <v>165</v>
      </c>
      <c r="I33" s="158" t="s">
        <v>165</v>
      </c>
      <c r="J33" s="158" t="s">
        <v>165</v>
      </c>
      <c r="L33" s="11" t="s">
        <v>2</v>
      </c>
    </row>
    <row r="34" spans="1:12" ht="12.8" customHeight="1" x14ac:dyDescent="0.25">
      <c r="A34" s="38" t="s">
        <v>29</v>
      </c>
      <c r="B34" s="33">
        <f>'[1]1B'!B34</f>
        <v>0.66799999999999993</v>
      </c>
      <c r="C34" s="31">
        <f>'1B'!B34</f>
        <v>0.66400000000000003</v>
      </c>
      <c r="D34" s="31">
        <f t="shared" si="0"/>
        <v>-3.9999999999998925E-3</v>
      </c>
      <c r="E34" s="41">
        <f t="shared" si="1"/>
        <v>-5.9880239520956483E-3</v>
      </c>
      <c r="F34" s="249"/>
      <c r="G34" s="31">
        <f>'[1]1B'!F34</f>
        <v>0.94700000000000006</v>
      </c>
      <c r="H34" s="31">
        <f>'1B'!F34</f>
        <v>0.84799999999999998</v>
      </c>
      <c r="I34" s="31">
        <f>H34-G34</f>
        <v>-9.9000000000000088E-2</v>
      </c>
      <c r="J34" s="31">
        <f>I34/H34</f>
        <v>-0.11674528301886804</v>
      </c>
    </row>
    <row r="35" spans="1:12" ht="12.8" customHeight="1" x14ac:dyDescent="0.25">
      <c r="A35" s="38" t="s">
        <v>30</v>
      </c>
      <c r="B35" s="33">
        <f>'[1]1B'!B35</f>
        <v>0.60199999999999998</v>
      </c>
      <c r="C35" s="31">
        <f>'1B'!B35</f>
        <v>0.60499999999999998</v>
      </c>
      <c r="D35" s="31">
        <f t="shared" si="0"/>
        <v>3.0000000000000027E-3</v>
      </c>
      <c r="E35" s="41">
        <f t="shared" si="1"/>
        <v>4.9833887043189418E-3</v>
      </c>
      <c r="F35" s="249"/>
      <c r="G35" s="196" t="str">
        <f>'[1]1B'!F35</f>
        <v>1/</v>
      </c>
      <c r="H35" s="158" t="s">
        <v>165</v>
      </c>
      <c r="I35" s="158" t="s">
        <v>165</v>
      </c>
      <c r="J35" s="158" t="s">
        <v>165</v>
      </c>
    </row>
    <row r="36" spans="1:12" ht="12.8" customHeight="1" x14ac:dyDescent="0.25">
      <c r="A36" s="38" t="s">
        <v>31</v>
      </c>
      <c r="B36" s="33">
        <f>'[1]1B'!B36</f>
        <v>0.37200000000000005</v>
      </c>
      <c r="C36" s="31">
        <f>'1B'!B36</f>
        <v>0.35700000000000004</v>
      </c>
      <c r="D36" s="31">
        <f t="shared" si="0"/>
        <v>-1.5000000000000013E-2</v>
      </c>
      <c r="E36" s="41">
        <f t="shared" si="1"/>
        <v>-4.0322580645161317E-2</v>
      </c>
      <c r="F36" s="249"/>
      <c r="G36" s="196" t="str">
        <f>'[1]1B'!F36</f>
        <v>1/</v>
      </c>
      <c r="H36" s="158" t="s">
        <v>165</v>
      </c>
      <c r="I36" s="158" t="s">
        <v>165</v>
      </c>
      <c r="J36" s="158" t="s">
        <v>165</v>
      </c>
    </row>
    <row r="37" spans="1:12" ht="12.8" customHeight="1" x14ac:dyDescent="0.25">
      <c r="A37" s="38" t="s">
        <v>32</v>
      </c>
      <c r="B37" s="33">
        <f>'[1]1B'!B37</f>
        <v>0.51700000000000002</v>
      </c>
      <c r="C37" s="31">
        <f>'1B'!B37</f>
        <v>0.49099999999999999</v>
      </c>
      <c r="D37" s="31">
        <f t="shared" si="0"/>
        <v>-2.6000000000000023E-2</v>
      </c>
      <c r="E37" s="41">
        <f t="shared" si="1"/>
        <v>-5.0290135396518415E-2</v>
      </c>
      <c r="F37" s="249"/>
      <c r="G37" s="196" t="str">
        <f>'[1]1B'!F37</f>
        <v>1/</v>
      </c>
      <c r="H37" s="158" t="s">
        <v>165</v>
      </c>
      <c r="I37" s="158" t="s">
        <v>165</v>
      </c>
      <c r="J37" s="158" t="s">
        <v>165</v>
      </c>
    </row>
    <row r="38" spans="1:12" ht="12.8" customHeight="1" x14ac:dyDescent="0.25">
      <c r="A38" s="38" t="s">
        <v>33</v>
      </c>
      <c r="B38" s="33">
        <f>'[1]1B'!B38</f>
        <v>0.248</v>
      </c>
      <c r="C38" s="31">
        <f>'1B'!B38</f>
        <v>0.24299999999999999</v>
      </c>
      <c r="D38" s="31">
        <f t="shared" si="0"/>
        <v>-5.0000000000000044E-3</v>
      </c>
      <c r="E38" s="41">
        <f t="shared" si="1"/>
        <v>-2.0161290322580662E-2</v>
      </c>
      <c r="F38" s="249"/>
      <c r="G38" s="196" t="str">
        <f>'[1]1B'!F38</f>
        <v>1/</v>
      </c>
      <c r="H38" s="158" t="s">
        <v>165</v>
      </c>
      <c r="I38" s="158" t="s">
        <v>165</v>
      </c>
      <c r="J38" s="158" t="s">
        <v>165</v>
      </c>
    </row>
    <row r="39" spans="1:12" ht="12.8" customHeight="1" x14ac:dyDescent="0.25">
      <c r="A39" s="38" t="s">
        <v>34</v>
      </c>
      <c r="B39" s="33">
        <f>'[1]1B'!B39</f>
        <v>0.35</v>
      </c>
      <c r="C39" s="31">
        <f>'1B'!B39</f>
        <v>0.37200000000000005</v>
      </c>
      <c r="D39" s="31">
        <f t="shared" si="0"/>
        <v>2.2000000000000075E-2</v>
      </c>
      <c r="E39" s="41">
        <f t="shared" si="1"/>
        <v>6.285714285714307E-2</v>
      </c>
      <c r="F39" s="249"/>
      <c r="G39" s="31">
        <f>'[1]1B'!F39</f>
        <v>0.38799999999999996</v>
      </c>
      <c r="H39" s="31">
        <f>'1B'!F39</f>
        <v>0.40200000000000002</v>
      </c>
      <c r="I39" s="31">
        <f>H39-G39</f>
        <v>1.4000000000000068E-2</v>
      </c>
      <c r="J39" s="31">
        <f>I39/G39</f>
        <v>3.6082474226804301E-2</v>
      </c>
    </row>
    <row r="40" spans="1:12" ht="12.8" customHeight="1" x14ac:dyDescent="0.25">
      <c r="A40" s="38" t="s">
        <v>35</v>
      </c>
      <c r="B40" s="33">
        <f>'[1]1B'!B40</f>
        <v>0.44400000000000001</v>
      </c>
      <c r="C40" s="31">
        <f>'1B'!B40</f>
        <v>0.439</v>
      </c>
      <c r="D40" s="31">
        <f t="shared" si="0"/>
        <v>-5.0000000000000044E-3</v>
      </c>
      <c r="E40" s="41">
        <f t="shared" si="1"/>
        <v>-1.1261261261261271E-2</v>
      </c>
      <c r="F40" s="249"/>
      <c r="G40" s="196" t="str">
        <f>'[1]1B'!F40</f>
        <v>1/</v>
      </c>
      <c r="H40" s="158" t="s">
        <v>165</v>
      </c>
      <c r="I40" s="158" t="s">
        <v>165</v>
      </c>
      <c r="J40" s="158" t="s">
        <v>165</v>
      </c>
    </row>
    <row r="41" spans="1:12" ht="12.8" customHeight="1" x14ac:dyDescent="0.25">
      <c r="A41" s="38" t="s">
        <v>36</v>
      </c>
      <c r="B41" s="33">
        <f>'[1]1B'!B41</f>
        <v>0.38200000000000001</v>
      </c>
      <c r="C41" s="31">
        <f>'1B'!B41</f>
        <v>0.38100000000000001</v>
      </c>
      <c r="D41" s="31">
        <f t="shared" si="0"/>
        <v>-1.0000000000000009E-3</v>
      </c>
      <c r="E41" s="41">
        <f t="shared" si="1"/>
        <v>-2.6178010471204212E-3</v>
      </c>
      <c r="F41" s="249"/>
      <c r="G41" s="31">
        <f>'[1]1B'!F41</f>
        <v>0.47399999999999998</v>
      </c>
      <c r="H41" s="31">
        <f>'1B'!F41</f>
        <v>0.503</v>
      </c>
      <c r="I41" s="31">
        <f>H41-G41</f>
        <v>2.9000000000000026E-2</v>
      </c>
      <c r="J41" s="31">
        <f>I41/G41</f>
        <v>6.1181434599156176E-2</v>
      </c>
    </row>
    <row r="42" spans="1:12" ht="7.55" customHeight="1" x14ac:dyDescent="0.25">
      <c r="A42" s="59"/>
      <c r="B42" s="60">
        <f>'[1]1B'!B42</f>
        <v>0</v>
      </c>
      <c r="C42" s="61"/>
      <c r="D42" s="61"/>
      <c r="E42" s="63" t="s">
        <v>2</v>
      </c>
      <c r="F42" s="249"/>
      <c r="G42" s="61">
        <f>'[1]1B'!F42</f>
        <v>0</v>
      </c>
      <c r="H42" s="61"/>
      <c r="I42" s="61" t="s">
        <v>2</v>
      </c>
      <c r="J42" s="61" t="s">
        <v>2</v>
      </c>
    </row>
    <row r="43" spans="1:12" ht="12.8" customHeight="1" x14ac:dyDescent="0.25">
      <c r="A43" s="38" t="s">
        <v>37</v>
      </c>
      <c r="B43" s="33">
        <f>'[1]1B'!B43</f>
        <v>0.70299999999999996</v>
      </c>
      <c r="C43" s="31">
        <f>'1B'!B43</f>
        <v>0.629</v>
      </c>
      <c r="D43" s="31">
        <f t="shared" si="0"/>
        <v>-7.3999999999999955E-2</v>
      </c>
      <c r="E43" s="41">
        <f t="shared" si="1"/>
        <v>-0.10526315789473678</v>
      </c>
      <c r="F43" s="249"/>
      <c r="G43" s="196" t="str">
        <f>'[1]1B'!F43</f>
        <v>1/</v>
      </c>
      <c r="H43" s="158" t="s">
        <v>165</v>
      </c>
      <c r="I43" s="158" t="s">
        <v>165</v>
      </c>
      <c r="J43" s="158" t="s">
        <v>165</v>
      </c>
    </row>
    <row r="44" spans="1:12" ht="12.8" customHeight="1" x14ac:dyDescent="0.25">
      <c r="A44" s="38" t="s">
        <v>38</v>
      </c>
      <c r="B44" s="33">
        <f>'[1]1B'!B44</f>
        <v>0.27800000000000002</v>
      </c>
      <c r="C44" s="31">
        <f>'1B'!B44</f>
        <v>0.29799999999999999</v>
      </c>
      <c r="D44" s="31">
        <f t="shared" si="0"/>
        <v>1.9999999999999962E-2</v>
      </c>
      <c r="E44" s="41">
        <f t="shared" si="1"/>
        <v>7.1942446043165326E-2</v>
      </c>
      <c r="F44" s="249"/>
      <c r="G44" s="251">
        <f>'[1]1B'!F44</f>
        <v>0.94400000000000006</v>
      </c>
      <c r="H44" s="31">
        <f>'1B'!F44</f>
        <v>0.92799999999999994</v>
      </c>
      <c r="I44" s="31">
        <f>H44-0</f>
        <v>0.92799999999999994</v>
      </c>
      <c r="J44" s="31">
        <v>1</v>
      </c>
    </row>
    <row r="45" spans="1:12" ht="12.8" customHeight="1" x14ac:dyDescent="0.25">
      <c r="A45" s="38" t="s">
        <v>39</v>
      </c>
      <c r="B45" s="33">
        <f>'[1]1B'!B45</f>
        <v>0.51100000000000001</v>
      </c>
      <c r="C45" s="31">
        <f>'1B'!B45</f>
        <v>0.42499999999999999</v>
      </c>
      <c r="D45" s="31">
        <f t="shared" si="0"/>
        <v>-8.6000000000000021E-2</v>
      </c>
      <c r="E45" s="41">
        <f t="shared" si="1"/>
        <v>-0.16829745596868889</v>
      </c>
      <c r="F45" s="249"/>
      <c r="G45" s="31">
        <f>'[1]1B'!F45</f>
        <v>0.64200000000000002</v>
      </c>
      <c r="H45" s="31">
        <f>'1B'!F45</f>
        <v>0.52700000000000002</v>
      </c>
      <c r="I45" s="31">
        <f>H45-G45</f>
        <v>-0.11499999999999999</v>
      </c>
      <c r="J45" s="31">
        <f>I45/G45</f>
        <v>-0.17912772585669781</v>
      </c>
    </row>
    <row r="46" spans="1:12" ht="12.8" customHeight="1" x14ac:dyDescent="0.25">
      <c r="A46" s="38" t="s">
        <v>40</v>
      </c>
      <c r="B46" s="33">
        <f>'[1]1B'!B46</f>
        <v>0.24600000000000002</v>
      </c>
      <c r="C46" s="31">
        <f>'1B'!B46</f>
        <v>0.217</v>
      </c>
      <c r="D46" s="31">
        <f t="shared" si="0"/>
        <v>-2.9000000000000026E-2</v>
      </c>
      <c r="E46" s="41">
        <f t="shared" si="1"/>
        <v>-0.1178861788617887</v>
      </c>
      <c r="F46" s="249"/>
      <c r="G46" s="196" t="str">
        <f>'[1]1B'!F46</f>
        <v>1/</v>
      </c>
      <c r="H46" s="158" t="s">
        <v>165</v>
      </c>
      <c r="I46" s="158" t="s">
        <v>165</v>
      </c>
      <c r="J46" s="158" t="s">
        <v>165</v>
      </c>
    </row>
    <row r="47" spans="1:12" ht="12.8" customHeight="1" x14ac:dyDescent="0.25">
      <c r="A47" s="38" t="s">
        <v>41</v>
      </c>
      <c r="B47" s="33">
        <f>'[1]1B'!B47</f>
        <v>0.247</v>
      </c>
      <c r="C47" s="31">
        <f>'1B'!B47</f>
        <v>0.26400000000000001</v>
      </c>
      <c r="D47" s="31">
        <f t="shared" si="0"/>
        <v>1.7000000000000015E-2</v>
      </c>
      <c r="E47" s="41">
        <f t="shared" si="1"/>
        <v>6.8825910931174156E-2</v>
      </c>
      <c r="F47" s="249"/>
      <c r="G47" s="31">
        <f>'[1]1B'!F47</f>
        <v>0.29600000000000004</v>
      </c>
      <c r="H47" s="31">
        <f>'1B'!F47</f>
        <v>0.46700000000000003</v>
      </c>
      <c r="I47" s="31">
        <f>H47-G47</f>
        <v>0.17099999999999999</v>
      </c>
      <c r="J47" s="31">
        <f>I47/G47</f>
        <v>0.57770270270270252</v>
      </c>
      <c r="K47" s="58"/>
    </row>
    <row r="48" spans="1:12" ht="12.8" customHeight="1" x14ac:dyDescent="0.25">
      <c r="A48" s="38" t="s">
        <v>42</v>
      </c>
      <c r="B48" s="33">
        <f>'[1]1B'!B48</f>
        <v>0.68700000000000006</v>
      </c>
      <c r="C48" s="31">
        <f>'1B'!B48</f>
        <v>0.54100000000000004</v>
      </c>
      <c r="D48" s="31">
        <f t="shared" si="0"/>
        <v>-0.14600000000000002</v>
      </c>
      <c r="E48" s="41">
        <f t="shared" si="1"/>
        <v>-0.21251819505094616</v>
      </c>
      <c r="F48" s="249"/>
      <c r="G48" s="196" t="str">
        <f>'[1]1B'!F48</f>
        <v>1/</v>
      </c>
      <c r="H48" s="158" t="s">
        <v>165</v>
      </c>
      <c r="I48" s="158" t="s">
        <v>165</v>
      </c>
      <c r="J48" s="158" t="s">
        <v>165</v>
      </c>
    </row>
    <row r="49" spans="1:12" ht="12.8" customHeight="1" x14ac:dyDescent="0.25">
      <c r="A49" s="38" t="s">
        <v>43</v>
      </c>
      <c r="B49" s="33">
        <f>'[1]1B'!B49</f>
        <v>0.44400000000000001</v>
      </c>
      <c r="C49" s="31">
        <f>'1B'!B49</f>
        <v>0.34799999999999998</v>
      </c>
      <c r="D49" s="31">
        <f t="shared" si="0"/>
        <v>-9.600000000000003E-2</v>
      </c>
      <c r="E49" s="41">
        <f t="shared" si="1"/>
        <v>-0.21621621621621628</v>
      </c>
      <c r="F49" s="249"/>
      <c r="G49" s="31">
        <f>'[1]1B'!F49</f>
        <v>0.505</v>
      </c>
      <c r="H49" s="31">
        <f>'1B'!F49</f>
        <v>0.377</v>
      </c>
      <c r="I49" s="31">
        <f>H49-G49</f>
        <v>-0.128</v>
      </c>
      <c r="J49" s="31">
        <f>I49/G49</f>
        <v>-0.25346534653465347</v>
      </c>
    </row>
    <row r="50" spans="1:12" ht="12.8" customHeight="1" x14ac:dyDescent="0.25">
      <c r="A50" s="38" t="s">
        <v>44</v>
      </c>
      <c r="B50" s="33">
        <f>'[1]1B'!B50</f>
        <v>0.34499999999999997</v>
      </c>
      <c r="C50" s="31">
        <f>'1B'!B50</f>
        <v>0.315</v>
      </c>
      <c r="D50" s="31">
        <f t="shared" si="0"/>
        <v>-2.9999999999999971E-2</v>
      </c>
      <c r="E50" s="41">
        <f t="shared" si="1"/>
        <v>-8.6956521739130363E-2</v>
      </c>
      <c r="F50" s="249"/>
      <c r="G50" s="196" t="str">
        <f>'[1]1B'!F50</f>
        <v>1/</v>
      </c>
      <c r="H50" s="158" t="s">
        <v>165</v>
      </c>
      <c r="I50" s="158" t="s">
        <v>165</v>
      </c>
      <c r="J50" s="158" t="s">
        <v>165</v>
      </c>
    </row>
    <row r="51" spans="1:12" ht="12.8" customHeight="1" x14ac:dyDescent="0.25">
      <c r="A51" s="38" t="s">
        <v>45</v>
      </c>
      <c r="B51" s="33">
        <f>'[1]1B'!B51</f>
        <v>0.68599999999999994</v>
      </c>
      <c r="C51" s="31">
        <f>'1B'!B51</f>
        <v>0.65900000000000003</v>
      </c>
      <c r="D51" s="31">
        <f t="shared" si="0"/>
        <v>-2.6999999999999913E-2</v>
      </c>
      <c r="E51" s="41">
        <f t="shared" si="1"/>
        <v>-3.9358600583090257E-2</v>
      </c>
      <c r="F51" s="249"/>
      <c r="G51" s="31">
        <f>'[1]1B'!F51</f>
        <v>0.98699999999999999</v>
      </c>
      <c r="H51" s="31">
        <f>'1B'!F51</f>
        <v>0.98599999999999999</v>
      </c>
      <c r="I51" s="31">
        <f>H51-G51</f>
        <v>-1.0000000000000009E-3</v>
      </c>
      <c r="J51" s="31">
        <f>I51/G51</f>
        <v>-1.0131712259371843E-3</v>
      </c>
    </row>
    <row r="52" spans="1:12" ht="12.8" customHeight="1" x14ac:dyDescent="0.25">
      <c r="A52" s="38" t="s">
        <v>46</v>
      </c>
      <c r="B52" s="33">
        <f>'[1]1B'!B52</f>
        <v>0.23199999999999998</v>
      </c>
      <c r="C52" s="31">
        <f>'1B'!B52</f>
        <v>0.222</v>
      </c>
      <c r="D52" s="31">
        <f t="shared" si="0"/>
        <v>-9.9999999999999811E-3</v>
      </c>
      <c r="E52" s="41">
        <f t="shared" si="1"/>
        <v>-4.3103448275861989E-2</v>
      </c>
      <c r="F52" s="249"/>
      <c r="G52" s="31">
        <f>'[1]1B'!F52</f>
        <v>0.38900000000000001</v>
      </c>
      <c r="H52" s="31">
        <f>'1B'!F52</f>
        <v>0.37799999999999995</v>
      </c>
      <c r="I52" s="31">
        <f>H52-G52</f>
        <v>-1.1000000000000065E-2</v>
      </c>
      <c r="J52" s="31">
        <f>I52/G52</f>
        <v>-2.8277634961439757E-2</v>
      </c>
    </row>
    <row r="53" spans="1:12" ht="7.55" customHeight="1" x14ac:dyDescent="0.25">
      <c r="A53" s="59"/>
      <c r="B53" s="60">
        <f>'[1]1B'!B53</f>
        <v>0</v>
      </c>
      <c r="C53" s="61"/>
      <c r="D53" s="61"/>
      <c r="E53" s="63" t="s">
        <v>2</v>
      </c>
      <c r="F53" s="249"/>
      <c r="G53" s="61">
        <f>'[1]1B'!F53</f>
        <v>0</v>
      </c>
      <c r="H53" s="61"/>
      <c r="I53" s="61" t="s">
        <v>2</v>
      </c>
      <c r="J53" s="61" t="s">
        <v>2</v>
      </c>
    </row>
    <row r="54" spans="1:12" ht="12.8" customHeight="1" x14ac:dyDescent="0.25">
      <c r="A54" s="38" t="s">
        <v>47</v>
      </c>
      <c r="B54" s="33">
        <f>'[1]1B'!B54</f>
        <v>0.11</v>
      </c>
      <c r="C54" s="31">
        <f>'1B'!B54</f>
        <v>0.191</v>
      </c>
      <c r="D54" s="31">
        <f t="shared" si="0"/>
        <v>8.1000000000000003E-2</v>
      </c>
      <c r="E54" s="41">
        <f t="shared" si="1"/>
        <v>0.73636363636363633</v>
      </c>
      <c r="F54" s="249"/>
      <c r="G54" s="196" t="str">
        <f>'[1]1B'!F54</f>
        <v>1/</v>
      </c>
      <c r="H54" s="158" t="s">
        <v>165</v>
      </c>
      <c r="I54" s="158" t="s">
        <v>165</v>
      </c>
      <c r="J54" s="158" t="s">
        <v>165</v>
      </c>
    </row>
    <row r="55" spans="1:12" ht="12.8" customHeight="1" x14ac:dyDescent="0.25">
      <c r="A55" s="38" t="s">
        <v>48</v>
      </c>
      <c r="B55" s="33">
        <f>'[1]1B'!B55</f>
        <v>8.199999999999999E-2</v>
      </c>
      <c r="C55" s="31">
        <f>'1B'!B55</f>
        <v>8.900000000000001E-2</v>
      </c>
      <c r="D55" s="31">
        <f t="shared" si="0"/>
        <v>7.0000000000000201E-3</v>
      </c>
      <c r="E55" s="41">
        <f t="shared" si="1"/>
        <v>8.5365853658536842E-2</v>
      </c>
      <c r="F55" s="249"/>
      <c r="G55" s="31">
        <f>'[1]1B'!F55</f>
        <v>7.0999999999999994E-2</v>
      </c>
      <c r="H55" s="31">
        <f>'1B'!F55</f>
        <v>0.11800000000000001</v>
      </c>
      <c r="I55" s="31">
        <f>H55-G55</f>
        <v>4.7000000000000014E-2</v>
      </c>
      <c r="J55" s="31">
        <f>I55/G55</f>
        <v>0.66197183098591572</v>
      </c>
    </row>
    <row r="56" spans="1:12" ht="12.8" customHeight="1" x14ac:dyDescent="0.25">
      <c r="A56" s="38" t="s">
        <v>49</v>
      </c>
      <c r="B56" s="33">
        <f>'[1]1B'!B56</f>
        <v>0.435</v>
      </c>
      <c r="C56" s="31">
        <f>'1B'!B56</f>
        <v>0.29899999999999999</v>
      </c>
      <c r="D56" s="31">
        <f>C56-B56</f>
        <v>-0.13600000000000001</v>
      </c>
      <c r="E56" s="41">
        <f>D56/B56</f>
        <v>-0.31264367816091959</v>
      </c>
      <c r="F56" s="249"/>
      <c r="G56" s="196" t="str">
        <f>'[1]1B'!F56</f>
        <v>1/</v>
      </c>
      <c r="H56" s="158" t="s">
        <v>165</v>
      </c>
      <c r="I56" s="158" t="s">
        <v>165</v>
      </c>
      <c r="J56" s="158" t="s">
        <v>165</v>
      </c>
    </row>
    <row r="57" spans="1:12" ht="12.8" customHeight="1" x14ac:dyDescent="0.25">
      <c r="A57" s="38" t="s">
        <v>50</v>
      </c>
      <c r="B57" s="33">
        <f>'[1]1B'!B57</f>
        <v>0.58599999999999997</v>
      </c>
      <c r="C57" s="31">
        <f>'1B'!B57</f>
        <v>0.57700000000000007</v>
      </c>
      <c r="D57" s="31">
        <f t="shared" si="0"/>
        <v>-8.999999999999897E-3</v>
      </c>
      <c r="E57" s="41">
        <f t="shared" si="1"/>
        <v>-1.5358361774743852E-2</v>
      </c>
      <c r="F57" s="249"/>
      <c r="G57" s="196" t="str">
        <f>'[1]1B'!F57</f>
        <v>1/</v>
      </c>
      <c r="H57" s="158" t="s">
        <v>165</v>
      </c>
      <c r="I57" s="158" t="s">
        <v>165</v>
      </c>
      <c r="J57" s="158" t="s">
        <v>165</v>
      </c>
    </row>
    <row r="58" spans="1:12" ht="12.8" customHeight="1" x14ac:dyDescent="0.25">
      <c r="A58" s="38" t="s">
        <v>51</v>
      </c>
      <c r="B58" s="33">
        <f>'[1]1B'!B58</f>
        <v>0.312</v>
      </c>
      <c r="C58" s="31">
        <f>'1B'!B58</f>
        <v>0.33200000000000002</v>
      </c>
      <c r="D58" s="31">
        <f t="shared" si="0"/>
        <v>2.0000000000000018E-2</v>
      </c>
      <c r="E58" s="41">
        <f t="shared" si="1"/>
        <v>6.4102564102564166E-2</v>
      </c>
      <c r="F58" s="249"/>
      <c r="G58" s="31">
        <f>'[1]1B'!F58</f>
        <v>0.27899999999999997</v>
      </c>
      <c r="H58" s="31">
        <f>'1B'!F58</f>
        <v>0.32799999999999996</v>
      </c>
      <c r="I58" s="31">
        <f>H58-G58</f>
        <v>4.8999999999999988E-2</v>
      </c>
      <c r="J58" s="31">
        <f>I58/G58</f>
        <v>0.17562724014336914</v>
      </c>
    </row>
    <row r="59" spans="1:12" ht="12.8" customHeight="1" x14ac:dyDescent="0.25">
      <c r="A59" s="38" t="s">
        <v>52</v>
      </c>
      <c r="B59" s="33">
        <f>'[1]1B'!B59</f>
        <v>0.17899999999999999</v>
      </c>
      <c r="C59" s="31">
        <f>'1B'!B59</f>
        <v>0.218</v>
      </c>
      <c r="D59" s="31">
        <f t="shared" si="0"/>
        <v>3.9000000000000007E-2</v>
      </c>
      <c r="E59" s="41">
        <f t="shared" si="1"/>
        <v>0.21787709497206709</v>
      </c>
      <c r="F59" s="249"/>
      <c r="G59" s="196" t="str">
        <f>'[1]1B'!F59</f>
        <v>1/</v>
      </c>
      <c r="H59" s="158" t="s">
        <v>165</v>
      </c>
      <c r="I59" s="158" t="s">
        <v>165</v>
      </c>
      <c r="J59" s="158" t="s">
        <v>165</v>
      </c>
      <c r="L59" s="11" t="s">
        <v>2</v>
      </c>
    </row>
    <row r="60" spans="1:12" ht="12.8" customHeight="1" x14ac:dyDescent="0.25">
      <c r="A60" s="38" t="s">
        <v>53</v>
      </c>
      <c r="B60" s="33">
        <f>'[1]1B'!B60</f>
        <v>0.1</v>
      </c>
      <c r="C60" s="31">
        <f>'1B'!B60</f>
        <v>0.11800000000000001</v>
      </c>
      <c r="D60" s="31">
        <f t="shared" si="0"/>
        <v>1.8000000000000002E-2</v>
      </c>
      <c r="E60" s="41">
        <f t="shared" si="1"/>
        <v>0.18000000000000002</v>
      </c>
      <c r="F60" s="249"/>
      <c r="G60" s="196" t="str">
        <f>'[1]1B'!F60</f>
        <v>1/</v>
      </c>
      <c r="H60" s="158" t="s">
        <v>165</v>
      </c>
      <c r="I60" s="158" t="s">
        <v>165</v>
      </c>
      <c r="J60" s="158" t="s">
        <v>165</v>
      </c>
    </row>
    <row r="61" spans="1:12" ht="12.8" customHeight="1" x14ac:dyDescent="0.25">
      <c r="A61" s="38" t="s">
        <v>54</v>
      </c>
      <c r="B61" s="33">
        <f>'[1]1B'!B61</f>
        <v>0.47</v>
      </c>
      <c r="C61" s="31">
        <f>'1B'!B61</f>
        <v>0.46200000000000002</v>
      </c>
      <c r="D61" s="31">
        <f>C61-B61</f>
        <v>-7.9999999999999516E-3</v>
      </c>
      <c r="E61" s="41">
        <f t="shared" si="1"/>
        <v>-1.7021276595744581E-2</v>
      </c>
      <c r="F61" s="249"/>
      <c r="G61" s="31">
        <f>'[1]1B'!F61</f>
        <v>0.58499999999999996</v>
      </c>
      <c r="H61" s="31">
        <f>'1B'!F61</f>
        <v>0.57999999999999996</v>
      </c>
      <c r="I61" s="31">
        <f>H61-G61</f>
        <v>-5.0000000000000044E-3</v>
      </c>
      <c r="J61" s="31">
        <f>I61/G61</f>
        <v>-8.5470085470085548E-3</v>
      </c>
    </row>
    <row r="62" spans="1:12" ht="12.8" customHeight="1" x14ac:dyDescent="0.25">
      <c r="A62" s="38" t="s">
        <v>55</v>
      </c>
      <c r="B62" s="33">
        <f>'[1]1B'!B62</f>
        <v>4.2000000000000003E-2</v>
      </c>
      <c r="C62" s="31">
        <f>'1B'!B62</f>
        <v>6.2E-2</v>
      </c>
      <c r="D62" s="31">
        <f t="shared" si="0"/>
        <v>1.9999999999999997E-2</v>
      </c>
      <c r="E62" s="41">
        <f t="shared" si="1"/>
        <v>0.47619047619047611</v>
      </c>
      <c r="F62" s="249"/>
      <c r="G62" s="196" t="str">
        <f>'[1]1B'!F62</f>
        <v>1/</v>
      </c>
      <c r="H62" s="158" t="s">
        <v>165</v>
      </c>
      <c r="I62" s="158" t="s">
        <v>165</v>
      </c>
      <c r="J62" s="158" t="s">
        <v>165</v>
      </c>
    </row>
    <row r="63" spans="1:12" ht="12.8" customHeight="1" x14ac:dyDescent="0.25">
      <c r="A63" s="38" t="s">
        <v>56</v>
      </c>
      <c r="B63" s="33">
        <f>'[1]1B'!B63</f>
        <v>0.36799999999999999</v>
      </c>
      <c r="C63" s="31">
        <f>'1B'!B63</f>
        <v>0.40500000000000003</v>
      </c>
      <c r="D63" s="31">
        <f t="shared" si="0"/>
        <v>3.7000000000000033E-2</v>
      </c>
      <c r="E63" s="41">
        <f t="shared" si="1"/>
        <v>0.10054347826086965</v>
      </c>
      <c r="F63" s="249"/>
      <c r="G63" s="196" t="str">
        <f>'[1]1B'!F63</f>
        <v>1/</v>
      </c>
      <c r="H63" s="158" t="s">
        <v>165</v>
      </c>
      <c r="I63" s="158" t="s">
        <v>165</v>
      </c>
      <c r="J63" s="158" t="s">
        <v>165</v>
      </c>
    </row>
    <row r="64" spans="1:12" ht="7.55" customHeight="1" x14ac:dyDescent="0.25">
      <c r="A64" s="59"/>
      <c r="B64" s="60">
        <f>'[1]1B'!B64</f>
        <v>0</v>
      </c>
      <c r="C64" s="61"/>
      <c r="D64" s="61"/>
      <c r="E64" s="63" t="s">
        <v>2</v>
      </c>
      <c r="F64" s="249"/>
      <c r="G64" s="61">
        <f>'[1]1B'!F64</f>
        <v>0</v>
      </c>
      <c r="H64" s="61"/>
      <c r="I64" s="61" t="s">
        <v>2</v>
      </c>
      <c r="J64" s="61" t="s">
        <v>2</v>
      </c>
    </row>
    <row r="65" spans="1:10" ht="12.8" customHeight="1" x14ac:dyDescent="0.25">
      <c r="A65" s="38" t="s">
        <v>57</v>
      </c>
      <c r="B65" s="33">
        <f>'[1]1B'!B65</f>
        <v>0.504</v>
      </c>
      <c r="C65" s="31">
        <f>'1B'!B65</f>
        <v>0.505</v>
      </c>
      <c r="D65" s="31">
        <f t="shared" si="0"/>
        <v>1.0000000000000009E-3</v>
      </c>
      <c r="E65" s="41">
        <f t="shared" si="1"/>
        <v>1.9841269841269858E-3</v>
      </c>
      <c r="F65" s="249"/>
      <c r="G65" s="31">
        <f>'[1]1B'!F65</f>
        <v>0.69</v>
      </c>
      <c r="H65" s="31">
        <f>'1B'!F65</f>
        <v>0.69599999999999995</v>
      </c>
      <c r="I65" s="31">
        <f>H65-G65</f>
        <v>6.0000000000000053E-3</v>
      </c>
      <c r="J65" s="31">
        <f>I65/G65</f>
        <v>8.6956521739130523E-3</v>
      </c>
    </row>
    <row r="66" spans="1:10" ht="12.8" customHeight="1" x14ac:dyDescent="0.25">
      <c r="A66" s="38" t="s">
        <v>58</v>
      </c>
      <c r="B66" s="33">
        <f>'[1]1B'!B66</f>
        <v>0.36899999999999999</v>
      </c>
      <c r="C66" s="31">
        <f>'1B'!B66</f>
        <v>0.34700000000000003</v>
      </c>
      <c r="D66" s="31">
        <f t="shared" si="0"/>
        <v>-2.1999999999999964E-2</v>
      </c>
      <c r="E66" s="41">
        <f t="shared" si="1"/>
        <v>-5.9620596205961961E-2</v>
      </c>
      <c r="F66" s="249"/>
      <c r="G66" s="196" t="str">
        <f>'[1]1B'!F66</f>
        <v>1/</v>
      </c>
      <c r="H66" s="158" t="s">
        <v>165</v>
      </c>
      <c r="I66" s="158" t="s">
        <v>165</v>
      </c>
      <c r="J66" s="158" t="s">
        <v>165</v>
      </c>
    </row>
    <row r="67" spans="1:10" ht="12.8" customHeight="1" x14ac:dyDescent="0.25">
      <c r="A67" s="38" t="s">
        <v>59</v>
      </c>
      <c r="B67" s="33">
        <f>'[1]1B'!B67</f>
        <v>0.441</v>
      </c>
      <c r="C67" s="31">
        <f>'1B'!B67</f>
        <v>0.51800000000000002</v>
      </c>
      <c r="D67" s="31">
        <f t="shared" si="0"/>
        <v>7.7000000000000013E-2</v>
      </c>
      <c r="E67" s="41">
        <f t="shared" si="1"/>
        <v>0.17460317460317462</v>
      </c>
      <c r="F67" s="249"/>
      <c r="G67" s="31">
        <f>'[1]1B'!F67</f>
        <v>0.47499999999999998</v>
      </c>
      <c r="H67" s="31">
        <f>'1B'!F67</f>
        <v>0.66500000000000004</v>
      </c>
      <c r="I67" s="31">
        <f>H67-G67</f>
        <v>0.19000000000000006</v>
      </c>
      <c r="J67" s="31">
        <f>I67/G67</f>
        <v>0.40000000000000013</v>
      </c>
    </row>
    <row r="68" spans="1:10" ht="12.8" customHeight="1" x14ac:dyDescent="0.25">
      <c r="A68" s="40" t="s">
        <v>60</v>
      </c>
      <c r="B68" s="32">
        <f>'[1]1B'!B68</f>
        <v>0.73299999999999998</v>
      </c>
      <c r="C68" s="32">
        <f>'1B'!B68</f>
        <v>0.72499999999999998</v>
      </c>
      <c r="D68" s="32">
        <f t="shared" si="0"/>
        <v>-8.0000000000000071E-3</v>
      </c>
      <c r="E68" s="42">
        <f t="shared" si="1"/>
        <v>-1.0914051841746259E-2</v>
      </c>
      <c r="F68" s="249"/>
      <c r="G68" s="32">
        <f>'[1]1B'!F68</f>
        <v>0.73299999999999998</v>
      </c>
      <c r="H68" s="32">
        <f>'1B'!F68</f>
        <v>0.77599999999999991</v>
      </c>
      <c r="I68" s="32">
        <f>H68-G68</f>
        <v>4.2999999999999927E-2</v>
      </c>
      <c r="J68" s="32">
        <f>I68/G68</f>
        <v>5.8663028649385988E-2</v>
      </c>
    </row>
    <row r="69" spans="1:10" ht="12.8" customHeight="1" x14ac:dyDescent="0.2">
      <c r="A69" s="274" t="s">
        <v>84</v>
      </c>
      <c r="B69" s="274"/>
      <c r="C69" s="274"/>
      <c r="D69" s="274"/>
      <c r="E69" s="274"/>
      <c r="F69" s="274"/>
      <c r="G69" s="274"/>
      <c r="H69" s="274"/>
      <c r="I69" s="274"/>
      <c r="J69" s="274"/>
    </row>
    <row r="71" spans="1:10" ht="12.8" customHeight="1" x14ac:dyDescent="0.2">
      <c r="A71" s="10" t="s">
        <v>2</v>
      </c>
    </row>
  </sheetData>
  <mergeCells count="16">
    <mergeCell ref="A2:J2"/>
    <mergeCell ref="A1:J1"/>
    <mergeCell ref="A4:J4"/>
    <mergeCell ref="B5:E5"/>
    <mergeCell ref="G5:J5"/>
    <mergeCell ref="A69:J69"/>
    <mergeCell ref="A3:J3"/>
    <mergeCell ref="A5:A7"/>
    <mergeCell ref="B6:B7"/>
    <mergeCell ref="C6:C7"/>
    <mergeCell ref="D6:D7"/>
    <mergeCell ref="E6:E7"/>
    <mergeCell ref="G6:G7"/>
    <mergeCell ref="H6:H7"/>
    <mergeCell ref="I6:I7"/>
    <mergeCell ref="J6:J7"/>
  </mergeCells>
  <phoneticPr fontId="0" type="noConversion"/>
  <printOptions horizontalCentered="1"/>
  <pageMargins left="0.25" right="0.25" top="0.25" bottom="0.25" header="0.5" footer="0.5"/>
  <pageSetup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9"/>
  <sheetViews>
    <sheetView topLeftCell="A7" zoomScaleNormal="100" zoomScaleSheetLayoutView="100" workbookViewId="0">
      <selection activeCell="B62" sqref="B62"/>
    </sheetView>
  </sheetViews>
  <sheetFormatPr defaultColWidth="9.125" defaultRowHeight="12.8" customHeight="1" x14ac:dyDescent="0.2"/>
  <cols>
    <col min="1" max="1" width="15.75" style="2" customWidth="1"/>
    <col min="2" max="2" width="12.125" style="2" customWidth="1"/>
    <col min="3" max="3" width="11.75" style="2" customWidth="1"/>
    <col min="4" max="4" width="2.5" style="2" customWidth="1"/>
    <col min="5" max="5" width="12.125" style="2" customWidth="1"/>
    <col min="6" max="6" width="11.75" style="2" customWidth="1"/>
    <col min="7" max="16384" width="9.125" style="2"/>
  </cols>
  <sheetData>
    <row r="1" spans="1:8" s="195" customFormat="1" ht="12.8" customHeight="1" x14ac:dyDescent="0.25">
      <c r="A1" s="284" t="s">
        <v>199</v>
      </c>
      <c r="B1" s="284"/>
      <c r="C1" s="284"/>
      <c r="D1" s="284"/>
      <c r="E1" s="284"/>
      <c r="F1" s="284"/>
    </row>
    <row r="2" spans="1:8" s="195" customFormat="1" ht="12.8" customHeight="1" x14ac:dyDescent="0.25">
      <c r="A2" s="284" t="s">
        <v>193</v>
      </c>
      <c r="B2" s="284"/>
      <c r="C2" s="284"/>
      <c r="D2" s="284"/>
      <c r="E2" s="284"/>
      <c r="F2" s="284"/>
    </row>
    <row r="3" spans="1:8" ht="13.1" x14ac:dyDescent="0.2">
      <c r="A3" s="273" t="str">
        <f>'1A'!$A$3</f>
        <v xml:space="preserve">Fiscal Year 2019
</v>
      </c>
      <c r="B3" s="273"/>
      <c r="C3" s="273"/>
      <c r="D3" s="273"/>
      <c r="E3" s="273"/>
      <c r="F3" s="273"/>
      <c r="H3" s="154"/>
    </row>
    <row r="4" spans="1:8" ht="12.8" customHeight="1" x14ac:dyDescent="0.2">
      <c r="A4" s="294" t="str">
        <f>'1A'!A4</f>
        <v>ACF/OFA: 07/30/2020</v>
      </c>
      <c r="B4" s="294"/>
      <c r="C4" s="294"/>
      <c r="D4" s="294"/>
      <c r="E4" s="294"/>
      <c r="F4" s="294"/>
    </row>
    <row r="5" spans="1:8" s="3" customFormat="1" ht="12.8" customHeight="1" x14ac:dyDescent="0.25">
      <c r="A5" s="286" t="s">
        <v>0</v>
      </c>
      <c r="B5" s="289" t="s">
        <v>6</v>
      </c>
      <c r="C5" s="291"/>
      <c r="D5" s="206" t="s">
        <v>165</v>
      </c>
      <c r="E5" s="289" t="s">
        <v>7</v>
      </c>
      <c r="F5" s="291"/>
    </row>
    <row r="6" spans="1:8" s="3" customFormat="1" ht="40.6" customHeight="1" x14ac:dyDescent="0.25">
      <c r="A6" s="287"/>
      <c r="B6" s="263" t="s">
        <v>86</v>
      </c>
      <c r="C6" s="43" t="s">
        <v>85</v>
      </c>
      <c r="D6" s="256"/>
      <c r="E6" s="263" t="s">
        <v>86</v>
      </c>
      <c r="F6" s="25" t="s">
        <v>85</v>
      </c>
    </row>
    <row r="7" spans="1:8" ht="12.8" customHeight="1" x14ac:dyDescent="0.25">
      <c r="A7" s="19"/>
      <c r="B7" s="197"/>
      <c r="C7" s="198"/>
      <c r="D7" s="256"/>
      <c r="E7" s="199"/>
      <c r="F7" s="197"/>
    </row>
    <row r="8" spans="1:8" ht="12.8" customHeight="1" x14ac:dyDescent="0.25">
      <c r="A8" s="51" t="s">
        <v>8</v>
      </c>
      <c r="B8" s="252">
        <v>0.5</v>
      </c>
      <c r="C8" s="200">
        <f>IF((0.5-B8)&lt;0,0,(0.5-B8))</f>
        <v>0</v>
      </c>
      <c r="D8" s="256"/>
      <c r="E8" s="33">
        <f>'[2]2-Parent Calculation Worksheet'!$F$17</f>
        <v>0.89503325157792335</v>
      </c>
      <c r="F8" s="201">
        <f t="shared" ref="F8:F12" si="0">IF((0.9-E8)&lt;0, 0, (0.9-E8))</f>
        <v>4.9667484220766722E-3</v>
      </c>
    </row>
    <row r="9" spans="1:8" ht="12.8" customHeight="1" x14ac:dyDescent="0.25">
      <c r="A9" s="51" t="s">
        <v>9</v>
      </c>
      <c r="B9" s="31">
        <f>'[3]Calculation Worksheet'!$F$17</f>
        <v>0.31028585389689717</v>
      </c>
      <c r="C9" s="200">
        <f>IF((0.5-B9)&lt;0,0,(0.5-B9))</f>
        <v>0.18971414610310283</v>
      </c>
      <c r="D9" s="256"/>
      <c r="E9" s="33">
        <f>'[3]2-Parent Calculation Worksheet'!$F$17</f>
        <v>0.39497307001795334</v>
      </c>
      <c r="F9" s="201">
        <f t="shared" si="0"/>
        <v>0.50502692998204668</v>
      </c>
    </row>
    <row r="10" spans="1:8" ht="12.8" customHeight="1" x14ac:dyDescent="0.25">
      <c r="A10" s="51" t="s">
        <v>10</v>
      </c>
      <c r="B10" s="252">
        <v>0.5</v>
      </c>
      <c r="C10" s="200">
        <f>IF((0.5-B10)&lt;0,0,(0.5-B10))</f>
        <v>0</v>
      </c>
      <c r="D10" s="256"/>
      <c r="E10" s="31">
        <f>'[4]Calculation Worksheet'!$F$17</f>
        <v>0.73967906427924834</v>
      </c>
      <c r="F10" s="201">
        <f t="shared" si="0"/>
        <v>0.16032093572075168</v>
      </c>
    </row>
    <row r="11" spans="1:8" ht="12.8" customHeight="1" x14ac:dyDescent="0.25">
      <c r="A11" s="51" t="s">
        <v>11</v>
      </c>
      <c r="B11" s="31">
        <v>0.5</v>
      </c>
      <c r="C11" s="200">
        <f>IF((0.5-B11)&lt;0,0,(0.5-B11))</f>
        <v>0</v>
      </c>
      <c r="D11" s="256"/>
      <c r="E11" s="202">
        <f>'[5]Calculation Worksheet'!$F$17</f>
        <v>0.84246568095848184</v>
      </c>
      <c r="F11" s="201">
        <f t="shared" si="0"/>
        <v>5.7534319041518178E-2</v>
      </c>
    </row>
    <row r="12" spans="1:8" ht="12.8" customHeight="1" x14ac:dyDescent="0.25">
      <c r="A12" s="51" t="s">
        <v>12</v>
      </c>
      <c r="B12" s="31">
        <f>'[6]Calculation Worksheet'!$F$17</f>
        <v>0.16224554693775509</v>
      </c>
      <c r="C12" s="200">
        <f t="shared" ref="C12:C17" si="1">IF((0.5-B12)&lt;0,0,(0.5-B12))</f>
        <v>0.33775445306224494</v>
      </c>
      <c r="D12" s="256"/>
      <c r="E12" s="33">
        <f>'[6]2-Parent Calculation Worksheet'!$F$17</f>
        <v>0.25568618671432408</v>
      </c>
      <c r="F12" s="201">
        <f t="shared" si="0"/>
        <v>0.64431381328567594</v>
      </c>
    </row>
    <row r="13" spans="1:8" ht="12.8" customHeight="1" x14ac:dyDescent="0.25">
      <c r="A13" s="51" t="s">
        <v>13</v>
      </c>
      <c r="B13" s="31">
        <f>'[7]Calculation Worksheet'!$F$17</f>
        <v>0.38303200247915986</v>
      </c>
      <c r="C13" s="200">
        <f t="shared" si="1"/>
        <v>0.11696799752084014</v>
      </c>
      <c r="D13" s="256"/>
      <c r="E13" s="260" t="s">
        <v>1</v>
      </c>
      <c r="F13" s="204" t="s">
        <v>165</v>
      </c>
    </row>
    <row r="14" spans="1:8" ht="12.8" customHeight="1" x14ac:dyDescent="0.25">
      <c r="A14" s="51" t="s">
        <v>14</v>
      </c>
      <c r="B14" s="31">
        <v>0.5</v>
      </c>
      <c r="C14" s="200">
        <f t="shared" si="1"/>
        <v>0</v>
      </c>
      <c r="D14" s="256"/>
      <c r="E14" s="203" t="s">
        <v>1</v>
      </c>
      <c r="F14" s="204" t="s">
        <v>165</v>
      </c>
    </row>
    <row r="15" spans="1:8" ht="12.8" customHeight="1" x14ac:dyDescent="0.25">
      <c r="A15" s="51" t="s">
        <v>15</v>
      </c>
      <c r="B15" s="31">
        <v>0.5</v>
      </c>
      <c r="C15" s="200">
        <f t="shared" si="1"/>
        <v>0</v>
      </c>
      <c r="D15" s="256"/>
      <c r="E15" s="203" t="s">
        <v>1</v>
      </c>
      <c r="F15" s="204" t="s">
        <v>165</v>
      </c>
    </row>
    <row r="16" spans="1:8" ht="12.8" customHeight="1" x14ac:dyDescent="0.25">
      <c r="A16" s="51" t="s">
        <v>80</v>
      </c>
      <c r="B16" s="31">
        <f>'[8]Calculation Worksheet'!$F$17</f>
        <v>0.48049584902551667</v>
      </c>
      <c r="C16" s="200">
        <f t="shared" si="1"/>
        <v>1.9504150974483325E-2</v>
      </c>
      <c r="D16" s="256"/>
      <c r="E16" s="203" t="s">
        <v>1</v>
      </c>
      <c r="F16" s="204" t="s">
        <v>165</v>
      </c>
    </row>
    <row r="17" spans="1:6" ht="12.8" customHeight="1" x14ac:dyDescent="0.25">
      <c r="A17" s="51" t="s">
        <v>16</v>
      </c>
      <c r="B17" s="31">
        <f>'[9]Calculation Worksheet'!$F$17</f>
        <v>0.31574240660406155</v>
      </c>
      <c r="C17" s="200">
        <f t="shared" si="1"/>
        <v>0.18425759339593845</v>
      </c>
      <c r="D17" s="256"/>
      <c r="E17" s="33">
        <f>'[9]2-Parent Calculation Worksheet'!$F$17</f>
        <v>0.80804695056357179</v>
      </c>
      <c r="F17" s="201">
        <f>IF((0.9-E17)&lt;0, 0, (0.9-E17))</f>
        <v>9.1953049436428236E-2</v>
      </c>
    </row>
    <row r="18" spans="1:6" ht="7.55" customHeight="1" x14ac:dyDescent="0.25">
      <c r="A18" s="53"/>
      <c r="B18" s="53"/>
      <c r="C18" s="53"/>
      <c r="D18" s="256"/>
      <c r="E18" s="53"/>
      <c r="F18" s="53"/>
    </row>
    <row r="19" spans="1:6" ht="12.8" customHeight="1" x14ac:dyDescent="0.25">
      <c r="A19" s="51" t="s">
        <v>17</v>
      </c>
      <c r="B19" s="252">
        <v>0.5</v>
      </c>
      <c r="C19" s="200">
        <f t="shared" ref="C19:C28" si="2">IF((0.5-B19)&lt;0,0,(0.5-B19))</f>
        <v>0</v>
      </c>
      <c r="D19" s="256"/>
      <c r="E19" s="203" t="s">
        <v>1</v>
      </c>
      <c r="F19" s="204" t="s">
        <v>165</v>
      </c>
    </row>
    <row r="20" spans="1:6" ht="12.8" customHeight="1" x14ac:dyDescent="0.25">
      <c r="A20" s="51" t="s">
        <v>18</v>
      </c>
      <c r="B20" s="252">
        <v>0.47499999999999998</v>
      </c>
      <c r="C20" s="200">
        <f t="shared" si="2"/>
        <v>2.5000000000000022E-2</v>
      </c>
      <c r="D20" s="256"/>
      <c r="E20" s="252">
        <v>0.47499999999999998</v>
      </c>
      <c r="F20" s="201">
        <f>IF((0.9-E20)&lt;0, 0, (0.9-E20))</f>
        <v>0.42500000000000004</v>
      </c>
    </row>
    <row r="21" spans="1:6" ht="12.8" customHeight="1" x14ac:dyDescent="0.25">
      <c r="A21" s="51" t="s">
        <v>19</v>
      </c>
      <c r="B21" s="31">
        <v>0.5</v>
      </c>
      <c r="C21" s="200">
        <f t="shared" si="2"/>
        <v>0</v>
      </c>
      <c r="D21" s="256"/>
      <c r="E21" s="33">
        <f>'[10]Calculation Worksheet'!$F$17</f>
        <v>0.7526729063947365</v>
      </c>
      <c r="F21" s="201">
        <f>IF((0.9-E21)&lt;0, 0, (0.9-E21))</f>
        <v>0.14732709360526353</v>
      </c>
    </row>
    <row r="22" spans="1:6" ht="12.8" customHeight="1" x14ac:dyDescent="0.25">
      <c r="A22" s="51" t="s">
        <v>20</v>
      </c>
      <c r="B22" s="31">
        <v>0</v>
      </c>
      <c r="C22" s="200">
        <f t="shared" si="2"/>
        <v>0.5</v>
      </c>
      <c r="D22" s="256"/>
      <c r="E22" s="203" t="s">
        <v>1</v>
      </c>
      <c r="F22" s="204" t="s">
        <v>165</v>
      </c>
    </row>
    <row r="23" spans="1:6" ht="12.8" customHeight="1" x14ac:dyDescent="0.25">
      <c r="A23" s="51" t="s">
        <v>21</v>
      </c>
      <c r="B23" s="31">
        <f>'[11]Calculation Worksheet'!$F$17</f>
        <v>0.42974160647059029</v>
      </c>
      <c r="C23" s="200">
        <f t="shared" si="2"/>
        <v>7.0258393529409713E-2</v>
      </c>
      <c r="D23" s="256"/>
      <c r="E23" s="203" t="s">
        <v>1</v>
      </c>
      <c r="F23" s="204" t="s">
        <v>165</v>
      </c>
    </row>
    <row r="24" spans="1:6" ht="12.8" customHeight="1" x14ac:dyDescent="0.25">
      <c r="A24" s="51" t="s">
        <v>22</v>
      </c>
      <c r="B24" s="31">
        <v>0.5</v>
      </c>
      <c r="C24" s="200">
        <f t="shared" si="2"/>
        <v>0</v>
      </c>
      <c r="D24" s="256"/>
      <c r="E24" s="33">
        <f>'[12]Calculation Worksheet'!$F$17</f>
        <v>0.77189488722455513</v>
      </c>
      <c r="F24" s="201">
        <f>IF((0.9-E24)&lt;0, 0, (0.9-E24))</f>
        <v>0.1281051127754449</v>
      </c>
    </row>
    <row r="25" spans="1:6" ht="12.8" customHeight="1" x14ac:dyDescent="0.25">
      <c r="A25" s="51" t="s">
        <v>23</v>
      </c>
      <c r="B25" s="31">
        <v>0.5</v>
      </c>
      <c r="C25" s="200">
        <f t="shared" si="2"/>
        <v>0</v>
      </c>
      <c r="D25" s="256"/>
      <c r="E25" s="33">
        <f>'[13]2-Parent Calculation Worksheet'!$F$17</f>
        <v>0.80202723559573386</v>
      </c>
      <c r="F25" s="201">
        <f>IF((0.9-E25)&lt;0, 0, (0.9-E25))</f>
        <v>9.7972764404266166E-2</v>
      </c>
    </row>
    <row r="26" spans="1:6" ht="12.8" customHeight="1" x14ac:dyDescent="0.25">
      <c r="A26" s="51" t="s">
        <v>24</v>
      </c>
      <c r="B26" s="31">
        <v>0.5</v>
      </c>
      <c r="C26" s="200">
        <f t="shared" si="2"/>
        <v>0</v>
      </c>
      <c r="D26" s="256"/>
      <c r="E26" s="33">
        <f>'[14]2-Parent Calculation Worksheet'!$F$17</f>
        <v>0.75636799993630766</v>
      </c>
      <c r="F26" s="201">
        <f>IF((0.9-E26)&lt;0, 0, (0.9-E26))</f>
        <v>0.14363200006369237</v>
      </c>
    </row>
    <row r="27" spans="1:6" ht="12.8" customHeight="1" x14ac:dyDescent="0.25">
      <c r="A27" s="51" t="s">
        <v>25</v>
      </c>
      <c r="B27" s="31">
        <f>'[15]Calculation Worksheet'!$F$17</f>
        <v>0.45496912608751183</v>
      </c>
      <c r="C27" s="200">
        <f t="shared" si="2"/>
        <v>4.5030873912488167E-2</v>
      </c>
      <c r="D27" s="256"/>
      <c r="E27" s="33">
        <f>'[15]Calculation Worksheet'!$F$17</f>
        <v>0.45496912608751183</v>
      </c>
      <c r="F27" s="201">
        <f>IF((0.9-E27)&lt;0, 0, (0.9-E27))</f>
        <v>0.44503087391248819</v>
      </c>
    </row>
    <row r="28" spans="1:6" ht="12.8" customHeight="1" x14ac:dyDescent="0.25">
      <c r="A28" s="51" t="s">
        <v>26</v>
      </c>
      <c r="B28" s="31">
        <v>0.5</v>
      </c>
      <c r="C28" s="200">
        <f t="shared" si="2"/>
        <v>0</v>
      </c>
      <c r="D28" s="256"/>
      <c r="E28" s="203" t="s">
        <v>1</v>
      </c>
      <c r="F28" s="204" t="s">
        <v>165</v>
      </c>
    </row>
    <row r="29" spans="1:6" ht="7.55" customHeight="1" x14ac:dyDescent="0.25">
      <c r="A29" s="53"/>
      <c r="B29" s="53"/>
      <c r="C29" s="53"/>
      <c r="D29" s="256"/>
      <c r="E29" s="53"/>
      <c r="F29" s="53"/>
    </row>
    <row r="30" spans="1:6" ht="12.8" customHeight="1" x14ac:dyDescent="0.25">
      <c r="A30" s="51" t="s">
        <v>27</v>
      </c>
      <c r="B30" s="31">
        <v>0</v>
      </c>
      <c r="C30" s="200">
        <f t="shared" ref="C30:C39" si="3">IF((0.5-B30)&lt;0,0,(0.5-B30))</f>
        <v>0.5</v>
      </c>
      <c r="D30" s="256"/>
      <c r="E30" s="33">
        <v>0</v>
      </c>
      <c r="F30" s="201">
        <f>IF((0.9-E30)&lt;0, 0, (0.9-E30))</f>
        <v>0.9</v>
      </c>
    </row>
    <row r="31" spans="1:6" ht="12.8" customHeight="1" x14ac:dyDescent="0.25">
      <c r="A31" s="51" t="s">
        <v>28</v>
      </c>
      <c r="B31" s="31">
        <f>'[16]Calculation Worksheet'!$F$17</f>
        <v>0.44287360980345547</v>
      </c>
      <c r="C31" s="200">
        <f t="shared" si="3"/>
        <v>5.712639019654453E-2</v>
      </c>
      <c r="D31" s="256"/>
      <c r="E31" s="203" t="s">
        <v>1</v>
      </c>
      <c r="F31" s="204" t="s">
        <v>165</v>
      </c>
    </row>
    <row r="32" spans="1:6" ht="12.8" customHeight="1" x14ac:dyDescent="0.25">
      <c r="A32" s="51" t="s">
        <v>29</v>
      </c>
      <c r="B32" s="31">
        <f>'[17]Calculation Worksheet'!$F$17</f>
        <v>0.20457157371223259</v>
      </c>
      <c r="C32" s="200">
        <f t="shared" si="3"/>
        <v>0.29542842628776744</v>
      </c>
      <c r="D32" s="256"/>
      <c r="E32" s="33">
        <f>'[17]Calculation Worksheet'!$F$17</f>
        <v>0.20457157371223259</v>
      </c>
      <c r="F32" s="201">
        <f>IF((0.9-E32)&lt;0, 0, (0.9-E32))</f>
        <v>0.69542842628776746</v>
      </c>
    </row>
    <row r="33" spans="1:6" ht="12.8" customHeight="1" x14ac:dyDescent="0.25">
      <c r="A33" s="51" t="s">
        <v>30</v>
      </c>
      <c r="B33" s="31">
        <v>0.5</v>
      </c>
      <c r="C33" s="200">
        <f t="shared" si="3"/>
        <v>0</v>
      </c>
      <c r="D33" s="256"/>
      <c r="E33" s="203" t="s">
        <v>1</v>
      </c>
      <c r="F33" s="204" t="s">
        <v>165</v>
      </c>
    </row>
    <row r="34" spans="1:6" ht="12.8" customHeight="1" x14ac:dyDescent="0.25">
      <c r="A34" s="51" t="s">
        <v>31</v>
      </c>
      <c r="B34" s="31">
        <f>'[18]Calculation Worksheet'!$F$17</f>
        <v>0.40444669100540137</v>
      </c>
      <c r="C34" s="200">
        <f t="shared" si="3"/>
        <v>9.5553308994598629E-2</v>
      </c>
      <c r="D34" s="256"/>
      <c r="E34" s="203" t="s">
        <v>1</v>
      </c>
      <c r="F34" s="204" t="s">
        <v>165</v>
      </c>
    </row>
    <row r="35" spans="1:6" ht="12.8" customHeight="1" x14ac:dyDescent="0.25">
      <c r="A35" s="51" t="s">
        <v>32</v>
      </c>
      <c r="B35" s="31">
        <v>0.5</v>
      </c>
      <c r="C35" s="200">
        <f t="shared" si="3"/>
        <v>0</v>
      </c>
      <c r="D35" s="256"/>
      <c r="E35" s="203" t="s">
        <v>1</v>
      </c>
      <c r="F35" s="204" t="s">
        <v>165</v>
      </c>
    </row>
    <row r="36" spans="1:6" ht="12.8" customHeight="1" x14ac:dyDescent="0.25">
      <c r="A36" s="51" t="s">
        <v>33</v>
      </c>
      <c r="B36" s="31">
        <v>0.5</v>
      </c>
      <c r="C36" s="200">
        <f t="shared" si="3"/>
        <v>0</v>
      </c>
      <c r="D36" s="256"/>
      <c r="E36" s="203" t="s">
        <v>1</v>
      </c>
      <c r="F36" s="204" t="s">
        <v>165</v>
      </c>
    </row>
    <row r="37" spans="1:6" ht="12.8" customHeight="1" x14ac:dyDescent="0.25">
      <c r="A37" s="51" t="s">
        <v>34</v>
      </c>
      <c r="B37" s="31">
        <f>'[19]Calculation Worksheet'!$F$17</f>
        <v>0.10859429154228421</v>
      </c>
      <c r="C37" s="200">
        <f t="shared" si="3"/>
        <v>0.39140570845771577</v>
      </c>
      <c r="D37" s="256"/>
      <c r="E37" s="33">
        <f>'[19]2-Parent Calculation Worksheet'!$F$17</f>
        <v>0.4101826634393444</v>
      </c>
      <c r="F37" s="201">
        <f>IF((0.9-E37)&lt;0, 0, (0.9-E37))</f>
        <v>0.48981733656065563</v>
      </c>
    </row>
    <row r="38" spans="1:6" ht="12.8" customHeight="1" x14ac:dyDescent="0.25">
      <c r="A38" s="51" t="s">
        <v>35</v>
      </c>
      <c r="B38" s="31">
        <v>0.5</v>
      </c>
      <c r="C38" s="200">
        <f t="shared" si="3"/>
        <v>0</v>
      </c>
      <c r="D38" s="256"/>
      <c r="E38" s="203" t="s">
        <v>1</v>
      </c>
      <c r="F38" s="204" t="s">
        <v>165</v>
      </c>
    </row>
    <row r="39" spans="1:6" ht="12.8" customHeight="1" x14ac:dyDescent="0.25">
      <c r="A39" s="51" t="s">
        <v>36</v>
      </c>
      <c r="B39" s="31">
        <f>'[20]Calculation Worksheet'!$F$17</f>
        <v>0.22031991874393481</v>
      </c>
      <c r="C39" s="200">
        <f t="shared" si="3"/>
        <v>0.27968008125606519</v>
      </c>
      <c r="D39" s="256"/>
      <c r="E39" s="33">
        <f>'[20]Calculation Worksheet'!$F$17</f>
        <v>0.22031991874393481</v>
      </c>
      <c r="F39" s="201">
        <f>IF((0.9-E39)&lt;0, 0, (0.9-E39))</f>
        <v>0.67968008125606527</v>
      </c>
    </row>
    <row r="40" spans="1:6" ht="7.55" customHeight="1" x14ac:dyDescent="0.25">
      <c r="A40" s="53"/>
      <c r="B40" s="53"/>
      <c r="C40" s="53"/>
      <c r="D40" s="256"/>
      <c r="E40" s="53"/>
      <c r="F40" s="53"/>
    </row>
    <row r="41" spans="1:6" ht="12.8" customHeight="1" x14ac:dyDescent="0.25">
      <c r="A41" s="51" t="s">
        <v>37</v>
      </c>
      <c r="B41" s="31">
        <v>0</v>
      </c>
      <c r="C41" s="200">
        <f t="shared" ref="C41:C50" si="4">IF((0.5-B41)&lt;0,0,(0.5-B41))</f>
        <v>0.5</v>
      </c>
      <c r="D41" s="256"/>
      <c r="E41" s="203" t="s">
        <v>1</v>
      </c>
      <c r="F41" s="204" t="s">
        <v>165</v>
      </c>
    </row>
    <row r="42" spans="1:6" ht="12.8" customHeight="1" x14ac:dyDescent="0.25">
      <c r="A42" s="51" t="s">
        <v>38</v>
      </c>
      <c r="B42" s="31">
        <v>0.5</v>
      </c>
      <c r="C42" s="200">
        <f t="shared" si="4"/>
        <v>0</v>
      </c>
      <c r="D42" s="256"/>
      <c r="E42" s="33">
        <f>'[21]Calculation Worksheet'!$F$17</f>
        <v>0.77277016795174669</v>
      </c>
      <c r="F42" s="201">
        <f>IF((0.9-E42)&lt;0, 0, (0.9-E42))</f>
        <v>0.12722983204825333</v>
      </c>
    </row>
    <row r="43" spans="1:6" ht="12.8" customHeight="1" x14ac:dyDescent="0.25">
      <c r="A43" s="51" t="s">
        <v>39</v>
      </c>
      <c r="B43" s="31">
        <v>0.5</v>
      </c>
      <c r="C43" s="200">
        <f t="shared" si="4"/>
        <v>0</v>
      </c>
      <c r="D43" s="256"/>
      <c r="E43" s="33">
        <f>'[22]Calculation Worksheet'!$F$17</f>
        <v>0.62458278952654922</v>
      </c>
      <c r="F43" s="265">
        <f>IF((0.9-E43)&lt;0, 0, (0.9-E43))</f>
        <v>0.2754172104734508</v>
      </c>
    </row>
    <row r="44" spans="1:6" ht="12.8" customHeight="1" x14ac:dyDescent="0.25">
      <c r="A44" s="51" t="s">
        <v>40</v>
      </c>
      <c r="B44" s="31">
        <f>'[23]Calculation Worksheet'!$F$17</f>
        <v>0.44383241904578791</v>
      </c>
      <c r="C44" s="200">
        <f t="shared" si="4"/>
        <v>5.6167580954212093E-2</v>
      </c>
      <c r="D44" s="256"/>
      <c r="E44" s="203" t="s">
        <v>1</v>
      </c>
      <c r="F44" s="204" t="s">
        <v>165</v>
      </c>
    </row>
    <row r="45" spans="1:6" ht="12.8" customHeight="1" x14ac:dyDescent="0.25">
      <c r="A45" s="51" t="s">
        <v>41</v>
      </c>
      <c r="B45" s="31">
        <f>'[24]Calculation Worksheet'!$F$17</f>
        <v>0.44572184787341901</v>
      </c>
      <c r="C45" s="200">
        <f t="shared" si="4"/>
        <v>5.4278152126580992E-2</v>
      </c>
      <c r="D45" s="256"/>
      <c r="E45" s="33">
        <f>'[24]Calculation Worksheet'!$F$17</f>
        <v>0.44572184787341901</v>
      </c>
      <c r="F45" s="201">
        <f>IF((0.9-E45)&lt;0, 0, (0.9-E45))</f>
        <v>0.45427815212658101</v>
      </c>
    </row>
    <row r="46" spans="1:6" ht="12.8" customHeight="1" x14ac:dyDescent="0.25">
      <c r="A46" s="51" t="s">
        <v>42</v>
      </c>
      <c r="B46" s="31">
        <v>0.5</v>
      </c>
      <c r="C46" s="200">
        <f t="shared" si="4"/>
        <v>0</v>
      </c>
      <c r="D46" s="256"/>
      <c r="E46" s="203" t="s">
        <v>1</v>
      </c>
      <c r="F46" s="204" t="s">
        <v>165</v>
      </c>
    </row>
    <row r="47" spans="1:6" ht="12.8" customHeight="1" x14ac:dyDescent="0.25">
      <c r="A47" s="51" t="s">
        <v>43</v>
      </c>
      <c r="B47" s="31">
        <f>'[25]Calculation Worksheet'!$F$17</f>
        <v>0.42779205433354284</v>
      </c>
      <c r="C47" s="200">
        <f t="shared" si="4"/>
        <v>7.2207945666457163E-2</v>
      </c>
      <c r="D47" s="256"/>
      <c r="E47" s="33">
        <f>'[25]2-Parent Calculation Worksheet'!$F$17</f>
        <v>0.84118430061996063</v>
      </c>
      <c r="F47" s="201">
        <f>IF((0.9-E47)&lt;0, 0, (0.9-E47))</f>
        <v>5.8815699380039388E-2</v>
      </c>
    </row>
    <row r="48" spans="1:6" ht="12.8" customHeight="1" x14ac:dyDescent="0.25">
      <c r="A48" s="51" t="s">
        <v>44</v>
      </c>
      <c r="B48" s="31">
        <f>'[26]Calculation Worksheet'!$F$17</f>
        <v>0.46906319887351944</v>
      </c>
      <c r="C48" s="200">
        <f t="shared" si="4"/>
        <v>3.0936801126480562E-2</v>
      </c>
      <c r="D48" s="256"/>
      <c r="E48" s="203" t="s">
        <v>1</v>
      </c>
      <c r="F48" s="204" t="s">
        <v>165</v>
      </c>
    </row>
    <row r="49" spans="1:6" ht="12.8" customHeight="1" x14ac:dyDescent="0.25">
      <c r="A49" s="51" t="s">
        <v>45</v>
      </c>
      <c r="B49" s="31">
        <v>0</v>
      </c>
      <c r="C49" s="200">
        <f t="shared" si="4"/>
        <v>0.5</v>
      </c>
      <c r="D49" s="256"/>
      <c r="E49" s="33">
        <v>0</v>
      </c>
      <c r="F49" s="201">
        <f>IF((0.9-E49)&lt;0, 0, (0.9-E49))</f>
        <v>0.9</v>
      </c>
    </row>
    <row r="50" spans="1:6" ht="12.8" customHeight="1" x14ac:dyDescent="0.25">
      <c r="A50" s="51" t="s">
        <v>46</v>
      </c>
      <c r="B50" s="31">
        <v>0.5</v>
      </c>
      <c r="C50" s="200">
        <f t="shared" si="4"/>
        <v>0</v>
      </c>
      <c r="D50" s="256"/>
      <c r="E50" s="33">
        <f>'[27]2-Parent Calculation Worksheet'!$F$17</f>
        <v>0.89398074632683067</v>
      </c>
      <c r="F50" s="201">
        <f>IF((0.9-E50)&lt;0, 0, (0.9-E50))</f>
        <v>6.0192536731693558E-3</v>
      </c>
    </row>
    <row r="51" spans="1:6" ht="7.55" customHeight="1" x14ac:dyDescent="0.25">
      <c r="A51" s="53"/>
      <c r="B51" s="53"/>
      <c r="C51" s="53"/>
      <c r="D51" s="256"/>
      <c r="E51" s="53"/>
      <c r="F51" s="53"/>
    </row>
    <row r="52" spans="1:6" ht="12.8" customHeight="1" x14ac:dyDescent="0.25">
      <c r="A52" s="51" t="s">
        <v>47</v>
      </c>
      <c r="B52" s="31">
        <v>0.5</v>
      </c>
      <c r="C52" s="200">
        <f t="shared" ref="C52:C61" si="5">IF((0.5-B52)&lt;0,0,(0.5-B52))</f>
        <v>0</v>
      </c>
      <c r="D52" s="256"/>
      <c r="E52" s="203" t="s">
        <v>1</v>
      </c>
      <c r="F52" s="204" t="s">
        <v>165</v>
      </c>
    </row>
    <row r="53" spans="1:6" ht="12.8" customHeight="1" x14ac:dyDescent="0.25">
      <c r="A53" s="51" t="s">
        <v>48</v>
      </c>
      <c r="B53" s="31">
        <v>0.5</v>
      </c>
      <c r="C53" s="200">
        <f t="shared" si="5"/>
        <v>0</v>
      </c>
      <c r="D53" s="256"/>
      <c r="E53" s="31">
        <f>'[28]Calculation Worksheet'!$F$17</f>
        <v>0.58801792884722137</v>
      </c>
      <c r="F53" s="201">
        <f>IF((0.9-E53)&lt;0, 0, (0.9-E53))</f>
        <v>0.31198207115277865</v>
      </c>
    </row>
    <row r="54" spans="1:6" ht="12.8" customHeight="1" x14ac:dyDescent="0.25">
      <c r="A54" s="51" t="s">
        <v>49</v>
      </c>
      <c r="B54" s="31">
        <v>0.5</v>
      </c>
      <c r="C54" s="200">
        <f t="shared" si="5"/>
        <v>0</v>
      </c>
      <c r="D54" s="256"/>
      <c r="E54" s="203" t="s">
        <v>1</v>
      </c>
      <c r="F54" s="204" t="s">
        <v>165</v>
      </c>
    </row>
    <row r="55" spans="1:6" ht="12.8" customHeight="1" x14ac:dyDescent="0.25">
      <c r="A55" s="51" t="s">
        <v>50</v>
      </c>
      <c r="B55" s="31">
        <v>0</v>
      </c>
      <c r="C55" s="200">
        <f t="shared" si="5"/>
        <v>0.5</v>
      </c>
      <c r="D55" s="256"/>
      <c r="E55" s="203" t="s">
        <v>1</v>
      </c>
      <c r="F55" s="204" t="s">
        <v>165</v>
      </c>
    </row>
    <row r="56" spans="1:6" ht="12.8" customHeight="1" x14ac:dyDescent="0.25">
      <c r="A56" s="51" t="s">
        <v>51</v>
      </c>
      <c r="B56" s="31">
        <v>0.5</v>
      </c>
      <c r="C56" s="200">
        <f t="shared" si="5"/>
        <v>0</v>
      </c>
      <c r="D56" s="256"/>
      <c r="E56" s="31">
        <f>'[29]Calculation Worksheet'!$F$17</f>
        <v>0.69387627311050393</v>
      </c>
      <c r="F56" s="201">
        <f>IF((0.9-E56)&lt;0, 0, (0.9-E56))</f>
        <v>0.2061237268894961</v>
      </c>
    </row>
    <row r="57" spans="1:6" ht="12.8" customHeight="1" x14ac:dyDescent="0.25">
      <c r="A57" s="51" t="s">
        <v>52</v>
      </c>
      <c r="B57" s="31">
        <v>0.5</v>
      </c>
      <c r="C57" s="200">
        <f t="shared" si="5"/>
        <v>0</v>
      </c>
      <c r="D57" s="256"/>
      <c r="E57" s="203" t="s">
        <v>1</v>
      </c>
      <c r="F57" s="204" t="s">
        <v>165</v>
      </c>
    </row>
    <row r="58" spans="1:6" ht="12.8" customHeight="1" x14ac:dyDescent="0.25">
      <c r="A58" s="51" t="s">
        <v>53</v>
      </c>
      <c r="B58" s="31">
        <v>0.5</v>
      </c>
      <c r="C58" s="200">
        <f t="shared" si="5"/>
        <v>0</v>
      </c>
      <c r="D58" s="256"/>
      <c r="E58" s="203" t="s">
        <v>1</v>
      </c>
      <c r="F58" s="204" t="s">
        <v>165</v>
      </c>
    </row>
    <row r="59" spans="1:6" ht="12.8" customHeight="1" x14ac:dyDescent="0.25">
      <c r="A59" s="51" t="s">
        <v>54</v>
      </c>
      <c r="B59" s="31">
        <f>'[30]Calculation Worksheet'!$F$17</f>
        <v>0.42647113106495066</v>
      </c>
      <c r="C59" s="200">
        <f t="shared" si="5"/>
        <v>7.3528868935049341E-2</v>
      </c>
      <c r="D59" s="256"/>
      <c r="E59" s="33">
        <f>'[30]2-Parent Calculation Worksheet'!$F$17</f>
        <v>0.61241561105585773</v>
      </c>
      <c r="F59" s="201">
        <f>IF((0.9-E59)&lt;0, 0, (0.9-E59))</f>
        <v>0.28758438894414229</v>
      </c>
    </row>
    <row r="60" spans="1:6" ht="12.8" customHeight="1" x14ac:dyDescent="0.25">
      <c r="A60" s="51" t="s">
        <v>55</v>
      </c>
      <c r="B60" s="31">
        <v>0.5</v>
      </c>
      <c r="C60" s="200">
        <f t="shared" si="5"/>
        <v>0</v>
      </c>
      <c r="D60" s="256"/>
      <c r="E60" s="203" t="s">
        <v>1</v>
      </c>
      <c r="F60" s="204" t="s">
        <v>165</v>
      </c>
    </row>
    <row r="61" spans="1:6" ht="12.8" customHeight="1" x14ac:dyDescent="0.25">
      <c r="A61" s="51" t="s">
        <v>56</v>
      </c>
      <c r="B61" s="31">
        <v>0.5</v>
      </c>
      <c r="C61" s="200">
        <f t="shared" si="5"/>
        <v>0</v>
      </c>
      <c r="D61" s="256"/>
      <c r="E61" s="203" t="s">
        <v>1</v>
      </c>
      <c r="F61" s="204" t="s">
        <v>165</v>
      </c>
    </row>
    <row r="62" spans="1:6" ht="7.55" customHeight="1" x14ac:dyDescent="0.25">
      <c r="A62" s="53"/>
      <c r="B62" s="53"/>
      <c r="C62" s="53"/>
      <c r="D62" s="256"/>
      <c r="E62" s="53"/>
      <c r="F62" s="53"/>
    </row>
    <row r="63" spans="1:6" ht="12.8" customHeight="1" x14ac:dyDescent="0.25">
      <c r="A63" s="51" t="s">
        <v>57</v>
      </c>
      <c r="B63" s="31">
        <f>'[31]Calculation Worksheet'!$F$17</f>
        <v>0.46821361802828476</v>
      </c>
      <c r="C63" s="201">
        <f>IF((0.5-B63)&lt;0,0,(0.5-B63))</f>
        <v>3.1786381971715238E-2</v>
      </c>
      <c r="D63" s="256"/>
      <c r="E63" s="33">
        <f>'[31]Calculation Worksheet'!$F$17</f>
        <v>0.46821361802828476</v>
      </c>
      <c r="F63" s="201">
        <f>IF((0.9-E63)&lt;0, 0, (0.9-E63))</f>
        <v>0.43178638197171526</v>
      </c>
    </row>
    <row r="64" spans="1:6" ht="12.8" customHeight="1" x14ac:dyDescent="0.25">
      <c r="A64" s="51" t="s">
        <v>58</v>
      </c>
      <c r="B64" s="31">
        <f>'[32]Calculation Worksheet'!$F$17</f>
        <v>0.45591713171514958</v>
      </c>
      <c r="C64" s="201">
        <f>IF((0.5-B64)&lt;0,0,(0.5-B64))</f>
        <v>4.4082868284850418E-2</v>
      </c>
      <c r="D64" s="256"/>
      <c r="E64" s="203" t="s">
        <v>1</v>
      </c>
      <c r="F64" s="204" t="s">
        <v>165</v>
      </c>
    </row>
    <row r="65" spans="1:6" ht="12.8" customHeight="1" x14ac:dyDescent="0.25">
      <c r="A65" s="51" t="s">
        <v>59</v>
      </c>
      <c r="B65" s="31">
        <f>'[33]Calculation Worksheet'!$F$17</f>
        <v>0.41247034621052026</v>
      </c>
      <c r="C65" s="201">
        <f>IF((0.5-B65)&lt;0,0,(0.5-B65))</f>
        <v>8.7529653789479744E-2</v>
      </c>
      <c r="D65" s="256"/>
      <c r="E65" s="33">
        <f>'[33]2-Parent Calculation Worksheet'!$F$17</f>
        <v>0.68283623365795032</v>
      </c>
      <c r="F65" s="201">
        <f>IF((0.9-E65)&lt;0, 0, (0.9-E65))</f>
        <v>0.2171637663420497</v>
      </c>
    </row>
    <row r="66" spans="1:6" ht="12.8" customHeight="1" x14ac:dyDescent="0.25">
      <c r="A66" s="52" t="s">
        <v>60</v>
      </c>
      <c r="B66" s="32">
        <v>0</v>
      </c>
      <c r="C66" s="205">
        <f>IF((0.5-B66)&lt;0,0,(0.5-B66))</f>
        <v>0.5</v>
      </c>
      <c r="D66" s="256"/>
      <c r="E66" s="264">
        <v>0</v>
      </c>
      <c r="F66" s="205">
        <f>IF((0.9-E66)&lt;0, 0, (0.9-E66))</f>
        <v>0.9</v>
      </c>
    </row>
    <row r="67" spans="1:6" ht="12.8" customHeight="1" x14ac:dyDescent="0.2">
      <c r="A67" s="1" t="s">
        <v>84</v>
      </c>
    </row>
    <row r="68" spans="1:6" ht="12.8" customHeight="1" x14ac:dyDescent="0.25">
      <c r="A68" s="18" t="s">
        <v>2</v>
      </c>
      <c r="C68" s="2" t="s">
        <v>2</v>
      </c>
    </row>
    <row r="69" spans="1:6" ht="12.8" customHeight="1" x14ac:dyDescent="0.2">
      <c r="C69" s="2" t="s">
        <v>2</v>
      </c>
    </row>
  </sheetData>
  <mergeCells count="7">
    <mergeCell ref="A1:F1"/>
    <mergeCell ref="A2:F2"/>
    <mergeCell ref="A3:F3"/>
    <mergeCell ref="B5:C5"/>
    <mergeCell ref="E5:F5"/>
    <mergeCell ref="A4:F4"/>
    <mergeCell ref="A5:A6"/>
  </mergeCells>
  <printOptions horizontalCentered="1"/>
  <pageMargins left="0.25" right="0.25" top="0.25" bottom="0.25" header="0.3" footer="0.3"/>
  <pageSetup scale="8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topLeftCell="A58" zoomScaleNormal="100" zoomScaleSheetLayoutView="100" workbookViewId="0">
      <selection activeCell="C63" sqref="C63"/>
    </sheetView>
  </sheetViews>
  <sheetFormatPr defaultColWidth="9.125" defaultRowHeight="12.45" x14ac:dyDescent="0.2"/>
  <cols>
    <col min="1" max="1" width="15.75" style="2" customWidth="1"/>
    <col min="2" max="2" width="13.75" style="2" customWidth="1"/>
    <col min="3" max="3" width="13.5" style="2" customWidth="1"/>
    <col min="4" max="4" width="12.75" style="2" customWidth="1"/>
    <col min="5" max="5" width="13.5" style="2" customWidth="1"/>
    <col min="6" max="6" width="14.75" style="2" customWidth="1"/>
    <col min="7" max="7" width="13.5" style="2" customWidth="1"/>
    <col min="8" max="8" width="14.25" style="2" customWidth="1"/>
    <col min="9" max="16384" width="9.125" style="2"/>
  </cols>
  <sheetData>
    <row r="1" spans="1:8" s="195" customFormat="1" ht="13.1" x14ac:dyDescent="0.25">
      <c r="A1" s="284" t="s">
        <v>197</v>
      </c>
      <c r="B1" s="284"/>
      <c r="C1" s="284"/>
      <c r="D1" s="284"/>
      <c r="E1" s="284"/>
      <c r="F1" s="284"/>
      <c r="G1" s="284"/>
      <c r="H1" s="284"/>
    </row>
    <row r="2" spans="1:8" s="195" customFormat="1" ht="13.1" x14ac:dyDescent="0.25">
      <c r="A2" s="284" t="s">
        <v>198</v>
      </c>
      <c r="B2" s="284"/>
      <c r="C2" s="284"/>
      <c r="D2" s="284"/>
      <c r="E2" s="284"/>
      <c r="F2" s="284"/>
      <c r="G2" s="284"/>
      <c r="H2" s="284"/>
    </row>
    <row r="3" spans="1:8" ht="13.1" x14ac:dyDescent="0.2">
      <c r="A3" s="273" t="s">
        <v>270</v>
      </c>
      <c r="B3" s="273"/>
      <c r="C3" s="273"/>
      <c r="D3" s="273"/>
      <c r="E3" s="273"/>
      <c r="F3" s="273"/>
      <c r="G3" s="273"/>
      <c r="H3" s="273"/>
    </row>
    <row r="4" spans="1:8" ht="12.8" customHeight="1" x14ac:dyDescent="0.2">
      <c r="A4" s="295" t="str">
        <f>'1B'!$A$4</f>
        <v>ACF/OFA: 07/30/2020</v>
      </c>
      <c r="B4" s="285"/>
      <c r="C4" s="285"/>
      <c r="D4" s="285"/>
      <c r="E4" s="285"/>
      <c r="F4" s="285"/>
      <c r="G4" s="285"/>
      <c r="H4" s="285"/>
    </row>
    <row r="5" spans="1:8" s="3" customFormat="1" ht="12.8" customHeight="1" x14ac:dyDescent="0.25">
      <c r="A5" s="302" t="s">
        <v>0</v>
      </c>
      <c r="B5" s="289" t="s">
        <v>112</v>
      </c>
      <c r="C5" s="290"/>
      <c r="D5" s="290"/>
      <c r="E5" s="290"/>
      <c r="F5" s="290"/>
      <c r="G5" s="290"/>
      <c r="H5" s="291"/>
    </row>
    <row r="6" spans="1:8" s="4" customFormat="1" ht="12.8" customHeight="1" x14ac:dyDescent="0.25">
      <c r="A6" s="303"/>
      <c r="B6" s="299" t="s">
        <v>87</v>
      </c>
      <c r="C6" s="299" t="s">
        <v>107</v>
      </c>
      <c r="D6" s="299" t="s">
        <v>108</v>
      </c>
      <c r="E6" s="299" t="s">
        <v>109</v>
      </c>
      <c r="F6" s="296" t="s">
        <v>106</v>
      </c>
      <c r="G6" s="297"/>
      <c r="H6" s="298"/>
    </row>
    <row r="7" spans="1:8" s="3" customFormat="1" ht="52.55" customHeight="1" x14ac:dyDescent="0.25">
      <c r="A7" s="304"/>
      <c r="B7" s="300"/>
      <c r="C7" s="300"/>
      <c r="D7" s="300"/>
      <c r="E7" s="301"/>
      <c r="F7" s="21" t="s">
        <v>135</v>
      </c>
      <c r="G7" s="21" t="s">
        <v>110</v>
      </c>
      <c r="H7" s="21" t="s">
        <v>92</v>
      </c>
    </row>
    <row r="8" spans="1:8" ht="12.8" customHeight="1" x14ac:dyDescent="0.25">
      <c r="A8" s="39" t="s">
        <v>3</v>
      </c>
      <c r="B8" s="26">
        <f t="shared" ref="B8:H8" si="0">SUM(B10:B68)</f>
        <v>1120531</v>
      </c>
      <c r="C8" s="26">
        <f t="shared" si="0"/>
        <v>497721</v>
      </c>
      <c r="D8" s="26">
        <f t="shared" si="0"/>
        <v>566536</v>
      </c>
      <c r="E8" s="26">
        <f t="shared" si="0"/>
        <v>267235</v>
      </c>
      <c r="F8" s="26">
        <f t="shared" si="0"/>
        <v>40452</v>
      </c>
      <c r="G8" s="26">
        <f t="shared" si="0"/>
        <v>13443</v>
      </c>
      <c r="H8" s="26">
        <f t="shared" si="0"/>
        <v>877</v>
      </c>
    </row>
    <row r="9" spans="1:8" ht="7.55" customHeight="1" x14ac:dyDescent="0.25">
      <c r="A9" s="53"/>
      <c r="B9" s="64"/>
      <c r="C9" s="64"/>
      <c r="D9" s="64"/>
      <c r="E9" s="64"/>
      <c r="F9" s="64"/>
      <c r="G9" s="64"/>
      <c r="H9" s="65"/>
    </row>
    <row r="10" spans="1:8" ht="12.8" customHeight="1" x14ac:dyDescent="0.25">
      <c r="A10" s="51" t="s">
        <v>8</v>
      </c>
      <c r="B10" s="27">
        <v>7626</v>
      </c>
      <c r="C10" s="27">
        <v>4710</v>
      </c>
      <c r="D10" s="27">
        <v>2514</v>
      </c>
      <c r="E10" s="27">
        <v>1378</v>
      </c>
      <c r="F10" s="27">
        <v>288</v>
      </c>
      <c r="G10" s="27">
        <v>114</v>
      </c>
      <c r="H10" s="170">
        <v>0</v>
      </c>
    </row>
    <row r="11" spans="1:8" ht="12.8" customHeight="1" x14ac:dyDescent="0.25">
      <c r="A11" s="51" t="s">
        <v>9</v>
      </c>
      <c r="B11" s="27">
        <v>2446</v>
      </c>
      <c r="C11" s="27">
        <v>787</v>
      </c>
      <c r="D11" s="27">
        <v>1445</v>
      </c>
      <c r="E11" s="27">
        <v>700</v>
      </c>
      <c r="F11" s="27">
        <v>110</v>
      </c>
      <c r="G11" s="27">
        <v>54</v>
      </c>
      <c r="H11" s="170">
        <v>51</v>
      </c>
    </row>
    <row r="12" spans="1:8" ht="12.8" customHeight="1" x14ac:dyDescent="0.25">
      <c r="A12" s="51" t="s">
        <v>10</v>
      </c>
      <c r="B12" s="27">
        <v>7013</v>
      </c>
      <c r="C12" s="27">
        <v>4632</v>
      </c>
      <c r="D12" s="27">
        <v>1973</v>
      </c>
      <c r="E12" s="27">
        <v>427</v>
      </c>
      <c r="F12" s="27">
        <v>141</v>
      </c>
      <c r="G12" s="27">
        <v>46</v>
      </c>
      <c r="H12" s="170">
        <v>221</v>
      </c>
    </row>
    <row r="13" spans="1:8" ht="12.8" customHeight="1" x14ac:dyDescent="0.25">
      <c r="A13" s="51" t="s">
        <v>11</v>
      </c>
      <c r="B13" s="27">
        <v>2527</v>
      </c>
      <c r="C13" s="27">
        <v>1207</v>
      </c>
      <c r="D13" s="27">
        <v>1077</v>
      </c>
      <c r="E13" s="27">
        <v>285</v>
      </c>
      <c r="F13" s="27">
        <v>87</v>
      </c>
      <c r="G13" s="27">
        <v>156</v>
      </c>
      <c r="H13" s="170">
        <v>0</v>
      </c>
    </row>
    <row r="14" spans="1:8" ht="12.8" customHeight="1" x14ac:dyDescent="0.25">
      <c r="A14" s="51" t="s">
        <v>12</v>
      </c>
      <c r="B14" s="27">
        <v>382677</v>
      </c>
      <c r="C14" s="27">
        <v>126786</v>
      </c>
      <c r="D14" s="27">
        <v>241404</v>
      </c>
      <c r="E14" s="27">
        <v>133357</v>
      </c>
      <c r="F14" s="27">
        <v>9738</v>
      </c>
      <c r="G14" s="27">
        <v>4749</v>
      </c>
      <c r="H14" s="170">
        <v>0</v>
      </c>
    </row>
    <row r="15" spans="1:8" ht="12.8" customHeight="1" x14ac:dyDescent="0.25">
      <c r="A15" s="51" t="s">
        <v>13</v>
      </c>
      <c r="B15" s="27">
        <v>14152</v>
      </c>
      <c r="C15" s="27">
        <v>5292</v>
      </c>
      <c r="D15" s="27">
        <v>7692</v>
      </c>
      <c r="E15" s="27">
        <v>2693</v>
      </c>
      <c r="F15" s="27">
        <v>963</v>
      </c>
      <c r="G15" s="27">
        <v>204</v>
      </c>
      <c r="H15" s="170">
        <v>0</v>
      </c>
    </row>
    <row r="16" spans="1:8" ht="12.8" customHeight="1" x14ac:dyDescent="0.25">
      <c r="A16" s="51" t="s">
        <v>14</v>
      </c>
      <c r="B16" s="27">
        <v>8169</v>
      </c>
      <c r="C16" s="27">
        <v>3924</v>
      </c>
      <c r="D16" s="27">
        <v>3473</v>
      </c>
      <c r="E16" s="27">
        <v>958</v>
      </c>
      <c r="F16" s="27">
        <v>771</v>
      </c>
      <c r="G16" s="27">
        <v>0</v>
      </c>
      <c r="H16" s="170">
        <v>0</v>
      </c>
    </row>
    <row r="17" spans="1:8" ht="12.8" customHeight="1" x14ac:dyDescent="0.25">
      <c r="A17" s="51" t="s">
        <v>15</v>
      </c>
      <c r="B17" s="27">
        <v>3479</v>
      </c>
      <c r="C17" s="27">
        <v>2618</v>
      </c>
      <c r="D17" s="27">
        <v>647</v>
      </c>
      <c r="E17" s="27">
        <v>150</v>
      </c>
      <c r="F17" s="27">
        <v>214</v>
      </c>
      <c r="G17" s="27">
        <v>0</v>
      </c>
      <c r="H17" s="170">
        <v>0</v>
      </c>
    </row>
    <row r="18" spans="1:8" ht="12.8" customHeight="1" x14ac:dyDescent="0.25">
      <c r="A18" s="51" t="s">
        <v>80</v>
      </c>
      <c r="B18" s="27">
        <v>6872</v>
      </c>
      <c r="C18" s="27">
        <v>1624</v>
      </c>
      <c r="D18" s="27">
        <v>3501</v>
      </c>
      <c r="E18" s="27">
        <v>1751</v>
      </c>
      <c r="F18" s="27">
        <v>0</v>
      </c>
      <c r="G18" s="27">
        <v>1746</v>
      </c>
      <c r="H18" s="170">
        <v>0</v>
      </c>
    </row>
    <row r="19" spans="1:8" ht="12.8" customHeight="1" x14ac:dyDescent="0.25">
      <c r="A19" s="51" t="s">
        <v>16</v>
      </c>
      <c r="B19" s="27">
        <v>39709</v>
      </c>
      <c r="C19" s="27">
        <v>34781</v>
      </c>
      <c r="D19" s="27">
        <v>3501</v>
      </c>
      <c r="E19" s="27">
        <v>1466</v>
      </c>
      <c r="F19" s="27">
        <v>1342</v>
      </c>
      <c r="G19" s="27">
        <v>85</v>
      </c>
      <c r="H19" s="170">
        <v>0</v>
      </c>
    </row>
    <row r="20" spans="1:8" ht="7.55" customHeight="1" x14ac:dyDescent="0.25">
      <c r="A20" s="53"/>
      <c r="B20" s="64"/>
      <c r="C20" s="64"/>
      <c r="D20" s="64"/>
      <c r="E20" s="64"/>
      <c r="F20" s="64"/>
      <c r="G20" s="64"/>
      <c r="H20" s="65"/>
    </row>
    <row r="21" spans="1:8" ht="12.8" customHeight="1" x14ac:dyDescent="0.25">
      <c r="A21" s="51" t="s">
        <v>17</v>
      </c>
      <c r="B21" s="27">
        <v>9599</v>
      </c>
      <c r="C21" s="27">
        <v>8247</v>
      </c>
      <c r="D21" s="27">
        <v>1208</v>
      </c>
      <c r="E21" s="27">
        <v>307</v>
      </c>
      <c r="F21" s="27">
        <v>120</v>
      </c>
      <c r="G21" s="27">
        <v>25</v>
      </c>
      <c r="H21" s="170">
        <v>0</v>
      </c>
    </row>
    <row r="22" spans="1:8" ht="12.8" customHeight="1" x14ac:dyDescent="0.25">
      <c r="A22" s="51" t="s">
        <v>18</v>
      </c>
      <c r="B22" s="27">
        <v>466</v>
      </c>
      <c r="C22" s="27">
        <v>350</v>
      </c>
      <c r="D22" s="27">
        <v>102</v>
      </c>
      <c r="E22" s="27">
        <v>25</v>
      </c>
      <c r="F22" s="27">
        <v>14</v>
      </c>
      <c r="G22" s="27">
        <v>0</v>
      </c>
      <c r="H22" s="170">
        <v>0</v>
      </c>
    </row>
    <row r="23" spans="1:8" ht="12.8" customHeight="1" x14ac:dyDescent="0.25">
      <c r="A23" s="51" t="s">
        <v>19</v>
      </c>
      <c r="B23" s="27">
        <v>4191</v>
      </c>
      <c r="C23" s="27">
        <v>1591</v>
      </c>
      <c r="D23" s="27">
        <v>2405</v>
      </c>
      <c r="E23" s="27">
        <v>706</v>
      </c>
      <c r="F23" s="27">
        <v>195</v>
      </c>
      <c r="G23" s="27">
        <v>0</v>
      </c>
      <c r="H23" s="170">
        <v>0</v>
      </c>
    </row>
    <row r="24" spans="1:8" ht="12.8" customHeight="1" x14ac:dyDescent="0.25">
      <c r="A24" s="51" t="s">
        <v>20</v>
      </c>
      <c r="B24" s="27">
        <v>2041</v>
      </c>
      <c r="C24" s="27">
        <v>1954</v>
      </c>
      <c r="D24" s="27">
        <v>72</v>
      </c>
      <c r="E24" s="27">
        <v>43</v>
      </c>
      <c r="F24" s="27">
        <v>16</v>
      </c>
      <c r="G24" s="27">
        <v>0</v>
      </c>
      <c r="H24" s="170">
        <v>0</v>
      </c>
    </row>
    <row r="25" spans="1:8" ht="12.8" customHeight="1" x14ac:dyDescent="0.25">
      <c r="A25" s="51" t="s">
        <v>21</v>
      </c>
      <c r="B25" s="27">
        <v>10800</v>
      </c>
      <c r="C25" s="27">
        <v>8424</v>
      </c>
      <c r="D25" s="27">
        <v>2360</v>
      </c>
      <c r="E25" s="27">
        <v>1379</v>
      </c>
      <c r="F25" s="27">
        <v>0</v>
      </c>
      <c r="G25" s="27">
        <v>17</v>
      </c>
      <c r="H25" s="170">
        <v>0</v>
      </c>
    </row>
    <row r="26" spans="1:8" ht="12.8" customHeight="1" x14ac:dyDescent="0.25">
      <c r="A26" s="51" t="s">
        <v>22</v>
      </c>
      <c r="B26" s="27">
        <v>5536</v>
      </c>
      <c r="C26" s="27">
        <v>4214</v>
      </c>
      <c r="D26" s="27">
        <v>951</v>
      </c>
      <c r="E26" s="27">
        <v>290</v>
      </c>
      <c r="F26" s="27">
        <v>371</v>
      </c>
      <c r="G26" s="27">
        <v>0</v>
      </c>
      <c r="H26" s="170">
        <v>0</v>
      </c>
    </row>
    <row r="27" spans="1:8" ht="12.8" customHeight="1" x14ac:dyDescent="0.25">
      <c r="A27" s="51" t="s">
        <v>23</v>
      </c>
      <c r="B27" s="27">
        <v>9112</v>
      </c>
      <c r="C27" s="27">
        <v>3959</v>
      </c>
      <c r="D27" s="27">
        <v>3124</v>
      </c>
      <c r="E27" s="27">
        <v>852</v>
      </c>
      <c r="F27" s="27">
        <v>528</v>
      </c>
      <c r="G27" s="27">
        <v>0</v>
      </c>
      <c r="H27" s="170">
        <v>0</v>
      </c>
    </row>
    <row r="28" spans="1:8" ht="12.8" customHeight="1" x14ac:dyDescent="0.25">
      <c r="A28" s="51" t="s">
        <v>24</v>
      </c>
      <c r="B28" s="27">
        <v>3835</v>
      </c>
      <c r="C28" s="27">
        <v>1916</v>
      </c>
      <c r="D28" s="27">
        <v>1668</v>
      </c>
      <c r="E28" s="27">
        <v>529</v>
      </c>
      <c r="F28" s="27">
        <v>251</v>
      </c>
      <c r="G28" s="27">
        <v>0</v>
      </c>
      <c r="H28" s="170">
        <v>0</v>
      </c>
    </row>
    <row r="29" spans="1:8" ht="12.8" customHeight="1" x14ac:dyDescent="0.25">
      <c r="A29" s="51" t="s">
        <v>25</v>
      </c>
      <c r="B29" s="27">
        <v>17425</v>
      </c>
      <c r="C29" s="27">
        <v>13182</v>
      </c>
      <c r="D29" s="27">
        <v>3400</v>
      </c>
      <c r="E29" s="27">
        <v>1890</v>
      </c>
      <c r="F29" s="27">
        <v>571</v>
      </c>
      <c r="G29" s="27">
        <v>271</v>
      </c>
      <c r="H29" s="170">
        <v>0</v>
      </c>
    </row>
    <row r="30" spans="1:8" ht="12.8" customHeight="1" x14ac:dyDescent="0.25">
      <c r="A30" s="51" t="s">
        <v>26</v>
      </c>
      <c r="B30" s="27">
        <v>4912</v>
      </c>
      <c r="C30" s="27">
        <v>3000</v>
      </c>
      <c r="D30" s="27">
        <v>1771</v>
      </c>
      <c r="E30" s="27">
        <v>101</v>
      </c>
      <c r="F30" s="27">
        <v>141</v>
      </c>
      <c r="G30" s="27">
        <v>0</v>
      </c>
      <c r="H30" s="170">
        <v>0</v>
      </c>
    </row>
    <row r="31" spans="1:8" ht="7.55" customHeight="1" x14ac:dyDescent="0.25">
      <c r="A31" s="53"/>
      <c r="B31" s="64"/>
      <c r="C31" s="64"/>
      <c r="D31" s="64"/>
      <c r="E31" s="64"/>
      <c r="F31" s="64"/>
      <c r="G31" s="64"/>
      <c r="H31" s="65"/>
    </row>
    <row r="32" spans="1:8" ht="12.8" customHeight="1" x14ac:dyDescent="0.25">
      <c r="A32" s="51" t="s">
        <v>27</v>
      </c>
      <c r="B32" s="27">
        <v>16415</v>
      </c>
      <c r="C32" s="27">
        <v>1350</v>
      </c>
      <c r="D32" s="27">
        <v>14894</v>
      </c>
      <c r="E32" s="27">
        <v>13050</v>
      </c>
      <c r="F32" s="27">
        <v>140</v>
      </c>
      <c r="G32" s="27">
        <v>31</v>
      </c>
      <c r="H32" s="170">
        <v>0</v>
      </c>
    </row>
    <row r="33" spans="1:8" ht="12.8" customHeight="1" x14ac:dyDescent="0.25">
      <c r="A33" s="51" t="s">
        <v>28</v>
      </c>
      <c r="B33" s="27">
        <v>16494</v>
      </c>
      <c r="C33" s="27">
        <v>7618</v>
      </c>
      <c r="D33" s="27">
        <v>7795</v>
      </c>
      <c r="E33" s="27">
        <v>2071</v>
      </c>
      <c r="F33" s="27">
        <v>1081</v>
      </c>
      <c r="G33" s="27">
        <v>0</v>
      </c>
      <c r="H33" s="170">
        <v>0</v>
      </c>
    </row>
    <row r="34" spans="1:8" ht="12.8" customHeight="1" x14ac:dyDescent="0.25">
      <c r="A34" s="51" t="s">
        <v>29</v>
      </c>
      <c r="B34" s="27">
        <v>49567</v>
      </c>
      <c r="C34" s="27">
        <v>12671</v>
      </c>
      <c r="D34" s="27">
        <v>35175</v>
      </c>
      <c r="E34" s="27">
        <v>23326</v>
      </c>
      <c r="F34" s="27">
        <v>1379</v>
      </c>
      <c r="G34" s="27">
        <v>342</v>
      </c>
      <c r="H34" s="170">
        <v>0</v>
      </c>
    </row>
    <row r="35" spans="1:8" ht="12.8" customHeight="1" x14ac:dyDescent="0.25">
      <c r="A35" s="51" t="s">
        <v>30</v>
      </c>
      <c r="B35" s="27">
        <v>11356</v>
      </c>
      <c r="C35" s="27">
        <v>7403</v>
      </c>
      <c r="D35" s="27">
        <v>2822</v>
      </c>
      <c r="E35" s="27">
        <v>1699</v>
      </c>
      <c r="F35" s="27">
        <v>1130</v>
      </c>
      <c r="G35" s="27">
        <v>0</v>
      </c>
      <c r="H35" s="170">
        <v>0</v>
      </c>
    </row>
    <row r="36" spans="1:8" ht="12.8" customHeight="1" x14ac:dyDescent="0.25">
      <c r="A36" s="51" t="s">
        <v>31</v>
      </c>
      <c r="B36" s="27">
        <v>15974</v>
      </c>
      <c r="C36" s="27">
        <v>7292</v>
      </c>
      <c r="D36" s="27">
        <v>6606</v>
      </c>
      <c r="E36" s="27">
        <v>2359</v>
      </c>
      <c r="F36" s="27">
        <v>1556</v>
      </c>
      <c r="G36" s="27">
        <v>367</v>
      </c>
      <c r="H36" s="170">
        <v>152</v>
      </c>
    </row>
    <row r="37" spans="1:8" ht="12.8" customHeight="1" x14ac:dyDescent="0.25">
      <c r="A37" s="51" t="s">
        <v>32</v>
      </c>
      <c r="B37" s="27">
        <v>3428</v>
      </c>
      <c r="C37" s="27">
        <v>2208</v>
      </c>
      <c r="D37" s="27">
        <v>870</v>
      </c>
      <c r="E37" s="27">
        <v>427</v>
      </c>
      <c r="F37" s="27">
        <v>345</v>
      </c>
      <c r="G37" s="27">
        <v>0</v>
      </c>
      <c r="H37" s="170">
        <v>5</v>
      </c>
    </row>
    <row r="38" spans="1:8" ht="12.8" customHeight="1" x14ac:dyDescent="0.25">
      <c r="A38" s="51" t="s">
        <v>33</v>
      </c>
      <c r="B38" s="27">
        <v>9993</v>
      </c>
      <c r="C38" s="27">
        <v>4198</v>
      </c>
      <c r="D38" s="27">
        <v>5138</v>
      </c>
      <c r="E38" s="27">
        <v>1248</v>
      </c>
      <c r="F38" s="27">
        <v>159</v>
      </c>
      <c r="G38" s="27">
        <v>497</v>
      </c>
      <c r="H38" s="170">
        <v>0</v>
      </c>
    </row>
    <row r="39" spans="1:8" ht="12.8" customHeight="1" x14ac:dyDescent="0.25">
      <c r="A39" s="51" t="s">
        <v>34</v>
      </c>
      <c r="B39" s="27">
        <v>3410</v>
      </c>
      <c r="C39" s="27">
        <v>1707</v>
      </c>
      <c r="D39" s="27">
        <v>1306</v>
      </c>
      <c r="E39" s="27">
        <v>486</v>
      </c>
      <c r="F39" s="27">
        <v>46</v>
      </c>
      <c r="G39" s="27">
        <v>0</v>
      </c>
      <c r="H39" s="170">
        <v>351</v>
      </c>
    </row>
    <row r="40" spans="1:8" ht="12.8" customHeight="1" x14ac:dyDescent="0.25">
      <c r="A40" s="51" t="s">
        <v>35</v>
      </c>
      <c r="B40" s="27">
        <v>4524</v>
      </c>
      <c r="C40" s="27">
        <v>2680</v>
      </c>
      <c r="D40" s="27">
        <v>1468</v>
      </c>
      <c r="E40" s="27">
        <v>644</v>
      </c>
      <c r="F40" s="27">
        <v>377</v>
      </c>
      <c r="G40" s="27">
        <v>0</v>
      </c>
      <c r="H40" s="170">
        <v>0</v>
      </c>
    </row>
    <row r="41" spans="1:8" ht="12.8" customHeight="1" x14ac:dyDescent="0.25">
      <c r="A41" s="51" t="s">
        <v>36</v>
      </c>
      <c r="B41" s="27">
        <v>8327</v>
      </c>
      <c r="C41" s="27">
        <v>3946</v>
      </c>
      <c r="D41" s="27">
        <v>4140</v>
      </c>
      <c r="E41" s="27">
        <v>1581</v>
      </c>
      <c r="F41" s="27">
        <v>241</v>
      </c>
      <c r="G41" s="27">
        <v>0</v>
      </c>
      <c r="H41" s="170">
        <v>0</v>
      </c>
    </row>
    <row r="42" spans="1:8" ht="7.55" customHeight="1" x14ac:dyDescent="0.25">
      <c r="A42" s="53"/>
      <c r="B42" s="64"/>
      <c r="C42" s="64"/>
      <c r="D42" s="64"/>
      <c r="E42" s="64"/>
      <c r="F42" s="64"/>
      <c r="G42" s="64"/>
      <c r="H42" s="65"/>
    </row>
    <row r="43" spans="1:8" ht="12.8" customHeight="1" x14ac:dyDescent="0.25">
      <c r="A43" s="51" t="s">
        <v>37</v>
      </c>
      <c r="B43" s="27">
        <v>5243</v>
      </c>
      <c r="C43" s="27">
        <v>1980</v>
      </c>
      <c r="D43" s="27">
        <v>2908</v>
      </c>
      <c r="E43" s="27">
        <v>1833</v>
      </c>
      <c r="F43" s="27">
        <v>255</v>
      </c>
      <c r="G43" s="27">
        <v>101</v>
      </c>
      <c r="H43" s="170">
        <v>0</v>
      </c>
    </row>
    <row r="44" spans="1:8" ht="12.8" customHeight="1" x14ac:dyDescent="0.25">
      <c r="A44" s="51" t="s">
        <v>38</v>
      </c>
      <c r="B44" s="27">
        <v>9274</v>
      </c>
      <c r="C44" s="27">
        <v>4170</v>
      </c>
      <c r="D44" s="27">
        <v>3966</v>
      </c>
      <c r="E44" s="27">
        <v>1181</v>
      </c>
      <c r="F44" s="27">
        <v>517</v>
      </c>
      <c r="G44" s="27">
        <v>621</v>
      </c>
      <c r="H44" s="170">
        <v>0</v>
      </c>
    </row>
    <row r="45" spans="1:8" ht="12.8" customHeight="1" x14ac:dyDescent="0.25">
      <c r="A45" s="51" t="s">
        <v>39</v>
      </c>
      <c r="B45" s="27">
        <v>9989</v>
      </c>
      <c r="C45" s="27">
        <v>4911</v>
      </c>
      <c r="D45" s="27">
        <v>4166</v>
      </c>
      <c r="E45" s="27">
        <v>1768</v>
      </c>
      <c r="F45" s="27">
        <v>376</v>
      </c>
      <c r="G45" s="27">
        <v>536</v>
      </c>
      <c r="H45" s="170">
        <v>0</v>
      </c>
    </row>
    <row r="46" spans="1:8" ht="12.8" customHeight="1" x14ac:dyDescent="0.25">
      <c r="A46" s="51" t="s">
        <v>40</v>
      </c>
      <c r="B46" s="27">
        <v>117827</v>
      </c>
      <c r="C46" s="27">
        <v>42692</v>
      </c>
      <c r="D46" s="27">
        <v>71938</v>
      </c>
      <c r="E46" s="27">
        <v>15608</v>
      </c>
      <c r="F46" s="27">
        <v>1494</v>
      </c>
      <c r="G46" s="27">
        <v>1702</v>
      </c>
      <c r="H46" s="170">
        <v>0</v>
      </c>
    </row>
    <row r="47" spans="1:8" ht="12.8" customHeight="1" x14ac:dyDescent="0.25">
      <c r="A47" s="51" t="s">
        <v>41</v>
      </c>
      <c r="B47" s="27">
        <v>13609</v>
      </c>
      <c r="C47" s="27">
        <v>11629</v>
      </c>
      <c r="D47" s="27">
        <v>1482</v>
      </c>
      <c r="E47" s="27">
        <v>424</v>
      </c>
      <c r="F47" s="27">
        <v>498</v>
      </c>
      <c r="G47" s="27">
        <v>0</v>
      </c>
      <c r="H47" s="170">
        <v>0</v>
      </c>
    </row>
    <row r="48" spans="1:8" ht="12.8" customHeight="1" x14ac:dyDescent="0.25">
      <c r="A48" s="51" t="s">
        <v>42</v>
      </c>
      <c r="B48" s="27">
        <v>950</v>
      </c>
      <c r="C48" s="27">
        <v>512</v>
      </c>
      <c r="D48" s="27">
        <v>250</v>
      </c>
      <c r="E48" s="27">
        <v>132</v>
      </c>
      <c r="F48" s="27">
        <v>48</v>
      </c>
      <c r="G48" s="27">
        <v>44</v>
      </c>
      <c r="H48" s="170">
        <v>97</v>
      </c>
    </row>
    <row r="49" spans="1:8" ht="12.8" customHeight="1" x14ac:dyDescent="0.25">
      <c r="A49" s="51" t="s">
        <v>43</v>
      </c>
      <c r="B49" s="27">
        <v>51241</v>
      </c>
      <c r="C49" s="27">
        <v>43446</v>
      </c>
      <c r="D49" s="27">
        <v>6156</v>
      </c>
      <c r="E49" s="27">
        <v>2151</v>
      </c>
      <c r="F49" s="27">
        <v>1639</v>
      </c>
      <c r="G49" s="27">
        <v>0</v>
      </c>
      <c r="H49" s="170">
        <v>0</v>
      </c>
    </row>
    <row r="50" spans="1:8" ht="12.8" customHeight="1" x14ac:dyDescent="0.25">
      <c r="A50" s="51" t="s">
        <v>44</v>
      </c>
      <c r="B50" s="27">
        <v>6042</v>
      </c>
      <c r="C50" s="27">
        <v>4409</v>
      </c>
      <c r="D50" s="27">
        <v>1346</v>
      </c>
      <c r="E50" s="27">
        <v>491</v>
      </c>
      <c r="F50" s="27">
        <v>287</v>
      </c>
      <c r="G50" s="27">
        <v>0</v>
      </c>
      <c r="H50" s="170">
        <v>0</v>
      </c>
    </row>
    <row r="51" spans="1:8" ht="12.8" customHeight="1" x14ac:dyDescent="0.25">
      <c r="A51" s="51" t="s">
        <v>45</v>
      </c>
      <c r="B51" s="27">
        <v>38110</v>
      </c>
      <c r="C51" s="27">
        <v>5305</v>
      </c>
      <c r="D51" s="27">
        <v>31050</v>
      </c>
      <c r="E51" s="27">
        <v>20480</v>
      </c>
      <c r="F51" s="27">
        <v>1626</v>
      </c>
      <c r="G51" s="27">
        <v>129</v>
      </c>
      <c r="H51" s="170">
        <v>0</v>
      </c>
    </row>
    <row r="52" spans="1:8" ht="12.8" customHeight="1" x14ac:dyDescent="0.25">
      <c r="A52" s="51" t="s">
        <v>46</v>
      </c>
      <c r="B52" s="27">
        <v>41486</v>
      </c>
      <c r="C52" s="27">
        <v>16320</v>
      </c>
      <c r="D52" s="27">
        <v>20766</v>
      </c>
      <c r="E52" s="27">
        <v>4679</v>
      </c>
      <c r="F52" s="27">
        <v>4109</v>
      </c>
      <c r="G52" s="27">
        <v>291</v>
      </c>
      <c r="H52" s="170">
        <v>0</v>
      </c>
    </row>
    <row r="53" spans="1:8" ht="7.55" customHeight="1" x14ac:dyDescent="0.25">
      <c r="A53" s="53"/>
      <c r="B53" s="64"/>
      <c r="C53" s="64"/>
      <c r="D53" s="64"/>
      <c r="E53" s="64"/>
      <c r="F53" s="64"/>
      <c r="G53" s="64"/>
      <c r="H53" s="65"/>
    </row>
    <row r="54" spans="1:8" ht="12.8" customHeight="1" x14ac:dyDescent="0.25">
      <c r="A54" s="51" t="s">
        <v>47</v>
      </c>
      <c r="B54" s="27">
        <v>4804</v>
      </c>
      <c r="C54" s="27">
        <v>594</v>
      </c>
      <c r="D54" s="27">
        <v>3980</v>
      </c>
      <c r="E54" s="27">
        <v>776</v>
      </c>
      <c r="F54" s="27">
        <v>151</v>
      </c>
      <c r="G54" s="27">
        <v>79</v>
      </c>
      <c r="H54" s="170">
        <v>0</v>
      </c>
    </row>
    <row r="55" spans="1:8" ht="12.8" customHeight="1" x14ac:dyDescent="0.25">
      <c r="A55" s="51" t="s">
        <v>48</v>
      </c>
      <c r="B55" s="27">
        <v>4000</v>
      </c>
      <c r="C55" s="27">
        <v>1039</v>
      </c>
      <c r="D55" s="27">
        <v>2764</v>
      </c>
      <c r="E55" s="27">
        <v>246</v>
      </c>
      <c r="F55" s="27">
        <v>169</v>
      </c>
      <c r="G55" s="27">
        <v>29</v>
      </c>
      <c r="H55" s="170">
        <v>0</v>
      </c>
    </row>
    <row r="56" spans="1:8" ht="12.8" customHeight="1" x14ac:dyDescent="0.25">
      <c r="A56" s="51" t="s">
        <v>49</v>
      </c>
      <c r="B56" s="27">
        <v>8058</v>
      </c>
      <c r="C56" s="27">
        <v>5550</v>
      </c>
      <c r="D56" s="27">
        <v>2046</v>
      </c>
      <c r="E56" s="27">
        <v>614</v>
      </c>
      <c r="F56" s="27">
        <v>462</v>
      </c>
      <c r="G56" s="27">
        <v>0</v>
      </c>
      <c r="H56" s="170">
        <v>0</v>
      </c>
    </row>
    <row r="57" spans="1:8" ht="12.8" customHeight="1" x14ac:dyDescent="0.25">
      <c r="A57" s="51" t="s">
        <v>50</v>
      </c>
      <c r="B57" s="27">
        <v>2925</v>
      </c>
      <c r="C57" s="27">
        <v>2458</v>
      </c>
      <c r="D57" s="27">
        <v>318</v>
      </c>
      <c r="E57" s="27">
        <v>184</v>
      </c>
      <c r="F57" s="27">
        <v>146</v>
      </c>
      <c r="G57" s="27">
        <v>3</v>
      </c>
      <c r="H57" s="170">
        <v>0</v>
      </c>
    </row>
    <row r="58" spans="1:8" ht="12.8" customHeight="1" x14ac:dyDescent="0.25">
      <c r="A58" s="51" t="s">
        <v>51</v>
      </c>
      <c r="B58" s="27">
        <v>19601</v>
      </c>
      <c r="C58" s="27">
        <v>12313</v>
      </c>
      <c r="D58" s="27">
        <v>6053</v>
      </c>
      <c r="E58" s="27">
        <v>2027</v>
      </c>
      <c r="F58" s="27">
        <v>1235</v>
      </c>
      <c r="G58" s="27">
        <v>0</v>
      </c>
      <c r="H58" s="170">
        <v>0</v>
      </c>
    </row>
    <row r="59" spans="1:8" ht="12.8" customHeight="1" x14ac:dyDescent="0.25">
      <c r="A59" s="51" t="s">
        <v>52</v>
      </c>
      <c r="B59" s="27">
        <v>23544</v>
      </c>
      <c r="C59" s="27">
        <v>16491</v>
      </c>
      <c r="D59" s="27">
        <v>6335</v>
      </c>
      <c r="E59" s="27">
        <v>1391</v>
      </c>
      <c r="F59" s="27">
        <v>718</v>
      </c>
      <c r="G59" s="27">
        <v>0</v>
      </c>
      <c r="H59" s="170">
        <v>0</v>
      </c>
    </row>
    <row r="60" spans="1:8" ht="12.8" customHeight="1" x14ac:dyDescent="0.25">
      <c r="A60" s="51" t="s">
        <v>53</v>
      </c>
      <c r="B60" s="27">
        <v>3316</v>
      </c>
      <c r="C60" s="27">
        <v>1892</v>
      </c>
      <c r="D60" s="27">
        <v>1231</v>
      </c>
      <c r="E60" s="27">
        <v>145</v>
      </c>
      <c r="F60" s="27">
        <v>192</v>
      </c>
      <c r="G60" s="27">
        <v>0</v>
      </c>
      <c r="H60" s="170">
        <v>0</v>
      </c>
    </row>
    <row r="61" spans="1:8" ht="12.8" customHeight="1" x14ac:dyDescent="0.25">
      <c r="A61" s="51" t="s">
        <v>54</v>
      </c>
      <c r="B61" s="27">
        <v>2773</v>
      </c>
      <c r="C61" s="27">
        <v>1289</v>
      </c>
      <c r="D61" s="27">
        <v>1262</v>
      </c>
      <c r="E61" s="27">
        <v>583</v>
      </c>
      <c r="F61" s="27">
        <v>167</v>
      </c>
      <c r="G61" s="27">
        <v>54</v>
      </c>
      <c r="H61" s="170">
        <v>0</v>
      </c>
    </row>
    <row r="62" spans="1:8" ht="12.8" customHeight="1" x14ac:dyDescent="0.25">
      <c r="A62" s="51" t="s">
        <v>55</v>
      </c>
      <c r="B62" s="27">
        <v>119</v>
      </c>
      <c r="C62" s="27">
        <v>21</v>
      </c>
      <c r="D62" s="27">
        <v>99</v>
      </c>
      <c r="E62" s="27">
        <v>6</v>
      </c>
      <c r="F62" s="27">
        <v>0</v>
      </c>
      <c r="G62" s="27">
        <v>0</v>
      </c>
      <c r="H62" s="170">
        <v>0</v>
      </c>
    </row>
    <row r="63" spans="1:8" ht="12.8" customHeight="1" x14ac:dyDescent="0.25">
      <c r="A63" s="51" t="s">
        <v>56</v>
      </c>
      <c r="B63" s="27">
        <v>16613</v>
      </c>
      <c r="C63" s="27">
        <v>8356</v>
      </c>
      <c r="D63" s="27">
        <v>6976</v>
      </c>
      <c r="E63" s="27">
        <v>2828</v>
      </c>
      <c r="F63" s="27">
        <v>1281</v>
      </c>
      <c r="G63" s="27">
        <v>0</v>
      </c>
      <c r="H63" s="170">
        <v>0</v>
      </c>
    </row>
    <row r="64" spans="1:8" ht="7.55" customHeight="1" x14ac:dyDescent="0.25">
      <c r="A64" s="53"/>
      <c r="B64" s="64"/>
      <c r="C64" s="64"/>
      <c r="D64" s="64"/>
      <c r="E64" s="64"/>
      <c r="F64" s="64"/>
      <c r="G64" s="64"/>
      <c r="H64" s="65"/>
    </row>
    <row r="65" spans="1:8" ht="12.8" customHeight="1" x14ac:dyDescent="0.25">
      <c r="A65" s="51" t="s">
        <v>57</v>
      </c>
      <c r="B65" s="27">
        <v>36704</v>
      </c>
      <c r="C65" s="27">
        <v>12504</v>
      </c>
      <c r="D65" s="27">
        <v>22176</v>
      </c>
      <c r="E65" s="27">
        <v>11197</v>
      </c>
      <c r="F65" s="27">
        <v>1887</v>
      </c>
      <c r="G65" s="27">
        <v>137</v>
      </c>
      <c r="H65" s="170">
        <v>0</v>
      </c>
    </row>
    <row r="66" spans="1:8" ht="12.8" customHeight="1" x14ac:dyDescent="0.25">
      <c r="A66" s="51" t="s">
        <v>58</v>
      </c>
      <c r="B66" s="27">
        <v>6411</v>
      </c>
      <c r="C66" s="27">
        <v>4931</v>
      </c>
      <c r="D66" s="27">
        <v>1227</v>
      </c>
      <c r="E66" s="27">
        <v>432</v>
      </c>
      <c r="F66" s="27">
        <v>253</v>
      </c>
      <c r="G66" s="27">
        <v>0</v>
      </c>
      <c r="H66" s="170">
        <v>0</v>
      </c>
    </row>
    <row r="67" spans="1:8" ht="12.8" customHeight="1" x14ac:dyDescent="0.25">
      <c r="A67" s="51" t="s">
        <v>59</v>
      </c>
      <c r="B67" s="27">
        <v>15302</v>
      </c>
      <c r="C67" s="27">
        <v>10378</v>
      </c>
      <c r="D67" s="27">
        <v>3311</v>
      </c>
      <c r="E67" s="27">
        <v>1716</v>
      </c>
      <c r="F67" s="27">
        <v>616</v>
      </c>
      <c r="G67" s="27">
        <v>997</v>
      </c>
      <c r="H67" s="170">
        <v>0</v>
      </c>
    </row>
    <row r="68" spans="1:8" ht="12.8" customHeight="1" x14ac:dyDescent="0.25">
      <c r="A68" s="52" t="s">
        <v>60</v>
      </c>
      <c r="B68" s="28">
        <v>515</v>
      </c>
      <c r="C68" s="28">
        <v>260</v>
      </c>
      <c r="D68" s="28">
        <v>228</v>
      </c>
      <c r="E68" s="28">
        <v>165</v>
      </c>
      <c r="F68" s="28">
        <v>11</v>
      </c>
      <c r="G68" s="28">
        <v>16</v>
      </c>
      <c r="H68" s="171">
        <v>0</v>
      </c>
    </row>
  </sheetData>
  <mergeCells count="11">
    <mergeCell ref="A1:H1"/>
    <mergeCell ref="A2:H2"/>
    <mergeCell ref="A3:H3"/>
    <mergeCell ref="A4:H4"/>
    <mergeCell ref="F6:H6"/>
    <mergeCell ref="B6:B7"/>
    <mergeCell ref="D6:D7"/>
    <mergeCell ref="E6:E7"/>
    <mergeCell ref="A5:A7"/>
    <mergeCell ref="C6:C7"/>
    <mergeCell ref="B5:H5"/>
  </mergeCells>
  <phoneticPr fontId="0" type="noConversion"/>
  <printOptions horizontalCentered="1"/>
  <pageMargins left="0.25" right="0.25" top="0.25" bottom="0.25" header="0.5" footer="0.5"/>
  <pageSetup scale="8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2"/>
  <sheetViews>
    <sheetView zoomScaleNormal="100" workbookViewId="0">
      <selection activeCell="I40" sqref="I40"/>
    </sheetView>
  </sheetViews>
  <sheetFormatPr defaultColWidth="9.125" defaultRowHeight="12.8" customHeight="1" x14ac:dyDescent="0.2"/>
  <cols>
    <col min="1" max="1" width="15.75" style="2" customWidth="1"/>
    <col min="2" max="2" width="13.75" style="2" customWidth="1"/>
    <col min="3" max="3" width="12.5" style="2" customWidth="1"/>
    <col min="4" max="4" width="12.25" style="2" customWidth="1"/>
    <col min="5" max="5" width="13.125" style="2" customWidth="1"/>
    <col min="6" max="6" width="15" style="2" customWidth="1"/>
    <col min="7" max="7" width="12.25" style="2" customWidth="1"/>
    <col min="8" max="8" width="16.5" style="2" customWidth="1"/>
    <col min="9" max="16384" width="9.125" style="2"/>
  </cols>
  <sheetData>
    <row r="1" spans="1:8" s="195" customFormat="1" ht="12.8" customHeight="1" x14ac:dyDescent="0.2">
      <c r="A1" s="309" t="s">
        <v>205</v>
      </c>
      <c r="B1" s="309"/>
      <c r="C1" s="309"/>
      <c r="D1" s="309"/>
      <c r="E1" s="309"/>
      <c r="F1" s="309"/>
      <c r="G1" s="309"/>
      <c r="H1" s="309"/>
    </row>
    <row r="2" spans="1:8" s="195" customFormat="1" ht="12.8" customHeight="1" x14ac:dyDescent="0.2">
      <c r="A2" s="309" t="s">
        <v>237</v>
      </c>
      <c r="B2" s="309"/>
      <c r="C2" s="309"/>
      <c r="D2" s="309"/>
      <c r="E2" s="309"/>
      <c r="F2" s="309"/>
      <c r="G2" s="309"/>
      <c r="H2" s="309"/>
    </row>
    <row r="3" spans="1:8" ht="13.1" x14ac:dyDescent="0.2">
      <c r="A3" s="309" t="str">
        <f>'3A'!$A$3</f>
        <v>Monthly Average, Fiscal Year 2019</v>
      </c>
      <c r="B3" s="309"/>
      <c r="C3" s="309"/>
      <c r="D3" s="309"/>
      <c r="E3" s="309"/>
      <c r="F3" s="309"/>
      <c r="G3" s="309"/>
      <c r="H3" s="309"/>
    </row>
    <row r="4" spans="1:8" ht="12.8" customHeight="1" x14ac:dyDescent="0.2">
      <c r="A4" s="310" t="str">
        <f>'1B'!$A$4</f>
        <v>ACF/OFA: 07/30/2020</v>
      </c>
      <c r="B4" s="310"/>
      <c r="C4" s="310"/>
      <c r="D4" s="310"/>
      <c r="E4" s="310"/>
      <c r="F4" s="310"/>
      <c r="G4" s="310"/>
      <c r="H4" s="310"/>
    </row>
    <row r="5" spans="1:8" ht="12.8" customHeight="1" x14ac:dyDescent="0.25">
      <c r="A5" s="286" t="s">
        <v>0</v>
      </c>
      <c r="B5" s="288" t="s">
        <v>88</v>
      </c>
      <c r="C5" s="288"/>
      <c r="D5" s="288"/>
      <c r="E5" s="288"/>
      <c r="F5" s="288"/>
      <c r="G5" s="288"/>
      <c r="H5" s="288"/>
    </row>
    <row r="6" spans="1:8" s="3" customFormat="1" ht="12.8" customHeight="1" x14ac:dyDescent="0.2">
      <c r="A6" s="306"/>
      <c r="B6" s="299" t="s">
        <v>88</v>
      </c>
      <c r="C6" s="299" t="s">
        <v>89</v>
      </c>
      <c r="D6" s="299" t="s">
        <v>90</v>
      </c>
      <c r="E6" s="299" t="s">
        <v>111</v>
      </c>
      <c r="F6" s="299" t="s">
        <v>91</v>
      </c>
      <c r="G6" s="311" t="s">
        <v>141</v>
      </c>
      <c r="H6" s="312"/>
    </row>
    <row r="7" spans="1:8" s="3" customFormat="1" ht="12.8" customHeight="1" x14ac:dyDescent="0.2">
      <c r="A7" s="306"/>
      <c r="B7" s="307"/>
      <c r="C7" s="307"/>
      <c r="D7" s="307"/>
      <c r="E7" s="307"/>
      <c r="F7" s="307"/>
      <c r="G7" s="313"/>
      <c r="H7" s="314"/>
    </row>
    <row r="8" spans="1:8" s="3" customFormat="1" ht="43.55" customHeight="1" x14ac:dyDescent="0.25">
      <c r="A8" s="287"/>
      <c r="B8" s="301"/>
      <c r="C8" s="301"/>
      <c r="D8" s="301"/>
      <c r="E8" s="308"/>
      <c r="F8" s="301"/>
      <c r="G8" s="25" t="s">
        <v>110</v>
      </c>
      <c r="H8" s="25" t="s">
        <v>92</v>
      </c>
    </row>
    <row r="9" spans="1:8" ht="12.8" customHeight="1" x14ac:dyDescent="0.25">
      <c r="A9" s="39" t="s">
        <v>3</v>
      </c>
      <c r="B9" s="23">
        <f>SUM(B11:B69)</f>
        <v>54817</v>
      </c>
      <c r="C9" s="23">
        <f t="shared" ref="C9:H9" si="0">SUM(C11:C69)</f>
        <v>3678</v>
      </c>
      <c r="D9" s="46">
        <f t="shared" si="0"/>
        <v>0</v>
      </c>
      <c r="E9" s="23">
        <f t="shared" si="0"/>
        <v>49878</v>
      </c>
      <c r="F9" s="23">
        <f t="shared" si="0"/>
        <v>27251</v>
      </c>
      <c r="G9" s="23">
        <f t="shared" si="0"/>
        <v>1114</v>
      </c>
      <c r="H9" s="23">
        <f t="shared" si="0"/>
        <v>150</v>
      </c>
    </row>
    <row r="10" spans="1:8" ht="9" customHeight="1" x14ac:dyDescent="0.25">
      <c r="A10" s="53"/>
      <c r="B10" s="65"/>
      <c r="C10" s="65"/>
      <c r="D10" s="65"/>
      <c r="E10" s="65"/>
      <c r="F10" s="65"/>
      <c r="G10" s="65"/>
      <c r="H10" s="65"/>
    </row>
    <row r="11" spans="1:8" ht="12.8" customHeight="1" x14ac:dyDescent="0.25">
      <c r="A11" s="51" t="s">
        <v>8</v>
      </c>
      <c r="B11" s="23">
        <v>29</v>
      </c>
      <c r="C11" s="23">
        <v>3</v>
      </c>
      <c r="D11" s="46">
        <v>0</v>
      </c>
      <c r="E11" s="23">
        <v>25</v>
      </c>
      <c r="F11" s="23">
        <v>13</v>
      </c>
      <c r="G11" s="46">
        <v>1</v>
      </c>
      <c r="H11" s="46">
        <v>0</v>
      </c>
    </row>
    <row r="12" spans="1:8" ht="12.8" customHeight="1" x14ac:dyDescent="0.25">
      <c r="A12" s="51" t="s">
        <v>9</v>
      </c>
      <c r="B12" s="23">
        <v>261</v>
      </c>
      <c r="C12" s="23">
        <v>31</v>
      </c>
      <c r="D12" s="46">
        <v>0</v>
      </c>
      <c r="E12" s="23">
        <v>208</v>
      </c>
      <c r="F12" s="23">
        <v>134</v>
      </c>
      <c r="G12" s="23">
        <v>9</v>
      </c>
      <c r="H12" s="23">
        <v>13</v>
      </c>
    </row>
    <row r="13" spans="1:8" ht="12.8" customHeight="1" x14ac:dyDescent="0.25">
      <c r="A13" s="51" t="s">
        <v>10</v>
      </c>
      <c r="B13" s="23">
        <v>115</v>
      </c>
      <c r="C13" s="23">
        <v>33</v>
      </c>
      <c r="D13" s="46">
        <v>0</v>
      </c>
      <c r="E13" s="23">
        <v>62</v>
      </c>
      <c r="F13" s="23">
        <v>34</v>
      </c>
      <c r="G13" s="23">
        <v>1</v>
      </c>
      <c r="H13" s="23">
        <v>19</v>
      </c>
    </row>
    <row r="14" spans="1:8" ht="12.8" customHeight="1" x14ac:dyDescent="0.25">
      <c r="A14" s="51" t="s">
        <v>11</v>
      </c>
      <c r="B14" s="23">
        <v>62</v>
      </c>
      <c r="C14" s="23">
        <v>11</v>
      </c>
      <c r="D14" s="46">
        <v>0</v>
      </c>
      <c r="E14" s="23">
        <v>46</v>
      </c>
      <c r="F14" s="23">
        <v>12</v>
      </c>
      <c r="G14" s="46">
        <v>6</v>
      </c>
      <c r="H14" s="46">
        <v>0</v>
      </c>
    </row>
    <row r="15" spans="1:8" ht="12.8" customHeight="1" x14ac:dyDescent="0.25">
      <c r="A15" s="51" t="s">
        <v>12</v>
      </c>
      <c r="B15" s="23">
        <v>27048</v>
      </c>
      <c r="C15" s="23">
        <v>560</v>
      </c>
      <c r="D15" s="46">
        <v>0</v>
      </c>
      <c r="E15" s="23">
        <v>25525</v>
      </c>
      <c r="F15" s="23">
        <v>7851</v>
      </c>
      <c r="G15" s="46">
        <v>964</v>
      </c>
      <c r="H15" s="46">
        <v>0</v>
      </c>
    </row>
    <row r="16" spans="1:8" ht="12.8" customHeight="1" x14ac:dyDescent="0.25">
      <c r="A16" s="51" t="s">
        <v>13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  <c r="H16" s="46">
        <v>0</v>
      </c>
    </row>
    <row r="17" spans="1:8" ht="12.8" customHeight="1" x14ac:dyDescent="0.25">
      <c r="A17" s="51" t="s">
        <v>244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  <c r="H17" s="46">
        <v>0</v>
      </c>
    </row>
    <row r="18" spans="1:8" ht="12.8" customHeight="1" x14ac:dyDescent="0.25">
      <c r="A18" s="51" t="s">
        <v>245</v>
      </c>
      <c r="B18" s="23">
        <v>9</v>
      </c>
      <c r="C18" s="23">
        <v>9</v>
      </c>
      <c r="D18" s="46">
        <v>0</v>
      </c>
      <c r="E18" s="68">
        <v>0</v>
      </c>
      <c r="F18" s="46">
        <v>0</v>
      </c>
      <c r="G18" s="46">
        <v>0</v>
      </c>
      <c r="H18" s="46">
        <v>0</v>
      </c>
    </row>
    <row r="19" spans="1:8" ht="12.8" customHeight="1" x14ac:dyDescent="0.25">
      <c r="A19" s="51" t="s">
        <v>246</v>
      </c>
      <c r="B19" s="46">
        <v>0</v>
      </c>
      <c r="C19" s="46">
        <v>0</v>
      </c>
      <c r="D19" s="46">
        <v>0</v>
      </c>
      <c r="E19" s="68">
        <v>0</v>
      </c>
      <c r="F19" s="46">
        <v>0</v>
      </c>
      <c r="G19" s="46">
        <v>0</v>
      </c>
      <c r="H19" s="46">
        <v>0</v>
      </c>
    </row>
    <row r="20" spans="1:8" ht="12.8" customHeight="1" x14ac:dyDescent="0.25">
      <c r="A20" s="51" t="s">
        <v>16</v>
      </c>
      <c r="B20" s="23">
        <v>165</v>
      </c>
      <c r="C20" s="23">
        <v>12</v>
      </c>
      <c r="D20" s="46">
        <v>0</v>
      </c>
      <c r="E20" s="23">
        <v>151</v>
      </c>
      <c r="F20" s="23">
        <v>66</v>
      </c>
      <c r="G20" s="46">
        <v>1</v>
      </c>
      <c r="H20" s="46">
        <v>0</v>
      </c>
    </row>
    <row r="21" spans="1:8" ht="9" customHeight="1" x14ac:dyDescent="0.25">
      <c r="A21" s="53"/>
      <c r="B21" s="66"/>
      <c r="C21" s="66"/>
      <c r="D21" s="66"/>
      <c r="E21" s="66"/>
      <c r="F21" s="66"/>
      <c r="G21" s="66"/>
      <c r="H21" s="66"/>
    </row>
    <row r="22" spans="1:8" ht="12.8" customHeight="1" x14ac:dyDescent="0.25">
      <c r="A22" s="51" t="s">
        <v>247</v>
      </c>
      <c r="B22" s="46">
        <v>0</v>
      </c>
      <c r="C22" s="46">
        <v>0</v>
      </c>
      <c r="D22" s="46">
        <v>0</v>
      </c>
      <c r="E22" s="68">
        <v>0</v>
      </c>
      <c r="F22" s="46">
        <v>0</v>
      </c>
      <c r="G22" s="46">
        <v>0</v>
      </c>
      <c r="H22" s="46">
        <v>0</v>
      </c>
    </row>
    <row r="23" spans="1:8" ht="12.8" customHeight="1" x14ac:dyDescent="0.25">
      <c r="A23" s="51" t="s">
        <v>18</v>
      </c>
      <c r="B23" s="23">
        <v>19</v>
      </c>
      <c r="C23" s="23">
        <v>2</v>
      </c>
      <c r="D23" s="46">
        <v>0</v>
      </c>
      <c r="E23" s="23">
        <v>17</v>
      </c>
      <c r="F23" s="46">
        <v>10</v>
      </c>
      <c r="G23" s="46">
        <v>0</v>
      </c>
      <c r="H23" s="46">
        <v>0</v>
      </c>
    </row>
    <row r="24" spans="1:8" ht="12.8" customHeight="1" x14ac:dyDescent="0.25">
      <c r="A24" s="51" t="s">
        <v>19</v>
      </c>
      <c r="B24" s="23">
        <v>446</v>
      </c>
      <c r="C24" s="68">
        <v>0</v>
      </c>
      <c r="D24" s="46">
        <v>0</v>
      </c>
      <c r="E24" s="23">
        <v>446</v>
      </c>
      <c r="F24" s="46">
        <v>208</v>
      </c>
      <c r="G24" s="46">
        <v>0</v>
      </c>
      <c r="H24" s="46">
        <v>0</v>
      </c>
    </row>
    <row r="25" spans="1:8" ht="12.8" customHeight="1" x14ac:dyDescent="0.25">
      <c r="A25" s="51" t="s">
        <v>248</v>
      </c>
      <c r="B25" s="46">
        <v>0</v>
      </c>
      <c r="C25" s="46">
        <v>0</v>
      </c>
      <c r="D25" s="46">
        <v>0</v>
      </c>
      <c r="E25" s="68">
        <v>0</v>
      </c>
      <c r="F25" s="46">
        <v>0</v>
      </c>
      <c r="G25" s="46">
        <v>0</v>
      </c>
      <c r="H25" s="46">
        <v>0</v>
      </c>
    </row>
    <row r="26" spans="1:8" ht="12.8" customHeight="1" x14ac:dyDescent="0.25">
      <c r="A26" s="51" t="s">
        <v>249</v>
      </c>
      <c r="B26" s="46">
        <v>0</v>
      </c>
      <c r="C26" s="46">
        <v>0</v>
      </c>
      <c r="D26" s="46">
        <v>0</v>
      </c>
      <c r="E26" s="68">
        <v>0</v>
      </c>
      <c r="F26" s="46">
        <v>0</v>
      </c>
      <c r="G26" s="46">
        <v>0</v>
      </c>
      <c r="H26" s="46">
        <v>0</v>
      </c>
    </row>
    <row r="27" spans="1:8" ht="12.8" customHeight="1" x14ac:dyDescent="0.25">
      <c r="A27" s="51" t="s">
        <v>22</v>
      </c>
      <c r="B27" s="23">
        <v>55</v>
      </c>
      <c r="C27" s="23">
        <v>1</v>
      </c>
      <c r="D27" s="46">
        <v>0</v>
      </c>
      <c r="E27" s="23">
        <v>54</v>
      </c>
      <c r="F27" s="46">
        <v>17</v>
      </c>
      <c r="G27" s="46">
        <v>0</v>
      </c>
      <c r="H27" s="46">
        <v>0</v>
      </c>
    </row>
    <row r="28" spans="1:8" ht="12.8" customHeight="1" x14ac:dyDescent="0.25">
      <c r="A28" s="51" t="s">
        <v>23</v>
      </c>
      <c r="B28" s="23">
        <v>290</v>
      </c>
      <c r="C28" s="23">
        <v>41</v>
      </c>
      <c r="D28" s="46">
        <v>0</v>
      </c>
      <c r="E28" s="23">
        <v>249</v>
      </c>
      <c r="F28" s="46">
        <v>56</v>
      </c>
      <c r="G28" s="46">
        <v>0</v>
      </c>
      <c r="H28" s="46">
        <v>0</v>
      </c>
    </row>
    <row r="29" spans="1:8" ht="12.8" customHeight="1" x14ac:dyDescent="0.25">
      <c r="A29" s="51" t="s">
        <v>24</v>
      </c>
      <c r="B29" s="23">
        <v>201</v>
      </c>
      <c r="C29" s="23">
        <v>11</v>
      </c>
      <c r="D29" s="46">
        <v>0</v>
      </c>
      <c r="E29" s="23">
        <v>190</v>
      </c>
      <c r="F29" s="46">
        <v>73</v>
      </c>
      <c r="G29" s="46">
        <v>0</v>
      </c>
      <c r="H29" s="46">
        <v>0</v>
      </c>
    </row>
    <row r="30" spans="1:8" ht="12.8" customHeight="1" x14ac:dyDescent="0.25">
      <c r="A30" s="51" t="s">
        <v>25</v>
      </c>
      <c r="B30" s="23">
        <v>349</v>
      </c>
      <c r="C30" s="46">
        <v>0</v>
      </c>
      <c r="D30" s="46">
        <v>0</v>
      </c>
      <c r="E30" s="23">
        <v>349</v>
      </c>
      <c r="F30" s="46">
        <v>202</v>
      </c>
      <c r="G30" s="46">
        <v>0</v>
      </c>
      <c r="H30" s="46">
        <v>0</v>
      </c>
    </row>
    <row r="31" spans="1:8" ht="12.8" customHeight="1" x14ac:dyDescent="0.25">
      <c r="A31" s="51" t="s">
        <v>250</v>
      </c>
      <c r="B31" s="46">
        <v>0</v>
      </c>
      <c r="C31" s="46">
        <v>0</v>
      </c>
      <c r="D31" s="46">
        <v>0</v>
      </c>
      <c r="E31" s="68">
        <v>0</v>
      </c>
      <c r="F31" s="46">
        <v>0</v>
      </c>
      <c r="G31" s="46">
        <v>0</v>
      </c>
      <c r="H31" s="46">
        <v>0</v>
      </c>
    </row>
    <row r="32" spans="1:8" ht="9" customHeight="1" x14ac:dyDescent="0.25">
      <c r="A32" s="53"/>
      <c r="B32" s="66"/>
      <c r="C32" s="66"/>
      <c r="D32" s="66"/>
      <c r="E32" s="66"/>
      <c r="F32" s="66"/>
      <c r="G32" s="66"/>
      <c r="H32" s="66"/>
    </row>
    <row r="33" spans="1:8" ht="12.8" customHeight="1" x14ac:dyDescent="0.25">
      <c r="A33" s="51" t="s">
        <v>27</v>
      </c>
      <c r="B33" s="23">
        <v>6121</v>
      </c>
      <c r="C33" s="46">
        <v>0</v>
      </c>
      <c r="D33" s="46">
        <v>0</v>
      </c>
      <c r="E33" s="23">
        <v>6117</v>
      </c>
      <c r="F33" s="23">
        <v>5951</v>
      </c>
      <c r="G33" s="46">
        <v>4</v>
      </c>
      <c r="H33" s="46">
        <v>0</v>
      </c>
    </row>
    <row r="34" spans="1:8" ht="12.8" customHeight="1" x14ac:dyDescent="0.25">
      <c r="A34" s="51" t="s">
        <v>251</v>
      </c>
      <c r="B34" s="46">
        <v>0</v>
      </c>
      <c r="C34" s="46">
        <v>0</v>
      </c>
      <c r="D34" s="46">
        <v>0</v>
      </c>
      <c r="E34" s="68">
        <v>0</v>
      </c>
      <c r="F34" s="46">
        <v>0</v>
      </c>
      <c r="G34" s="46">
        <v>0</v>
      </c>
      <c r="H34" s="46">
        <v>0</v>
      </c>
    </row>
    <row r="35" spans="1:8" ht="12.8" customHeight="1" x14ac:dyDescent="0.25">
      <c r="A35" s="51" t="s">
        <v>29</v>
      </c>
      <c r="B35" s="23">
        <v>1017</v>
      </c>
      <c r="C35" s="23">
        <v>258</v>
      </c>
      <c r="D35" s="46">
        <v>0</v>
      </c>
      <c r="E35" s="261">
        <v>759</v>
      </c>
      <c r="F35" s="46">
        <v>640</v>
      </c>
      <c r="G35" s="46">
        <v>0</v>
      </c>
      <c r="H35" s="46">
        <v>0</v>
      </c>
    </row>
    <row r="36" spans="1:8" ht="12.8" customHeight="1" x14ac:dyDescent="0.25">
      <c r="A36" s="51" t="s">
        <v>252</v>
      </c>
      <c r="B36" s="46">
        <v>0</v>
      </c>
      <c r="C36" s="46">
        <v>0</v>
      </c>
      <c r="D36" s="46">
        <v>0</v>
      </c>
      <c r="E36" s="68">
        <v>0</v>
      </c>
      <c r="F36" s="46">
        <v>0</v>
      </c>
      <c r="G36" s="46">
        <v>0</v>
      </c>
      <c r="H36" s="46">
        <v>0</v>
      </c>
    </row>
    <row r="37" spans="1:8" ht="12.8" customHeight="1" x14ac:dyDescent="0.25">
      <c r="A37" s="51" t="s">
        <v>253</v>
      </c>
      <c r="B37" s="23">
        <v>4</v>
      </c>
      <c r="C37" s="23">
        <v>4</v>
      </c>
      <c r="D37" s="46">
        <v>0</v>
      </c>
      <c r="E37" s="68">
        <v>0</v>
      </c>
      <c r="F37" s="46">
        <v>0</v>
      </c>
      <c r="G37" s="46">
        <v>0</v>
      </c>
      <c r="H37" s="46">
        <v>0</v>
      </c>
    </row>
    <row r="38" spans="1:8" ht="12.8" customHeight="1" x14ac:dyDescent="0.25">
      <c r="A38" s="51" t="s">
        <v>254</v>
      </c>
      <c r="B38" s="68">
        <v>0</v>
      </c>
      <c r="C38" s="46">
        <v>0</v>
      </c>
      <c r="D38" s="46">
        <v>0</v>
      </c>
      <c r="E38" s="68">
        <v>0</v>
      </c>
      <c r="F38" s="46">
        <v>0</v>
      </c>
      <c r="G38" s="46">
        <v>0</v>
      </c>
      <c r="H38" s="46">
        <v>0</v>
      </c>
    </row>
    <row r="39" spans="1:8" ht="12.8" customHeight="1" x14ac:dyDescent="0.25">
      <c r="A39" s="51" t="s">
        <v>255</v>
      </c>
      <c r="B39" s="46">
        <v>0</v>
      </c>
      <c r="C39" s="46">
        <v>0</v>
      </c>
      <c r="D39" s="46">
        <v>0</v>
      </c>
      <c r="E39" s="68">
        <v>0</v>
      </c>
      <c r="F39" s="46">
        <v>0</v>
      </c>
      <c r="G39" s="46">
        <v>0</v>
      </c>
      <c r="H39" s="46">
        <v>0</v>
      </c>
    </row>
    <row r="40" spans="1:8" ht="12.8" customHeight="1" x14ac:dyDescent="0.25">
      <c r="A40" s="51" t="s">
        <v>34</v>
      </c>
      <c r="B40" s="23">
        <v>248</v>
      </c>
      <c r="C40" s="46">
        <v>17</v>
      </c>
      <c r="D40" s="46">
        <v>0</v>
      </c>
      <c r="E40" s="23">
        <v>112</v>
      </c>
      <c r="F40" s="46">
        <v>45</v>
      </c>
      <c r="G40" s="46">
        <v>0</v>
      </c>
      <c r="H40" s="23">
        <v>118</v>
      </c>
    </row>
    <row r="41" spans="1:8" ht="12.8" customHeight="1" x14ac:dyDescent="0.25">
      <c r="A41" s="51" t="s">
        <v>256</v>
      </c>
      <c r="B41" s="46">
        <v>0</v>
      </c>
      <c r="C41" s="46">
        <v>0</v>
      </c>
      <c r="D41" s="46">
        <v>0</v>
      </c>
      <c r="E41" s="68">
        <v>0</v>
      </c>
      <c r="F41" s="46">
        <v>0</v>
      </c>
      <c r="G41" s="46">
        <v>0</v>
      </c>
      <c r="H41" s="46">
        <v>0</v>
      </c>
    </row>
    <row r="42" spans="1:8" ht="12.8" customHeight="1" x14ac:dyDescent="0.25">
      <c r="A42" s="51" t="s">
        <v>36</v>
      </c>
      <c r="B42" s="23">
        <v>608</v>
      </c>
      <c r="C42" s="23">
        <v>19</v>
      </c>
      <c r="D42" s="46">
        <v>0</v>
      </c>
      <c r="E42" s="23">
        <v>589</v>
      </c>
      <c r="F42" s="46">
        <v>295</v>
      </c>
      <c r="G42" s="46">
        <v>0</v>
      </c>
      <c r="H42" s="46">
        <v>0</v>
      </c>
    </row>
    <row r="43" spans="1:8" ht="9" customHeight="1" x14ac:dyDescent="0.25">
      <c r="A43" s="53"/>
      <c r="B43" s="66"/>
      <c r="C43" s="66"/>
      <c r="D43" s="66"/>
      <c r="E43" s="66"/>
      <c r="F43" s="66"/>
      <c r="G43" s="66"/>
      <c r="H43" s="66"/>
    </row>
    <row r="44" spans="1:8" ht="12.8" customHeight="1" x14ac:dyDescent="0.25">
      <c r="A44" s="51" t="s">
        <v>37</v>
      </c>
      <c r="B44" s="23">
        <v>35</v>
      </c>
      <c r="C44" s="23">
        <v>35</v>
      </c>
      <c r="D44" s="46">
        <v>0</v>
      </c>
      <c r="E44" s="68">
        <v>0</v>
      </c>
      <c r="F44" s="46">
        <v>0</v>
      </c>
      <c r="G44" s="46">
        <v>0</v>
      </c>
      <c r="H44" s="46">
        <v>0</v>
      </c>
    </row>
    <row r="45" spans="1:8" ht="12.8" customHeight="1" x14ac:dyDescent="0.25">
      <c r="A45" s="51" t="s">
        <v>38</v>
      </c>
      <c r="B45" s="46">
        <v>67</v>
      </c>
      <c r="C45" s="46">
        <v>3</v>
      </c>
      <c r="D45" s="46">
        <v>0</v>
      </c>
      <c r="E45" s="68">
        <v>63</v>
      </c>
      <c r="F45" s="46">
        <v>58</v>
      </c>
      <c r="G45" s="46">
        <v>1</v>
      </c>
      <c r="H45" s="46">
        <v>0</v>
      </c>
    </row>
    <row r="46" spans="1:8" ht="12.8" customHeight="1" x14ac:dyDescent="0.25">
      <c r="A46" s="51" t="s">
        <v>39</v>
      </c>
      <c r="B46" s="23">
        <v>583</v>
      </c>
      <c r="C46" s="23">
        <v>24</v>
      </c>
      <c r="D46" s="46">
        <v>0</v>
      </c>
      <c r="E46" s="23">
        <v>514</v>
      </c>
      <c r="F46" s="23">
        <v>274</v>
      </c>
      <c r="G46" s="46">
        <v>46</v>
      </c>
      <c r="H46" s="46">
        <v>0</v>
      </c>
    </row>
    <row r="47" spans="1:8" ht="12.8" customHeight="1" x14ac:dyDescent="0.25">
      <c r="A47" s="51" t="s">
        <v>40</v>
      </c>
      <c r="B47" s="23">
        <v>2293</v>
      </c>
      <c r="C47" s="23">
        <v>2293</v>
      </c>
      <c r="D47" s="46">
        <v>0</v>
      </c>
      <c r="E47" s="68">
        <v>0</v>
      </c>
      <c r="F47" s="46">
        <v>0</v>
      </c>
      <c r="G47" s="46">
        <v>0</v>
      </c>
      <c r="H47" s="46">
        <v>0</v>
      </c>
    </row>
    <row r="48" spans="1:8" ht="12.8" customHeight="1" x14ac:dyDescent="0.25">
      <c r="A48" s="51" t="s">
        <v>41</v>
      </c>
      <c r="B48" s="23">
        <v>22</v>
      </c>
      <c r="C48" s="46">
        <v>0</v>
      </c>
      <c r="D48" s="46">
        <v>0</v>
      </c>
      <c r="E48" s="23">
        <v>22</v>
      </c>
      <c r="F48" s="46">
        <v>11</v>
      </c>
      <c r="G48" s="46">
        <v>0</v>
      </c>
      <c r="H48" s="46">
        <v>0</v>
      </c>
    </row>
    <row r="49" spans="1:8" ht="12.8" customHeight="1" x14ac:dyDescent="0.25">
      <c r="A49" s="51" t="s">
        <v>259</v>
      </c>
      <c r="B49" s="46">
        <v>0</v>
      </c>
      <c r="C49" s="46">
        <v>0</v>
      </c>
      <c r="D49" s="46">
        <v>0</v>
      </c>
      <c r="E49" s="68">
        <v>0</v>
      </c>
      <c r="F49" s="46">
        <v>0</v>
      </c>
      <c r="G49" s="46">
        <v>0</v>
      </c>
      <c r="H49" s="46">
        <v>0</v>
      </c>
    </row>
    <row r="50" spans="1:8" ht="12.8" customHeight="1" x14ac:dyDescent="0.25">
      <c r="A50" s="51" t="s">
        <v>43</v>
      </c>
      <c r="B50" s="23">
        <v>430</v>
      </c>
      <c r="C50" s="23">
        <v>6</v>
      </c>
      <c r="D50" s="46">
        <v>0</v>
      </c>
      <c r="E50" s="23">
        <v>424</v>
      </c>
      <c r="F50" s="46">
        <v>158</v>
      </c>
      <c r="G50" s="46">
        <v>0</v>
      </c>
      <c r="H50" s="46">
        <v>0</v>
      </c>
    </row>
    <row r="51" spans="1:8" ht="12.8" customHeight="1" x14ac:dyDescent="0.25">
      <c r="A51" s="51" t="s">
        <v>260</v>
      </c>
      <c r="B51" s="46">
        <v>0</v>
      </c>
      <c r="C51" s="46">
        <v>0</v>
      </c>
      <c r="D51" s="46">
        <v>0</v>
      </c>
      <c r="E51" s="68">
        <v>0</v>
      </c>
      <c r="F51" s="46">
        <v>0</v>
      </c>
      <c r="G51" s="46">
        <v>0</v>
      </c>
      <c r="H51" s="46">
        <v>0</v>
      </c>
    </row>
    <row r="52" spans="1:8" ht="12.8" customHeight="1" x14ac:dyDescent="0.25">
      <c r="A52" s="51" t="s">
        <v>45</v>
      </c>
      <c r="B52" s="46">
        <v>5939</v>
      </c>
      <c r="C52" s="46">
        <v>1</v>
      </c>
      <c r="D52" s="46">
        <v>0</v>
      </c>
      <c r="E52" s="46">
        <v>5938</v>
      </c>
      <c r="F52" s="46">
        <v>5855</v>
      </c>
      <c r="G52" s="46">
        <v>0</v>
      </c>
      <c r="H52" s="46">
        <v>0</v>
      </c>
    </row>
    <row r="53" spans="1:8" ht="12.8" customHeight="1" x14ac:dyDescent="0.25">
      <c r="A53" s="51" t="s">
        <v>46</v>
      </c>
      <c r="B53" s="23">
        <v>446</v>
      </c>
      <c r="C53" s="23">
        <v>73</v>
      </c>
      <c r="D53" s="46">
        <v>0</v>
      </c>
      <c r="E53" s="23">
        <v>373</v>
      </c>
      <c r="F53" s="23">
        <v>147</v>
      </c>
      <c r="G53" s="46">
        <v>1</v>
      </c>
      <c r="H53" s="46">
        <v>0</v>
      </c>
    </row>
    <row r="54" spans="1:8" ht="9" customHeight="1" x14ac:dyDescent="0.25">
      <c r="A54" s="53"/>
      <c r="B54" s="66"/>
      <c r="C54" s="66"/>
      <c r="D54" s="66"/>
      <c r="E54" s="66"/>
      <c r="F54" s="66"/>
      <c r="G54" s="66"/>
      <c r="H54" s="66"/>
    </row>
    <row r="55" spans="1:8" ht="12.8" customHeight="1" x14ac:dyDescent="0.25">
      <c r="A55" s="51" t="s">
        <v>265</v>
      </c>
      <c r="B55" s="46">
        <v>0</v>
      </c>
      <c r="C55" s="46">
        <v>0</v>
      </c>
      <c r="D55" s="46">
        <v>0</v>
      </c>
      <c r="E55" s="68">
        <v>0</v>
      </c>
      <c r="F55" s="46">
        <v>0</v>
      </c>
      <c r="G55" s="46">
        <v>0</v>
      </c>
      <c r="H55" s="46">
        <v>0</v>
      </c>
    </row>
    <row r="56" spans="1:8" ht="12.8" customHeight="1" x14ac:dyDescent="0.25">
      <c r="A56" s="51" t="s">
        <v>48</v>
      </c>
      <c r="B56" s="23">
        <v>140</v>
      </c>
      <c r="C56" s="23">
        <v>4</v>
      </c>
      <c r="D56" s="46">
        <v>0</v>
      </c>
      <c r="E56" s="23">
        <v>132</v>
      </c>
      <c r="F56" s="23">
        <v>16</v>
      </c>
      <c r="G56" s="46">
        <v>5</v>
      </c>
      <c r="H56" s="46">
        <v>0</v>
      </c>
    </row>
    <row r="57" spans="1:8" ht="12.8" customHeight="1" x14ac:dyDescent="0.25">
      <c r="A57" s="51" t="s">
        <v>261</v>
      </c>
      <c r="B57" s="46">
        <v>8</v>
      </c>
      <c r="C57" s="46">
        <v>0</v>
      </c>
      <c r="D57" s="46">
        <v>0</v>
      </c>
      <c r="E57" s="68">
        <v>8</v>
      </c>
      <c r="F57" s="46">
        <v>0</v>
      </c>
      <c r="G57" s="46">
        <v>0</v>
      </c>
      <c r="H57" s="46">
        <v>0</v>
      </c>
    </row>
    <row r="58" spans="1:8" ht="12.8" customHeight="1" x14ac:dyDescent="0.25">
      <c r="A58" s="51" t="s">
        <v>262</v>
      </c>
      <c r="B58" s="46">
        <v>0</v>
      </c>
      <c r="C58" s="46">
        <v>0</v>
      </c>
      <c r="D58" s="46">
        <v>0</v>
      </c>
      <c r="E58" s="68">
        <v>0</v>
      </c>
      <c r="F58" s="46">
        <v>0</v>
      </c>
      <c r="G58" s="46">
        <v>0</v>
      </c>
      <c r="H58" s="46">
        <v>0</v>
      </c>
    </row>
    <row r="59" spans="1:8" ht="12.8" customHeight="1" x14ac:dyDescent="0.25">
      <c r="A59" s="51" t="s">
        <v>51</v>
      </c>
      <c r="B59" s="23">
        <v>190</v>
      </c>
      <c r="C59" s="46">
        <v>0</v>
      </c>
      <c r="D59" s="46">
        <v>0</v>
      </c>
      <c r="E59" s="23">
        <v>190</v>
      </c>
      <c r="F59" s="46">
        <v>62</v>
      </c>
      <c r="G59" s="46">
        <v>0</v>
      </c>
      <c r="H59" s="46">
        <v>0</v>
      </c>
    </row>
    <row r="60" spans="1:8" ht="12.8" customHeight="1" x14ac:dyDescent="0.25">
      <c r="A60" s="51" t="s">
        <v>241</v>
      </c>
      <c r="B60" s="46">
        <v>0</v>
      </c>
      <c r="C60" s="46">
        <v>0</v>
      </c>
      <c r="D60" s="46">
        <v>0</v>
      </c>
      <c r="E60" s="68">
        <v>0</v>
      </c>
      <c r="F60" s="46">
        <v>0</v>
      </c>
      <c r="G60" s="46">
        <v>0</v>
      </c>
      <c r="H60" s="46">
        <v>0</v>
      </c>
    </row>
    <row r="61" spans="1:8" ht="12.8" customHeight="1" x14ac:dyDescent="0.25">
      <c r="A61" s="51" t="s">
        <v>242</v>
      </c>
      <c r="B61" s="46">
        <v>0</v>
      </c>
      <c r="C61" s="46">
        <v>0</v>
      </c>
      <c r="D61" s="46">
        <v>0</v>
      </c>
      <c r="E61" s="68">
        <v>0</v>
      </c>
      <c r="F61" s="46">
        <v>0</v>
      </c>
      <c r="G61" s="46">
        <v>0</v>
      </c>
      <c r="H61" s="46">
        <v>0</v>
      </c>
    </row>
    <row r="62" spans="1:8" ht="12.8" customHeight="1" x14ac:dyDescent="0.25">
      <c r="A62" s="51" t="s">
        <v>54</v>
      </c>
      <c r="B62" s="23">
        <v>248</v>
      </c>
      <c r="C62" s="23">
        <v>22</v>
      </c>
      <c r="D62" s="46">
        <v>0</v>
      </c>
      <c r="E62" s="23">
        <v>217</v>
      </c>
      <c r="F62" s="23">
        <v>126</v>
      </c>
      <c r="G62" s="46">
        <v>9</v>
      </c>
      <c r="H62" s="46">
        <v>0</v>
      </c>
    </row>
    <row r="63" spans="1:8" ht="12.8" customHeight="1" x14ac:dyDescent="0.25">
      <c r="A63" s="51" t="s">
        <v>240</v>
      </c>
      <c r="B63" s="46">
        <v>0</v>
      </c>
      <c r="C63" s="46">
        <v>0</v>
      </c>
      <c r="D63" s="46">
        <v>0</v>
      </c>
      <c r="E63" s="68">
        <v>0</v>
      </c>
      <c r="F63" s="46">
        <v>0</v>
      </c>
      <c r="G63" s="46">
        <v>0</v>
      </c>
      <c r="H63" s="46">
        <v>0</v>
      </c>
    </row>
    <row r="64" spans="1:8" ht="12.8" customHeight="1" x14ac:dyDescent="0.25">
      <c r="A64" s="51" t="s">
        <v>239</v>
      </c>
      <c r="B64" s="46">
        <v>0</v>
      </c>
      <c r="C64" s="46">
        <v>0</v>
      </c>
      <c r="D64" s="46">
        <v>0</v>
      </c>
      <c r="E64" s="68">
        <v>0</v>
      </c>
      <c r="F64" s="46">
        <v>0</v>
      </c>
      <c r="G64" s="46">
        <v>0</v>
      </c>
      <c r="H64" s="46">
        <v>0</v>
      </c>
    </row>
    <row r="65" spans="1:8" ht="9" customHeight="1" x14ac:dyDescent="0.25">
      <c r="A65" s="53"/>
      <c r="B65" s="66"/>
      <c r="C65" s="66"/>
      <c r="D65" s="66"/>
      <c r="E65" s="66"/>
      <c r="F65" s="66"/>
      <c r="G65" s="66"/>
      <c r="H65" s="66"/>
    </row>
    <row r="66" spans="1:8" ht="12.8" customHeight="1" x14ac:dyDescent="0.25">
      <c r="A66" s="51" t="s">
        <v>57</v>
      </c>
      <c r="B66" s="23">
        <v>7132</v>
      </c>
      <c r="C66" s="23">
        <v>186</v>
      </c>
      <c r="D66" s="46">
        <v>0</v>
      </c>
      <c r="E66" s="23">
        <v>6927</v>
      </c>
      <c r="F66" s="23">
        <v>4821</v>
      </c>
      <c r="G66" s="46">
        <v>18</v>
      </c>
      <c r="H66" s="46">
        <v>0</v>
      </c>
    </row>
    <row r="67" spans="1:8" ht="12.8" customHeight="1" x14ac:dyDescent="0.25">
      <c r="A67" s="51" t="s">
        <v>238</v>
      </c>
      <c r="B67" s="46">
        <v>0</v>
      </c>
      <c r="C67" s="46">
        <v>0</v>
      </c>
      <c r="D67" s="46">
        <v>0</v>
      </c>
      <c r="E67" s="68">
        <v>0</v>
      </c>
      <c r="F67" s="46">
        <v>0</v>
      </c>
      <c r="G67" s="46">
        <v>0</v>
      </c>
      <c r="H67" s="46">
        <v>0</v>
      </c>
    </row>
    <row r="68" spans="1:8" ht="12.8" customHeight="1" x14ac:dyDescent="0.25">
      <c r="A68" s="51" t="s">
        <v>59</v>
      </c>
      <c r="B68" s="23">
        <v>213</v>
      </c>
      <c r="C68" s="23">
        <v>19</v>
      </c>
      <c r="D68" s="46">
        <v>0</v>
      </c>
      <c r="E68" s="23">
        <v>148</v>
      </c>
      <c r="F68" s="23">
        <v>98</v>
      </c>
      <c r="G68" s="46">
        <v>47</v>
      </c>
      <c r="H68" s="46">
        <v>0</v>
      </c>
    </row>
    <row r="69" spans="1:8" ht="12.8" customHeight="1" x14ac:dyDescent="0.25">
      <c r="A69" s="52" t="s">
        <v>60</v>
      </c>
      <c r="B69" s="24">
        <v>24</v>
      </c>
      <c r="C69" s="47">
        <v>0</v>
      </c>
      <c r="D69" s="47">
        <v>0</v>
      </c>
      <c r="E69" s="24">
        <v>23</v>
      </c>
      <c r="F69" s="24">
        <v>18</v>
      </c>
      <c r="G69" s="47">
        <v>1</v>
      </c>
      <c r="H69" s="47">
        <v>0</v>
      </c>
    </row>
    <row r="70" spans="1:8" ht="12.8" customHeight="1" x14ac:dyDescent="0.2">
      <c r="A70" s="305" t="s">
        <v>264</v>
      </c>
      <c r="B70" s="305"/>
      <c r="C70" s="305"/>
      <c r="D70" s="305"/>
      <c r="E70" s="305"/>
      <c r="F70" s="305"/>
      <c r="G70" s="305"/>
      <c r="H70" s="305"/>
    </row>
    <row r="72" spans="1:8" ht="12.8" customHeight="1" x14ac:dyDescent="0.2">
      <c r="A72" s="2" t="s">
        <v>2</v>
      </c>
    </row>
  </sheetData>
  <mergeCells count="13">
    <mergeCell ref="A1:H1"/>
    <mergeCell ref="A2:H2"/>
    <mergeCell ref="A3:H3"/>
    <mergeCell ref="A4:H4"/>
    <mergeCell ref="G6:H7"/>
    <mergeCell ref="A70:H70"/>
    <mergeCell ref="A5:A8"/>
    <mergeCell ref="B5:H5"/>
    <mergeCell ref="B6:B8"/>
    <mergeCell ref="C6:C8"/>
    <mergeCell ref="D6:D8"/>
    <mergeCell ref="E6:E8"/>
    <mergeCell ref="F6:F8"/>
  </mergeCells>
  <phoneticPr fontId="0" type="noConversion"/>
  <printOptions horizontalCentered="1"/>
  <pageMargins left="0.25" right="0.25" top="0.25" bottom="0.25" header="0.5" footer="0.5"/>
  <pageSetup scale="8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71"/>
  <sheetViews>
    <sheetView zoomScaleNormal="100" zoomScaleSheetLayoutView="100" workbookViewId="0">
      <selection activeCell="E15" sqref="E15"/>
    </sheetView>
  </sheetViews>
  <sheetFormatPr defaultColWidth="9.125" defaultRowHeight="12.45" x14ac:dyDescent="0.2"/>
  <cols>
    <col min="1" max="1" width="15.75" style="2" customWidth="1"/>
    <col min="2" max="2" width="10.5" style="2" bestFit="1" customWidth="1"/>
    <col min="3" max="3" width="14.75" style="2" customWidth="1"/>
    <col min="4" max="4" width="13.25" style="2" bestFit="1" customWidth="1"/>
    <col min="5" max="5" width="13.125" style="2" bestFit="1" customWidth="1"/>
    <col min="6" max="6" width="12.125" style="2" customWidth="1"/>
    <col min="7" max="7" width="12.25" style="2" bestFit="1" customWidth="1"/>
    <col min="8" max="8" width="11.25" style="2" bestFit="1" customWidth="1"/>
    <col min="9" max="9" width="10.875" style="2" bestFit="1" customWidth="1"/>
    <col min="10" max="10" width="7.75" style="2" bestFit="1" customWidth="1"/>
    <col min="11" max="11" width="11.25" style="2" bestFit="1" customWidth="1"/>
    <col min="12" max="12" width="10.75" style="2" bestFit="1" customWidth="1"/>
    <col min="13" max="13" width="9.75" style="2" bestFit="1" customWidth="1"/>
    <col min="14" max="14" width="12.25" style="2" bestFit="1" customWidth="1"/>
    <col min="15" max="15" width="11.5" style="2" bestFit="1" customWidth="1"/>
    <col min="16" max="16" width="10.5" style="2" bestFit="1" customWidth="1"/>
    <col min="17" max="17" width="9.75" style="2" bestFit="1" customWidth="1"/>
    <col min="18" max="16384" width="9.125" style="2"/>
  </cols>
  <sheetData>
    <row r="1" spans="1:18" s="195" customFormat="1" ht="13.1" x14ac:dyDescent="0.2">
      <c r="A1" s="309" t="s">
        <v>206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</row>
    <row r="2" spans="1:18" s="195" customFormat="1" ht="13.1" x14ac:dyDescent="0.2">
      <c r="A2" s="309" t="s">
        <v>235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</row>
    <row r="3" spans="1:18" ht="12.95" customHeight="1" x14ac:dyDescent="0.2">
      <c r="A3" s="309" t="str">
        <f>'3A'!$A$3</f>
        <v>Monthly Average, Fiscal Year 2019</v>
      </c>
      <c r="B3" s="309"/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</row>
    <row r="4" spans="1:18" ht="15.75" customHeight="1" x14ac:dyDescent="0.2">
      <c r="A4" s="310" t="str">
        <f>'1B'!$A$4</f>
        <v>ACF/OFA: 07/30/2020</v>
      </c>
      <c r="B4" s="310"/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</row>
    <row r="5" spans="1:18" s="3" customFormat="1" ht="12.8" customHeight="1" x14ac:dyDescent="0.25">
      <c r="A5" s="286" t="s">
        <v>0</v>
      </c>
      <c r="B5" s="289" t="s">
        <v>112</v>
      </c>
      <c r="C5" s="290"/>
      <c r="D5" s="316"/>
      <c r="E5" s="290" t="s">
        <v>113</v>
      </c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1"/>
      <c r="R5" s="8"/>
    </row>
    <row r="6" spans="1:18" s="3" customFormat="1" ht="12.8" customHeight="1" x14ac:dyDescent="0.2">
      <c r="A6" s="306"/>
      <c r="B6" s="299" t="s">
        <v>142</v>
      </c>
      <c r="C6" s="299" t="s">
        <v>143</v>
      </c>
      <c r="D6" s="317" t="s">
        <v>146</v>
      </c>
      <c r="E6" s="320" t="s">
        <v>147</v>
      </c>
      <c r="F6" s="299" t="s">
        <v>144</v>
      </c>
      <c r="G6" s="299" t="s">
        <v>145</v>
      </c>
      <c r="H6" s="299" t="s">
        <v>148</v>
      </c>
      <c r="I6" s="299" t="s">
        <v>149</v>
      </c>
      <c r="J6" s="299" t="s">
        <v>150</v>
      </c>
      <c r="K6" s="299" t="s">
        <v>151</v>
      </c>
      <c r="L6" s="299" t="s">
        <v>152</v>
      </c>
      <c r="M6" s="299" t="s">
        <v>153</v>
      </c>
      <c r="N6" s="299" t="s">
        <v>154</v>
      </c>
      <c r="O6" s="299" t="s">
        <v>155</v>
      </c>
      <c r="P6" s="299" t="s">
        <v>156</v>
      </c>
      <c r="Q6" s="286" t="s">
        <v>94</v>
      </c>
    </row>
    <row r="7" spans="1:18" s="3" customFormat="1" ht="12.8" customHeight="1" x14ac:dyDescent="0.2">
      <c r="A7" s="306"/>
      <c r="B7" s="307"/>
      <c r="C7" s="307"/>
      <c r="D7" s="318"/>
      <c r="E7" s="321"/>
      <c r="F7" s="307"/>
      <c r="G7" s="307"/>
      <c r="H7" s="307"/>
      <c r="I7" s="307"/>
      <c r="J7" s="307"/>
      <c r="K7" s="307"/>
      <c r="L7" s="307"/>
      <c r="M7" s="307"/>
      <c r="N7" s="307"/>
      <c r="O7" s="307"/>
      <c r="P7" s="307"/>
      <c r="Q7" s="306"/>
    </row>
    <row r="8" spans="1:18" s="3" customFormat="1" ht="12.8" customHeight="1" x14ac:dyDescent="0.2">
      <c r="A8" s="287"/>
      <c r="B8" s="315"/>
      <c r="C8" s="315"/>
      <c r="D8" s="319"/>
      <c r="E8" s="322"/>
      <c r="F8" s="315"/>
      <c r="G8" s="315"/>
      <c r="H8" s="315"/>
      <c r="I8" s="315"/>
      <c r="J8" s="315"/>
      <c r="K8" s="315"/>
      <c r="L8" s="315"/>
      <c r="M8" s="315"/>
      <c r="N8" s="315"/>
      <c r="O8" s="315"/>
      <c r="P8" s="315"/>
      <c r="Q8" s="287"/>
    </row>
    <row r="9" spans="1:18" ht="12.8" customHeight="1" x14ac:dyDescent="0.25">
      <c r="A9" s="39" t="s">
        <v>3</v>
      </c>
      <c r="B9" s="48">
        <f t="shared" ref="B9:Q9" si="0">SUM(B11:B69)</f>
        <v>1120531</v>
      </c>
      <c r="C9" s="48">
        <f t="shared" si="0"/>
        <v>566536</v>
      </c>
      <c r="D9" s="84">
        <f t="shared" si="0"/>
        <v>267235</v>
      </c>
      <c r="E9" s="72">
        <f t="shared" si="0"/>
        <v>227780</v>
      </c>
      <c r="F9" s="48">
        <f t="shared" si="0"/>
        <v>2873</v>
      </c>
      <c r="G9" s="48">
        <f t="shared" si="0"/>
        <v>2755</v>
      </c>
      <c r="H9" s="48">
        <f t="shared" si="0"/>
        <v>5699</v>
      </c>
      <c r="I9" s="48">
        <f t="shared" si="0"/>
        <v>215</v>
      </c>
      <c r="J9" s="48">
        <f t="shared" si="0"/>
        <v>31011</v>
      </c>
      <c r="K9" s="48">
        <f t="shared" si="0"/>
        <v>4117</v>
      </c>
      <c r="L9" s="48">
        <f t="shared" si="0"/>
        <v>13432</v>
      </c>
      <c r="M9" s="48">
        <f t="shared" si="0"/>
        <v>5798</v>
      </c>
      <c r="N9" s="48">
        <f t="shared" si="0"/>
        <v>1472</v>
      </c>
      <c r="O9" s="48">
        <f t="shared" si="0"/>
        <v>1404</v>
      </c>
      <c r="P9" s="68">
        <f t="shared" si="0"/>
        <v>0</v>
      </c>
      <c r="Q9" s="48">
        <f t="shared" si="0"/>
        <v>6489</v>
      </c>
    </row>
    <row r="10" spans="1:18" ht="7.55" customHeight="1" x14ac:dyDescent="0.25">
      <c r="A10" s="53"/>
      <c r="B10" s="67"/>
      <c r="C10" s="67"/>
      <c r="D10" s="85"/>
      <c r="E10" s="73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</row>
    <row r="11" spans="1:18" ht="12.8" customHeight="1" x14ac:dyDescent="0.25">
      <c r="A11" s="51" t="s">
        <v>8</v>
      </c>
      <c r="B11" s="48">
        <v>7626</v>
      </c>
      <c r="C11" s="48">
        <v>2514</v>
      </c>
      <c r="D11" s="84">
        <v>1378</v>
      </c>
      <c r="E11" s="72">
        <v>1078</v>
      </c>
      <c r="F11" s="48">
        <v>9</v>
      </c>
      <c r="G11" s="48">
        <v>160</v>
      </c>
      <c r="H11" s="48">
        <v>98</v>
      </c>
      <c r="I11" s="81">
        <v>0</v>
      </c>
      <c r="J11" s="48">
        <v>26</v>
      </c>
      <c r="K11" s="68">
        <v>0</v>
      </c>
      <c r="L11" s="48">
        <v>45</v>
      </c>
      <c r="M11" s="48">
        <v>76</v>
      </c>
      <c r="N11" s="68">
        <v>0</v>
      </c>
      <c r="O11" s="48">
        <v>15</v>
      </c>
      <c r="P11" s="68">
        <v>0</v>
      </c>
      <c r="Q11" s="48">
        <v>5</v>
      </c>
    </row>
    <row r="12" spans="1:18" ht="12.8" customHeight="1" x14ac:dyDescent="0.25">
      <c r="A12" s="51" t="s">
        <v>9</v>
      </c>
      <c r="B12" s="48">
        <v>2446</v>
      </c>
      <c r="C12" s="48">
        <v>1445</v>
      </c>
      <c r="D12" s="84">
        <v>700</v>
      </c>
      <c r="E12" s="72">
        <v>536</v>
      </c>
      <c r="F12" s="68">
        <v>0</v>
      </c>
      <c r="G12" s="68">
        <v>5</v>
      </c>
      <c r="H12" s="48">
        <v>6</v>
      </c>
      <c r="I12" s="48">
        <v>9</v>
      </c>
      <c r="J12" s="48">
        <v>201</v>
      </c>
      <c r="K12" s="48">
        <v>111</v>
      </c>
      <c r="L12" s="48">
        <v>33</v>
      </c>
      <c r="M12" s="48">
        <v>3</v>
      </c>
      <c r="N12" s="48">
        <v>9</v>
      </c>
      <c r="O12" s="48">
        <v>3</v>
      </c>
      <c r="P12" s="68">
        <v>0</v>
      </c>
      <c r="Q12" s="68">
        <v>0</v>
      </c>
    </row>
    <row r="13" spans="1:18" ht="12.8" customHeight="1" x14ac:dyDescent="0.25">
      <c r="A13" s="51" t="s">
        <v>10</v>
      </c>
      <c r="B13" s="48">
        <v>7013</v>
      </c>
      <c r="C13" s="48">
        <v>1973</v>
      </c>
      <c r="D13" s="84">
        <v>427</v>
      </c>
      <c r="E13" s="72">
        <v>344</v>
      </c>
      <c r="F13" s="68">
        <v>0</v>
      </c>
      <c r="G13" s="68">
        <v>0</v>
      </c>
      <c r="H13" s="48">
        <v>33</v>
      </c>
      <c r="I13" s="68">
        <v>1</v>
      </c>
      <c r="J13" s="48">
        <v>63</v>
      </c>
      <c r="K13" s="48">
        <v>20</v>
      </c>
      <c r="L13" s="48">
        <v>26</v>
      </c>
      <c r="M13" s="48">
        <v>2</v>
      </c>
      <c r="N13" s="48">
        <v>7</v>
      </c>
      <c r="O13" s="48">
        <v>7</v>
      </c>
      <c r="P13" s="68">
        <v>0</v>
      </c>
      <c r="Q13" s="68">
        <v>0</v>
      </c>
    </row>
    <row r="14" spans="1:18" ht="12.8" customHeight="1" x14ac:dyDescent="0.25">
      <c r="A14" s="51" t="s">
        <v>11</v>
      </c>
      <c r="B14" s="48">
        <v>2527</v>
      </c>
      <c r="C14" s="48">
        <v>1077</v>
      </c>
      <c r="D14" s="84">
        <v>285</v>
      </c>
      <c r="E14" s="72">
        <v>251</v>
      </c>
      <c r="F14" s="68">
        <v>0</v>
      </c>
      <c r="G14" s="68">
        <v>1</v>
      </c>
      <c r="H14" s="48">
        <v>10</v>
      </c>
      <c r="I14" s="48">
        <v>3</v>
      </c>
      <c r="J14" s="48">
        <v>8</v>
      </c>
      <c r="K14" s="48">
        <v>12</v>
      </c>
      <c r="L14" s="48">
        <v>14</v>
      </c>
      <c r="M14" s="68">
        <v>0</v>
      </c>
      <c r="N14" s="68">
        <v>0</v>
      </c>
      <c r="O14" s="68">
        <v>1</v>
      </c>
      <c r="P14" s="68">
        <v>0</v>
      </c>
      <c r="Q14" s="68">
        <v>0</v>
      </c>
    </row>
    <row r="15" spans="1:18" ht="12.8" customHeight="1" x14ac:dyDescent="0.25">
      <c r="A15" s="51" t="s">
        <v>12</v>
      </c>
      <c r="B15" s="48">
        <v>382677</v>
      </c>
      <c r="C15" s="48">
        <v>241404</v>
      </c>
      <c r="D15" s="84">
        <v>133357</v>
      </c>
      <c r="E15" s="72">
        <v>111658</v>
      </c>
      <c r="F15" s="48">
        <v>755</v>
      </c>
      <c r="G15" s="48">
        <v>2210</v>
      </c>
      <c r="H15" s="48">
        <v>792</v>
      </c>
      <c r="I15" s="68">
        <v>151</v>
      </c>
      <c r="J15" s="48">
        <v>22476</v>
      </c>
      <c r="K15" s="48">
        <v>1767</v>
      </c>
      <c r="L15" s="48">
        <v>6572</v>
      </c>
      <c r="M15" s="48">
        <v>2563</v>
      </c>
      <c r="N15" s="48">
        <v>1110</v>
      </c>
      <c r="O15" s="48">
        <v>456</v>
      </c>
      <c r="P15" s="68">
        <v>0</v>
      </c>
      <c r="Q15" s="48">
        <v>3823</v>
      </c>
    </row>
    <row r="16" spans="1:18" ht="12.8" customHeight="1" x14ac:dyDescent="0.25">
      <c r="A16" s="51" t="s">
        <v>13</v>
      </c>
      <c r="B16" s="48">
        <v>14152</v>
      </c>
      <c r="C16" s="48">
        <v>7692</v>
      </c>
      <c r="D16" s="84">
        <v>2693</v>
      </c>
      <c r="E16" s="72">
        <v>1424</v>
      </c>
      <c r="F16" s="48">
        <v>83</v>
      </c>
      <c r="G16" s="68">
        <v>0</v>
      </c>
      <c r="H16" s="48">
        <v>29</v>
      </c>
      <c r="I16" s="68">
        <v>0</v>
      </c>
      <c r="J16" s="48">
        <v>1259</v>
      </c>
      <c r="K16" s="48">
        <v>50</v>
      </c>
      <c r="L16" s="48">
        <v>584</v>
      </c>
      <c r="M16" s="68">
        <v>4</v>
      </c>
      <c r="N16" s="48">
        <v>4</v>
      </c>
      <c r="O16" s="48">
        <v>40</v>
      </c>
      <c r="P16" s="68">
        <v>0</v>
      </c>
      <c r="Q16" s="48">
        <v>89</v>
      </c>
    </row>
    <row r="17" spans="1:18" ht="12.8" customHeight="1" x14ac:dyDescent="0.25">
      <c r="A17" s="51" t="s">
        <v>14</v>
      </c>
      <c r="B17" s="48">
        <v>8169</v>
      </c>
      <c r="C17" s="48">
        <v>3473</v>
      </c>
      <c r="D17" s="84">
        <v>958</v>
      </c>
      <c r="E17" s="72">
        <v>637</v>
      </c>
      <c r="F17" s="48">
        <v>25</v>
      </c>
      <c r="G17" s="68">
        <v>3</v>
      </c>
      <c r="H17" s="68">
        <v>0</v>
      </c>
      <c r="I17" s="68">
        <v>0</v>
      </c>
      <c r="J17" s="48">
        <v>549</v>
      </c>
      <c r="K17" s="68">
        <v>0</v>
      </c>
      <c r="L17" s="48">
        <v>61</v>
      </c>
      <c r="M17" s="68">
        <v>0</v>
      </c>
      <c r="N17" s="48">
        <v>21</v>
      </c>
      <c r="O17" s="68">
        <v>0</v>
      </c>
      <c r="P17" s="68">
        <v>0</v>
      </c>
      <c r="Q17" s="68">
        <v>0</v>
      </c>
    </row>
    <row r="18" spans="1:18" ht="12.8" customHeight="1" x14ac:dyDescent="0.25">
      <c r="A18" s="51" t="s">
        <v>15</v>
      </c>
      <c r="B18" s="48">
        <v>3479</v>
      </c>
      <c r="C18" s="48">
        <v>647</v>
      </c>
      <c r="D18" s="84">
        <v>150</v>
      </c>
      <c r="E18" s="72">
        <v>140</v>
      </c>
      <c r="F18" s="68">
        <v>1</v>
      </c>
      <c r="G18" s="68">
        <v>0</v>
      </c>
      <c r="H18" s="48">
        <v>2</v>
      </c>
      <c r="I18" s="68">
        <v>0</v>
      </c>
      <c r="J18" s="48">
        <v>7</v>
      </c>
      <c r="K18" s="68">
        <v>0</v>
      </c>
      <c r="L18" s="48">
        <v>5</v>
      </c>
      <c r="M18" s="68">
        <v>0</v>
      </c>
      <c r="N18" s="68">
        <v>0</v>
      </c>
      <c r="O18" s="68">
        <v>0</v>
      </c>
      <c r="P18" s="68">
        <v>0</v>
      </c>
      <c r="Q18" s="68">
        <v>0</v>
      </c>
    </row>
    <row r="19" spans="1:18" ht="12.8" customHeight="1" x14ac:dyDescent="0.25">
      <c r="A19" s="51" t="s">
        <v>80</v>
      </c>
      <c r="B19" s="48">
        <v>6872</v>
      </c>
      <c r="C19" s="48">
        <v>3501</v>
      </c>
      <c r="D19" s="84">
        <v>1751</v>
      </c>
      <c r="E19" s="72">
        <v>1566</v>
      </c>
      <c r="F19" s="68">
        <v>1</v>
      </c>
      <c r="G19" s="68">
        <v>4</v>
      </c>
      <c r="H19" s="48">
        <v>27</v>
      </c>
      <c r="I19" s="48">
        <v>3</v>
      </c>
      <c r="J19" s="48">
        <v>189</v>
      </c>
      <c r="K19" s="68">
        <v>0</v>
      </c>
      <c r="L19" s="48">
        <v>51</v>
      </c>
      <c r="M19" s="48">
        <v>6</v>
      </c>
      <c r="N19" s="68">
        <v>2</v>
      </c>
      <c r="O19" s="68">
        <v>22</v>
      </c>
      <c r="P19" s="68">
        <v>0</v>
      </c>
      <c r="Q19" s="68">
        <v>203</v>
      </c>
    </row>
    <row r="20" spans="1:18" ht="12.8" customHeight="1" x14ac:dyDescent="0.25">
      <c r="A20" s="51" t="s">
        <v>16</v>
      </c>
      <c r="B20" s="48">
        <v>39709</v>
      </c>
      <c r="C20" s="48">
        <v>3501</v>
      </c>
      <c r="D20" s="84">
        <v>1466</v>
      </c>
      <c r="E20" s="72">
        <v>688</v>
      </c>
      <c r="F20" s="68">
        <v>35</v>
      </c>
      <c r="G20" s="68">
        <v>54</v>
      </c>
      <c r="H20" s="48">
        <v>89</v>
      </c>
      <c r="I20" s="68">
        <v>0</v>
      </c>
      <c r="J20" s="48">
        <v>390</v>
      </c>
      <c r="K20" s="48">
        <v>222</v>
      </c>
      <c r="L20" s="48">
        <v>263</v>
      </c>
      <c r="M20" s="48">
        <v>222</v>
      </c>
      <c r="N20" s="68">
        <v>6</v>
      </c>
      <c r="O20" s="48">
        <v>7</v>
      </c>
      <c r="P20" s="68">
        <v>0</v>
      </c>
      <c r="Q20" s="48">
        <v>81</v>
      </c>
    </row>
    <row r="21" spans="1:18" ht="7.55" customHeight="1" x14ac:dyDescent="0.25">
      <c r="A21" s="53"/>
      <c r="B21" s="67"/>
      <c r="C21" s="67"/>
      <c r="D21" s="85"/>
      <c r="E21" s="73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8" ht="12.8" customHeight="1" x14ac:dyDescent="0.25">
      <c r="A22" s="51" t="s">
        <v>17</v>
      </c>
      <c r="B22" s="48">
        <v>9599</v>
      </c>
      <c r="C22" s="48">
        <v>1208</v>
      </c>
      <c r="D22" s="84">
        <v>307</v>
      </c>
      <c r="E22" s="72">
        <v>133</v>
      </c>
      <c r="F22" s="68">
        <v>1</v>
      </c>
      <c r="G22" s="68">
        <v>2</v>
      </c>
      <c r="H22" s="48">
        <v>134</v>
      </c>
      <c r="I22" s="68">
        <v>0</v>
      </c>
      <c r="J22" s="48">
        <v>50</v>
      </c>
      <c r="K22" s="48">
        <v>19</v>
      </c>
      <c r="L22" s="48">
        <v>21</v>
      </c>
      <c r="M22" s="48">
        <v>63</v>
      </c>
      <c r="N22" s="68">
        <v>0</v>
      </c>
      <c r="O22" s="68">
        <v>0</v>
      </c>
      <c r="P22" s="68">
        <v>0</v>
      </c>
      <c r="Q22" s="48">
        <v>5</v>
      </c>
    </row>
    <row r="23" spans="1:18" ht="12.8" customHeight="1" x14ac:dyDescent="0.25">
      <c r="A23" s="51" t="s">
        <v>18</v>
      </c>
      <c r="B23" s="48">
        <v>466</v>
      </c>
      <c r="C23" s="48">
        <v>102</v>
      </c>
      <c r="D23" s="84">
        <v>25</v>
      </c>
      <c r="E23" s="72">
        <v>4</v>
      </c>
      <c r="F23" s="68">
        <v>0</v>
      </c>
      <c r="G23" s="68">
        <v>1</v>
      </c>
      <c r="H23" s="48">
        <v>21</v>
      </c>
      <c r="I23" s="68">
        <v>0</v>
      </c>
      <c r="J23" s="68">
        <v>0</v>
      </c>
      <c r="K23" s="68">
        <v>0</v>
      </c>
      <c r="L23" s="68">
        <v>0</v>
      </c>
      <c r="M23" s="68">
        <v>0</v>
      </c>
      <c r="N23" s="68">
        <v>0</v>
      </c>
      <c r="O23" s="68">
        <v>1</v>
      </c>
      <c r="P23" s="68">
        <v>0</v>
      </c>
      <c r="Q23" s="69">
        <v>0</v>
      </c>
      <c r="R23" s="69"/>
    </row>
    <row r="24" spans="1:18" ht="12.8" customHeight="1" x14ac:dyDescent="0.25">
      <c r="A24" s="51" t="s">
        <v>19</v>
      </c>
      <c r="B24" s="48">
        <v>4191</v>
      </c>
      <c r="C24" s="48">
        <v>2405</v>
      </c>
      <c r="D24" s="84">
        <v>706</v>
      </c>
      <c r="E24" s="72">
        <v>632</v>
      </c>
      <c r="F24" s="48">
        <v>6</v>
      </c>
      <c r="G24" s="48">
        <v>17</v>
      </c>
      <c r="H24" s="48">
        <v>66</v>
      </c>
      <c r="I24" s="68">
        <v>2</v>
      </c>
      <c r="J24" s="48">
        <v>38</v>
      </c>
      <c r="K24" s="68">
        <v>0</v>
      </c>
      <c r="L24" s="48">
        <v>25</v>
      </c>
      <c r="M24" s="48">
        <v>12</v>
      </c>
      <c r="N24" s="68">
        <v>0</v>
      </c>
      <c r="O24" s="68">
        <v>1</v>
      </c>
      <c r="P24" s="68">
        <v>0</v>
      </c>
      <c r="Q24" s="48">
        <v>9</v>
      </c>
    </row>
    <row r="25" spans="1:18" ht="12.8" customHeight="1" x14ac:dyDescent="0.25">
      <c r="A25" s="51" t="s">
        <v>20</v>
      </c>
      <c r="B25" s="48">
        <v>2041</v>
      </c>
      <c r="C25" s="48">
        <v>72</v>
      </c>
      <c r="D25" s="84">
        <v>43</v>
      </c>
      <c r="E25" s="72">
        <v>18</v>
      </c>
      <c r="F25" s="68">
        <v>0</v>
      </c>
      <c r="G25" s="68">
        <v>0</v>
      </c>
      <c r="H25" s="48">
        <v>6</v>
      </c>
      <c r="I25" s="68">
        <v>0</v>
      </c>
      <c r="J25" s="48">
        <v>25</v>
      </c>
      <c r="K25" s="68">
        <v>0</v>
      </c>
      <c r="L25" s="48">
        <v>7</v>
      </c>
      <c r="M25" s="68">
        <v>4</v>
      </c>
      <c r="N25" s="68">
        <v>0</v>
      </c>
      <c r="O25" s="68">
        <v>1</v>
      </c>
      <c r="P25" s="68">
        <v>0</v>
      </c>
      <c r="Q25" s="48">
        <v>31</v>
      </c>
    </row>
    <row r="26" spans="1:18" ht="12.8" customHeight="1" x14ac:dyDescent="0.25">
      <c r="A26" s="51" t="s">
        <v>21</v>
      </c>
      <c r="B26" s="48">
        <v>10800</v>
      </c>
      <c r="C26" s="48">
        <v>2360</v>
      </c>
      <c r="D26" s="84">
        <v>1379</v>
      </c>
      <c r="E26" s="72">
        <v>1371</v>
      </c>
      <c r="F26" s="68">
        <v>0</v>
      </c>
      <c r="G26" s="68">
        <v>0</v>
      </c>
      <c r="H26" s="68">
        <v>0</v>
      </c>
      <c r="I26" s="68">
        <v>0</v>
      </c>
      <c r="J26" s="48">
        <v>17</v>
      </c>
      <c r="K26" s="48">
        <v>8</v>
      </c>
      <c r="L26" s="48">
        <v>4</v>
      </c>
      <c r="M26" s="68">
        <v>0</v>
      </c>
      <c r="N26" s="68">
        <v>0</v>
      </c>
      <c r="O26" s="68">
        <v>4</v>
      </c>
      <c r="P26" s="68">
        <v>0</v>
      </c>
      <c r="Q26" s="68">
        <v>0</v>
      </c>
    </row>
    <row r="27" spans="1:18" ht="12.8" customHeight="1" x14ac:dyDescent="0.25">
      <c r="A27" s="51" t="s">
        <v>22</v>
      </c>
      <c r="B27" s="48">
        <v>5536</v>
      </c>
      <c r="C27" s="48">
        <v>951</v>
      </c>
      <c r="D27" s="84">
        <v>290</v>
      </c>
      <c r="E27" s="72">
        <v>275</v>
      </c>
      <c r="F27" s="68">
        <v>0</v>
      </c>
      <c r="G27" s="68">
        <v>0</v>
      </c>
      <c r="H27" s="48">
        <v>2</v>
      </c>
      <c r="I27" s="68">
        <v>0</v>
      </c>
      <c r="J27" s="48">
        <v>8</v>
      </c>
      <c r="K27" s="68">
        <v>0</v>
      </c>
      <c r="L27" s="48">
        <v>3</v>
      </c>
      <c r="M27" s="68">
        <v>0</v>
      </c>
      <c r="N27" s="48">
        <v>1</v>
      </c>
      <c r="O27" s="48">
        <v>16</v>
      </c>
      <c r="P27" s="68">
        <v>0</v>
      </c>
      <c r="Q27" s="68">
        <v>0</v>
      </c>
    </row>
    <row r="28" spans="1:18" ht="12.8" customHeight="1" x14ac:dyDescent="0.25">
      <c r="A28" s="51" t="s">
        <v>23</v>
      </c>
      <c r="B28" s="48">
        <v>9112</v>
      </c>
      <c r="C28" s="48">
        <v>3124</v>
      </c>
      <c r="D28" s="84">
        <v>852</v>
      </c>
      <c r="E28" s="72">
        <v>766</v>
      </c>
      <c r="F28" s="48">
        <v>1</v>
      </c>
      <c r="G28" s="48">
        <v>6</v>
      </c>
      <c r="H28" s="48">
        <v>1</v>
      </c>
      <c r="I28" s="68">
        <v>0</v>
      </c>
      <c r="J28" s="48">
        <v>32</v>
      </c>
      <c r="K28" s="48">
        <v>8</v>
      </c>
      <c r="L28" s="48">
        <v>65</v>
      </c>
      <c r="M28" s="48">
        <v>4</v>
      </c>
      <c r="N28" s="48">
        <v>4</v>
      </c>
      <c r="O28" s="48">
        <v>6</v>
      </c>
      <c r="P28" s="68">
        <v>0</v>
      </c>
      <c r="Q28" s="48">
        <v>119</v>
      </c>
    </row>
    <row r="29" spans="1:18" ht="12.8" customHeight="1" x14ac:dyDescent="0.25">
      <c r="A29" s="51" t="s">
        <v>24</v>
      </c>
      <c r="B29" s="48">
        <v>3835</v>
      </c>
      <c r="C29" s="48">
        <v>1668</v>
      </c>
      <c r="D29" s="84">
        <v>529</v>
      </c>
      <c r="E29" s="72">
        <v>466</v>
      </c>
      <c r="F29" s="68">
        <v>41</v>
      </c>
      <c r="G29" s="68">
        <v>5</v>
      </c>
      <c r="H29" s="68">
        <v>1</v>
      </c>
      <c r="I29" s="68">
        <v>0</v>
      </c>
      <c r="J29" s="48">
        <v>13</v>
      </c>
      <c r="K29" s="68">
        <v>0</v>
      </c>
      <c r="L29" s="48">
        <v>43</v>
      </c>
      <c r="M29" s="68">
        <v>0</v>
      </c>
      <c r="N29" s="68">
        <v>0</v>
      </c>
      <c r="O29" s="48">
        <v>4</v>
      </c>
      <c r="P29" s="68">
        <v>0</v>
      </c>
      <c r="Q29" s="68">
        <v>0</v>
      </c>
    </row>
    <row r="30" spans="1:18" ht="12.8" customHeight="1" x14ac:dyDescent="0.25">
      <c r="A30" s="51" t="s">
        <v>25</v>
      </c>
      <c r="B30" s="48">
        <v>17425</v>
      </c>
      <c r="C30" s="48">
        <v>3400</v>
      </c>
      <c r="D30" s="84">
        <v>1890</v>
      </c>
      <c r="E30" s="72">
        <v>1216</v>
      </c>
      <c r="F30" s="48">
        <v>164</v>
      </c>
      <c r="G30" s="68">
        <v>0</v>
      </c>
      <c r="H30" s="48">
        <v>114</v>
      </c>
      <c r="I30" s="68">
        <v>0</v>
      </c>
      <c r="J30" s="48">
        <v>16</v>
      </c>
      <c r="K30" s="48">
        <v>390</v>
      </c>
      <c r="L30" s="48">
        <v>128</v>
      </c>
      <c r="M30" s="48">
        <v>568</v>
      </c>
      <c r="N30" s="48">
        <v>71</v>
      </c>
      <c r="O30" s="48">
        <v>90</v>
      </c>
      <c r="P30" s="68">
        <v>0</v>
      </c>
      <c r="Q30" s="48">
        <v>2</v>
      </c>
    </row>
    <row r="31" spans="1:18" ht="12.8" customHeight="1" x14ac:dyDescent="0.25">
      <c r="A31" s="51" t="s">
        <v>26</v>
      </c>
      <c r="B31" s="48">
        <v>4912</v>
      </c>
      <c r="C31" s="48">
        <v>1771</v>
      </c>
      <c r="D31" s="84">
        <v>101</v>
      </c>
      <c r="E31" s="72">
        <v>64</v>
      </c>
      <c r="F31" s="68">
        <v>1</v>
      </c>
      <c r="G31" s="68">
        <v>1</v>
      </c>
      <c r="H31" s="68">
        <v>0</v>
      </c>
      <c r="I31" s="68">
        <v>0</v>
      </c>
      <c r="J31" s="48">
        <v>15</v>
      </c>
      <c r="K31" s="48">
        <v>1</v>
      </c>
      <c r="L31" s="48">
        <v>31</v>
      </c>
      <c r="M31" s="68">
        <v>0</v>
      </c>
      <c r="N31" s="68">
        <v>0</v>
      </c>
      <c r="O31" s="48">
        <v>2</v>
      </c>
      <c r="P31" s="68">
        <v>0</v>
      </c>
      <c r="Q31" s="68">
        <v>0</v>
      </c>
    </row>
    <row r="32" spans="1:18" ht="7.55" customHeight="1" x14ac:dyDescent="0.25">
      <c r="A32" s="53"/>
      <c r="B32" s="67"/>
      <c r="C32" s="67"/>
      <c r="D32" s="85"/>
      <c r="E32" s="73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 ht="12.8" customHeight="1" x14ac:dyDescent="0.25">
      <c r="A33" s="51" t="s">
        <v>27</v>
      </c>
      <c r="B33" s="48">
        <v>16415</v>
      </c>
      <c r="C33" s="48">
        <v>14894</v>
      </c>
      <c r="D33" s="84">
        <v>13050</v>
      </c>
      <c r="E33" s="72">
        <v>12709</v>
      </c>
      <c r="F33" s="68">
        <v>0</v>
      </c>
      <c r="G33" s="68">
        <v>0</v>
      </c>
      <c r="H33" s="48">
        <v>172</v>
      </c>
      <c r="I33" s="68">
        <v>1</v>
      </c>
      <c r="J33" s="48">
        <v>570</v>
      </c>
      <c r="K33" s="48">
        <v>14</v>
      </c>
      <c r="L33" s="48">
        <v>225</v>
      </c>
      <c r="M33" s="48">
        <v>127</v>
      </c>
      <c r="N33" s="48">
        <v>72</v>
      </c>
      <c r="O33" s="48">
        <v>5</v>
      </c>
      <c r="P33" s="68">
        <v>0</v>
      </c>
      <c r="Q33" s="68">
        <v>0</v>
      </c>
    </row>
    <row r="34" spans="1:17" ht="12.8" customHeight="1" x14ac:dyDescent="0.25">
      <c r="A34" s="51" t="s">
        <v>28</v>
      </c>
      <c r="B34" s="48">
        <v>16494</v>
      </c>
      <c r="C34" s="48">
        <v>7795</v>
      </c>
      <c r="D34" s="84">
        <v>2071</v>
      </c>
      <c r="E34" s="72">
        <v>819</v>
      </c>
      <c r="F34" s="48">
        <v>5</v>
      </c>
      <c r="G34" s="68">
        <v>3</v>
      </c>
      <c r="H34" s="48">
        <v>911</v>
      </c>
      <c r="I34" s="68">
        <v>0</v>
      </c>
      <c r="J34" s="48">
        <v>450</v>
      </c>
      <c r="K34" s="48">
        <v>41</v>
      </c>
      <c r="L34" s="48">
        <v>278</v>
      </c>
      <c r="M34" s="48">
        <v>665</v>
      </c>
      <c r="N34" s="68">
        <v>15</v>
      </c>
      <c r="O34" s="48">
        <v>56</v>
      </c>
      <c r="P34" s="68">
        <v>0</v>
      </c>
      <c r="Q34" s="68">
        <v>0</v>
      </c>
    </row>
    <row r="35" spans="1:17" ht="12.8" customHeight="1" x14ac:dyDescent="0.25">
      <c r="A35" s="51" t="s">
        <v>29</v>
      </c>
      <c r="B35" s="48">
        <v>49567</v>
      </c>
      <c r="C35" s="48">
        <v>35175</v>
      </c>
      <c r="D35" s="84">
        <v>23326</v>
      </c>
      <c r="E35" s="72">
        <v>22510</v>
      </c>
      <c r="F35" s="68">
        <v>0</v>
      </c>
      <c r="G35" s="68">
        <v>0</v>
      </c>
      <c r="H35" s="68">
        <v>0</v>
      </c>
      <c r="I35" s="68">
        <v>0</v>
      </c>
      <c r="J35" s="48">
        <v>243</v>
      </c>
      <c r="K35" s="48">
        <v>36</v>
      </c>
      <c r="L35" s="48">
        <v>520</v>
      </c>
      <c r="M35" s="68">
        <v>0</v>
      </c>
      <c r="N35" s="68">
        <v>0</v>
      </c>
      <c r="O35" s="48">
        <v>71</v>
      </c>
      <c r="P35" s="68">
        <v>0</v>
      </c>
      <c r="Q35" s="68">
        <v>0</v>
      </c>
    </row>
    <row r="36" spans="1:17" ht="12.8" customHeight="1" x14ac:dyDescent="0.25">
      <c r="A36" s="51" t="s">
        <v>30</v>
      </c>
      <c r="B36" s="48">
        <v>11356</v>
      </c>
      <c r="C36" s="48">
        <v>2822</v>
      </c>
      <c r="D36" s="84">
        <v>1699</v>
      </c>
      <c r="E36" s="72">
        <v>1243</v>
      </c>
      <c r="F36" s="48">
        <v>11</v>
      </c>
      <c r="G36" s="48">
        <v>43</v>
      </c>
      <c r="H36" s="48">
        <v>16</v>
      </c>
      <c r="I36" s="68">
        <v>0</v>
      </c>
      <c r="J36" s="48">
        <v>439</v>
      </c>
      <c r="K36" s="48">
        <v>151</v>
      </c>
      <c r="L36" s="48">
        <v>225</v>
      </c>
      <c r="M36" s="48">
        <v>25</v>
      </c>
      <c r="N36" s="48">
        <v>2</v>
      </c>
      <c r="O36" s="48">
        <v>29</v>
      </c>
      <c r="P36" s="68">
        <v>0</v>
      </c>
      <c r="Q36" s="48">
        <v>207</v>
      </c>
    </row>
    <row r="37" spans="1:17" ht="12.8" customHeight="1" x14ac:dyDescent="0.25">
      <c r="A37" s="51" t="s">
        <v>31</v>
      </c>
      <c r="B37" s="48">
        <v>15974</v>
      </c>
      <c r="C37" s="48">
        <v>6606</v>
      </c>
      <c r="D37" s="84">
        <v>2359</v>
      </c>
      <c r="E37" s="72">
        <v>2026</v>
      </c>
      <c r="F37" s="48">
        <v>2</v>
      </c>
      <c r="G37" s="48">
        <v>3</v>
      </c>
      <c r="H37" s="48">
        <v>29</v>
      </c>
      <c r="I37" s="68">
        <v>0</v>
      </c>
      <c r="J37" s="48">
        <v>219</v>
      </c>
      <c r="K37" s="48">
        <v>5</v>
      </c>
      <c r="L37" s="48">
        <v>199</v>
      </c>
      <c r="M37" s="48">
        <v>56</v>
      </c>
      <c r="N37" s="68">
        <v>0</v>
      </c>
      <c r="O37" s="48">
        <v>129</v>
      </c>
      <c r="P37" s="68">
        <v>0</v>
      </c>
      <c r="Q37" s="48">
        <v>487</v>
      </c>
    </row>
    <row r="38" spans="1:17" ht="12.8" customHeight="1" x14ac:dyDescent="0.25">
      <c r="A38" s="51" t="s">
        <v>32</v>
      </c>
      <c r="B38" s="48">
        <v>3428</v>
      </c>
      <c r="C38" s="48">
        <v>870</v>
      </c>
      <c r="D38" s="84">
        <v>427</v>
      </c>
      <c r="E38" s="72">
        <v>218</v>
      </c>
      <c r="F38" s="68">
        <v>0</v>
      </c>
      <c r="G38" s="68">
        <v>0</v>
      </c>
      <c r="H38" s="48">
        <v>60</v>
      </c>
      <c r="I38" s="68">
        <v>0</v>
      </c>
      <c r="J38" s="48">
        <v>9</v>
      </c>
      <c r="K38" s="48">
        <v>137</v>
      </c>
      <c r="L38" s="48">
        <v>53</v>
      </c>
      <c r="M38" s="68">
        <v>0</v>
      </c>
      <c r="N38" s="68">
        <v>0</v>
      </c>
      <c r="O38" s="48">
        <v>7</v>
      </c>
      <c r="P38" s="68">
        <v>0</v>
      </c>
      <c r="Q38" s="68">
        <v>0</v>
      </c>
    </row>
    <row r="39" spans="1:17" ht="12.8" customHeight="1" x14ac:dyDescent="0.25">
      <c r="A39" s="51" t="s">
        <v>33</v>
      </c>
      <c r="B39" s="48">
        <v>9993</v>
      </c>
      <c r="C39" s="48">
        <v>5138</v>
      </c>
      <c r="D39" s="84">
        <v>1248</v>
      </c>
      <c r="E39" s="72">
        <v>1080</v>
      </c>
      <c r="F39" s="48">
        <v>5</v>
      </c>
      <c r="G39" s="48">
        <v>15</v>
      </c>
      <c r="H39" s="48">
        <v>31</v>
      </c>
      <c r="I39" s="68">
        <v>1</v>
      </c>
      <c r="J39" s="48">
        <v>107</v>
      </c>
      <c r="K39" s="48">
        <v>6</v>
      </c>
      <c r="L39" s="48">
        <v>74</v>
      </c>
      <c r="M39" s="48">
        <v>7</v>
      </c>
      <c r="N39" s="68">
        <v>0</v>
      </c>
      <c r="O39" s="48">
        <v>16</v>
      </c>
      <c r="P39" s="68">
        <v>0</v>
      </c>
      <c r="Q39" s="48">
        <v>179</v>
      </c>
    </row>
    <row r="40" spans="1:17" ht="12.8" customHeight="1" x14ac:dyDescent="0.25">
      <c r="A40" s="51" t="s">
        <v>34</v>
      </c>
      <c r="B40" s="48">
        <v>3410</v>
      </c>
      <c r="C40" s="48">
        <v>1306</v>
      </c>
      <c r="D40" s="84">
        <v>486</v>
      </c>
      <c r="E40" s="72">
        <v>340</v>
      </c>
      <c r="F40" s="68">
        <v>3</v>
      </c>
      <c r="G40" s="68">
        <v>7</v>
      </c>
      <c r="H40" s="48">
        <v>124</v>
      </c>
      <c r="I40" s="68">
        <v>0</v>
      </c>
      <c r="J40" s="48">
        <v>44</v>
      </c>
      <c r="K40" s="48">
        <v>4</v>
      </c>
      <c r="L40" s="48">
        <v>62</v>
      </c>
      <c r="M40" s="68">
        <v>0</v>
      </c>
      <c r="N40" s="48">
        <v>3</v>
      </c>
      <c r="O40" s="48">
        <v>3</v>
      </c>
      <c r="P40" s="68">
        <v>0</v>
      </c>
      <c r="Q40" s="68">
        <v>1</v>
      </c>
    </row>
    <row r="41" spans="1:17" ht="12.8" customHeight="1" x14ac:dyDescent="0.25">
      <c r="A41" s="51" t="s">
        <v>35</v>
      </c>
      <c r="B41" s="48">
        <v>4524</v>
      </c>
      <c r="C41" s="48">
        <v>1468</v>
      </c>
      <c r="D41" s="84">
        <v>644</v>
      </c>
      <c r="E41" s="72">
        <v>597</v>
      </c>
      <c r="F41" s="68">
        <v>0</v>
      </c>
      <c r="G41" s="68">
        <v>0</v>
      </c>
      <c r="H41" s="48">
        <v>31</v>
      </c>
      <c r="I41" s="68">
        <v>1</v>
      </c>
      <c r="J41" s="48">
        <v>15</v>
      </c>
      <c r="K41" s="48">
        <v>4</v>
      </c>
      <c r="L41" s="48">
        <v>40</v>
      </c>
      <c r="M41" s="48">
        <v>5</v>
      </c>
      <c r="N41" s="48">
        <v>3</v>
      </c>
      <c r="O41" s="48">
        <v>2</v>
      </c>
      <c r="P41" s="68">
        <v>0</v>
      </c>
      <c r="Q41" s="48">
        <v>3</v>
      </c>
    </row>
    <row r="42" spans="1:17" ht="12.8" customHeight="1" x14ac:dyDescent="0.25">
      <c r="A42" s="51" t="s">
        <v>36</v>
      </c>
      <c r="B42" s="48">
        <v>8327</v>
      </c>
      <c r="C42" s="48">
        <v>4140</v>
      </c>
      <c r="D42" s="84">
        <v>1581</v>
      </c>
      <c r="E42" s="72">
        <v>1526</v>
      </c>
      <c r="F42" s="68">
        <v>0</v>
      </c>
      <c r="G42" s="68">
        <v>4</v>
      </c>
      <c r="H42" s="48">
        <v>11</v>
      </c>
      <c r="I42" s="68">
        <v>1</v>
      </c>
      <c r="J42" s="48">
        <v>8</v>
      </c>
      <c r="K42" s="48">
        <v>11</v>
      </c>
      <c r="L42" s="48">
        <v>44</v>
      </c>
      <c r="M42" s="68">
        <v>0</v>
      </c>
      <c r="N42" s="68">
        <v>2</v>
      </c>
      <c r="O42" s="48">
        <v>12</v>
      </c>
      <c r="P42" s="68">
        <v>0</v>
      </c>
      <c r="Q42" s="68">
        <v>0</v>
      </c>
    </row>
    <row r="43" spans="1:17" ht="7.55" customHeight="1" x14ac:dyDescent="0.25">
      <c r="A43" s="53"/>
      <c r="B43" s="67"/>
      <c r="C43" s="67"/>
      <c r="D43" s="85"/>
      <c r="E43" s="73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 ht="12.8" customHeight="1" x14ac:dyDescent="0.25">
      <c r="A44" s="51" t="s">
        <v>37</v>
      </c>
      <c r="B44" s="48">
        <v>5243</v>
      </c>
      <c r="C44" s="48">
        <v>2908</v>
      </c>
      <c r="D44" s="84">
        <v>1833</v>
      </c>
      <c r="E44" s="72">
        <v>1722</v>
      </c>
      <c r="F44" s="68">
        <v>0</v>
      </c>
      <c r="G44" s="68">
        <v>0</v>
      </c>
      <c r="H44" s="48">
        <v>17</v>
      </c>
      <c r="I44" s="48">
        <v>7</v>
      </c>
      <c r="J44" s="48">
        <v>116</v>
      </c>
      <c r="K44" s="48">
        <v>70</v>
      </c>
      <c r="L44" s="48">
        <v>46</v>
      </c>
      <c r="M44" s="48">
        <v>22</v>
      </c>
      <c r="N44" s="68">
        <v>0</v>
      </c>
      <c r="O44" s="48">
        <v>10</v>
      </c>
      <c r="P44" s="68">
        <v>0</v>
      </c>
      <c r="Q44" s="68">
        <v>0</v>
      </c>
    </row>
    <row r="45" spans="1:17" ht="12.8" customHeight="1" x14ac:dyDescent="0.25">
      <c r="A45" s="51" t="s">
        <v>38</v>
      </c>
      <c r="B45" s="48">
        <v>9274</v>
      </c>
      <c r="C45" s="48">
        <v>3966</v>
      </c>
      <c r="D45" s="84">
        <v>1181</v>
      </c>
      <c r="E45" s="72">
        <v>602</v>
      </c>
      <c r="F45" s="68">
        <v>0</v>
      </c>
      <c r="G45" s="68">
        <v>0</v>
      </c>
      <c r="H45" s="48">
        <v>324</v>
      </c>
      <c r="I45" s="48">
        <v>2</v>
      </c>
      <c r="J45" s="48">
        <v>63</v>
      </c>
      <c r="K45" s="48">
        <v>4</v>
      </c>
      <c r="L45" s="48">
        <v>315</v>
      </c>
      <c r="M45" s="48">
        <v>113</v>
      </c>
      <c r="N45" s="48">
        <v>29</v>
      </c>
      <c r="O45" s="48">
        <v>6</v>
      </c>
      <c r="P45" s="68">
        <v>0</v>
      </c>
      <c r="Q45" s="48">
        <v>3</v>
      </c>
    </row>
    <row r="46" spans="1:17" ht="12.8" customHeight="1" x14ac:dyDescent="0.25">
      <c r="A46" s="51" t="s">
        <v>39</v>
      </c>
      <c r="B46" s="48">
        <v>9989</v>
      </c>
      <c r="C46" s="48">
        <v>4166</v>
      </c>
      <c r="D46" s="84">
        <v>1768</v>
      </c>
      <c r="E46" s="72">
        <v>1212</v>
      </c>
      <c r="F46" s="68">
        <v>95</v>
      </c>
      <c r="G46" s="68">
        <v>0</v>
      </c>
      <c r="H46" s="48">
        <v>175</v>
      </c>
      <c r="I46" s="68">
        <v>0</v>
      </c>
      <c r="J46" s="48">
        <v>441</v>
      </c>
      <c r="K46" s="48">
        <v>88</v>
      </c>
      <c r="L46" s="48">
        <v>154</v>
      </c>
      <c r="M46" s="48">
        <v>80</v>
      </c>
      <c r="N46" s="68">
        <v>0</v>
      </c>
      <c r="O46" s="48">
        <v>2</v>
      </c>
      <c r="P46" s="68">
        <v>0</v>
      </c>
      <c r="Q46" s="68">
        <v>0</v>
      </c>
    </row>
    <row r="47" spans="1:17" ht="12.8" customHeight="1" x14ac:dyDescent="0.25">
      <c r="A47" s="51" t="s">
        <v>40</v>
      </c>
      <c r="B47" s="48">
        <v>117827</v>
      </c>
      <c r="C47" s="48">
        <v>71938</v>
      </c>
      <c r="D47" s="84">
        <v>15608</v>
      </c>
      <c r="E47" s="72">
        <v>14051</v>
      </c>
      <c r="F47" s="48">
        <v>495</v>
      </c>
      <c r="G47" s="68">
        <v>0</v>
      </c>
      <c r="H47" s="48">
        <v>634</v>
      </c>
      <c r="I47" s="68">
        <v>0</v>
      </c>
      <c r="J47" s="48">
        <v>90</v>
      </c>
      <c r="K47" s="68">
        <v>8</v>
      </c>
      <c r="L47" s="48">
        <v>948</v>
      </c>
      <c r="M47" s="48">
        <v>301</v>
      </c>
      <c r="N47" s="68">
        <v>13</v>
      </c>
      <c r="O47" s="68">
        <v>13</v>
      </c>
      <c r="P47" s="68">
        <v>0</v>
      </c>
      <c r="Q47" s="68">
        <v>0</v>
      </c>
    </row>
    <row r="48" spans="1:17" ht="12.8" customHeight="1" x14ac:dyDescent="0.25">
      <c r="A48" s="51" t="s">
        <v>41</v>
      </c>
      <c r="B48" s="48">
        <v>13609</v>
      </c>
      <c r="C48" s="48">
        <v>1482</v>
      </c>
      <c r="D48" s="84">
        <v>424</v>
      </c>
      <c r="E48" s="72">
        <v>190</v>
      </c>
      <c r="F48" s="68">
        <v>0</v>
      </c>
      <c r="G48" s="48">
        <v>5</v>
      </c>
      <c r="H48" s="48">
        <v>30</v>
      </c>
      <c r="I48" s="68">
        <v>1</v>
      </c>
      <c r="J48" s="48">
        <v>186</v>
      </c>
      <c r="K48" s="48">
        <v>4</v>
      </c>
      <c r="L48" s="48">
        <v>87</v>
      </c>
      <c r="M48" s="48">
        <v>1</v>
      </c>
      <c r="N48" s="68">
        <v>1</v>
      </c>
      <c r="O48" s="68">
        <v>5</v>
      </c>
      <c r="P48" s="68">
        <v>0</v>
      </c>
      <c r="Q48" s="68">
        <v>0</v>
      </c>
    </row>
    <row r="49" spans="1:17" ht="12.8" customHeight="1" x14ac:dyDescent="0.25">
      <c r="A49" s="51" t="s">
        <v>42</v>
      </c>
      <c r="B49" s="48">
        <v>950</v>
      </c>
      <c r="C49" s="48">
        <v>250</v>
      </c>
      <c r="D49" s="84">
        <v>132</v>
      </c>
      <c r="E49" s="72">
        <v>99</v>
      </c>
      <c r="F49" s="68">
        <v>1</v>
      </c>
      <c r="G49" s="68">
        <v>1</v>
      </c>
      <c r="H49" s="48">
        <v>31</v>
      </c>
      <c r="I49" s="68">
        <v>1</v>
      </c>
      <c r="J49" s="48">
        <v>7</v>
      </c>
      <c r="K49" s="81">
        <v>0</v>
      </c>
      <c r="L49" s="48">
        <v>18</v>
      </c>
      <c r="M49" s="68">
        <v>0</v>
      </c>
      <c r="N49" s="48">
        <v>3</v>
      </c>
      <c r="O49" s="48">
        <v>2</v>
      </c>
      <c r="P49" s="68">
        <v>0</v>
      </c>
      <c r="Q49" s="68">
        <v>0</v>
      </c>
    </row>
    <row r="50" spans="1:17" ht="12.8" customHeight="1" x14ac:dyDescent="0.25">
      <c r="A50" s="51" t="s">
        <v>43</v>
      </c>
      <c r="B50" s="48">
        <v>51241</v>
      </c>
      <c r="C50" s="48">
        <v>6156</v>
      </c>
      <c r="D50" s="84">
        <v>2151</v>
      </c>
      <c r="E50" s="72">
        <v>1214</v>
      </c>
      <c r="F50" s="68">
        <v>7</v>
      </c>
      <c r="G50" s="48">
        <v>64</v>
      </c>
      <c r="H50" s="48">
        <v>682</v>
      </c>
      <c r="I50" s="68">
        <v>6</v>
      </c>
      <c r="J50" s="48">
        <v>109</v>
      </c>
      <c r="K50" s="48">
        <v>7</v>
      </c>
      <c r="L50" s="48">
        <v>322</v>
      </c>
      <c r="M50" s="48">
        <v>126</v>
      </c>
      <c r="N50" s="68">
        <v>10</v>
      </c>
      <c r="O50" s="48">
        <v>9</v>
      </c>
      <c r="P50" s="68">
        <v>0</v>
      </c>
      <c r="Q50" s="48">
        <v>321</v>
      </c>
    </row>
    <row r="51" spans="1:17" ht="12.8" customHeight="1" x14ac:dyDescent="0.25">
      <c r="A51" s="51" t="s">
        <v>44</v>
      </c>
      <c r="B51" s="48">
        <v>6042</v>
      </c>
      <c r="C51" s="48">
        <v>1346</v>
      </c>
      <c r="D51" s="84">
        <v>491</v>
      </c>
      <c r="E51" s="72">
        <v>192</v>
      </c>
      <c r="F51" s="68">
        <v>0</v>
      </c>
      <c r="G51" s="68">
        <v>1</v>
      </c>
      <c r="H51" s="48">
        <v>55</v>
      </c>
      <c r="I51" s="68">
        <v>0</v>
      </c>
      <c r="J51" s="48">
        <v>83</v>
      </c>
      <c r="K51" s="48">
        <v>39</v>
      </c>
      <c r="L51" s="48">
        <v>184</v>
      </c>
      <c r="M51" s="68">
        <v>0</v>
      </c>
      <c r="N51" s="48">
        <v>1</v>
      </c>
      <c r="O51" s="48">
        <v>10</v>
      </c>
      <c r="P51" s="68">
        <v>0</v>
      </c>
      <c r="Q51" s="68">
        <v>0</v>
      </c>
    </row>
    <row r="52" spans="1:17" ht="12.8" customHeight="1" x14ac:dyDescent="0.25">
      <c r="A52" s="51" t="s">
        <v>45</v>
      </c>
      <c r="B52" s="48">
        <v>38110</v>
      </c>
      <c r="C52" s="48">
        <v>31050</v>
      </c>
      <c r="D52" s="84">
        <v>20480</v>
      </c>
      <c r="E52" s="72">
        <v>20203</v>
      </c>
      <c r="F52" s="68">
        <v>19</v>
      </c>
      <c r="G52" s="68">
        <v>43</v>
      </c>
      <c r="H52" s="48">
        <v>59</v>
      </c>
      <c r="I52" s="68">
        <v>1</v>
      </c>
      <c r="J52" s="48">
        <v>120</v>
      </c>
      <c r="K52" s="68">
        <v>4</v>
      </c>
      <c r="L52" s="48">
        <v>76</v>
      </c>
      <c r="M52" s="68">
        <v>3</v>
      </c>
      <c r="N52" s="68">
        <v>1</v>
      </c>
      <c r="O52" s="48">
        <v>28</v>
      </c>
      <c r="P52" s="68">
        <v>0</v>
      </c>
      <c r="Q52" s="48">
        <v>92</v>
      </c>
    </row>
    <row r="53" spans="1:17" ht="12.8" customHeight="1" x14ac:dyDescent="0.25">
      <c r="A53" s="51" t="s">
        <v>46</v>
      </c>
      <c r="B53" s="48">
        <v>41486</v>
      </c>
      <c r="C53" s="48">
        <v>20766</v>
      </c>
      <c r="D53" s="84">
        <v>4679</v>
      </c>
      <c r="E53" s="72">
        <v>3846</v>
      </c>
      <c r="F53" s="68">
        <v>22</v>
      </c>
      <c r="G53" s="48">
        <v>20</v>
      </c>
      <c r="H53" s="68">
        <v>0</v>
      </c>
      <c r="I53" s="68">
        <v>0</v>
      </c>
      <c r="J53" s="48">
        <v>474</v>
      </c>
      <c r="K53" s="48">
        <v>388</v>
      </c>
      <c r="L53" s="48">
        <v>434</v>
      </c>
      <c r="M53" s="48">
        <v>73</v>
      </c>
      <c r="N53" s="68">
        <v>0</v>
      </c>
      <c r="O53" s="48">
        <v>46</v>
      </c>
      <c r="P53" s="68">
        <v>0</v>
      </c>
      <c r="Q53" s="68">
        <v>0</v>
      </c>
    </row>
    <row r="54" spans="1:17" ht="7.55" customHeight="1" x14ac:dyDescent="0.25">
      <c r="A54" s="53"/>
      <c r="B54" s="67"/>
      <c r="C54" s="67"/>
      <c r="D54" s="85"/>
      <c r="E54" s="73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</row>
    <row r="55" spans="1:17" ht="12.8" customHeight="1" x14ac:dyDescent="0.25">
      <c r="A55" s="51" t="s">
        <v>47</v>
      </c>
      <c r="B55" s="48">
        <v>4804</v>
      </c>
      <c r="C55" s="48">
        <v>3980</v>
      </c>
      <c r="D55" s="84">
        <v>776</v>
      </c>
      <c r="E55" s="72">
        <v>51</v>
      </c>
      <c r="F55" s="48">
        <v>160</v>
      </c>
      <c r="G55" s="68">
        <v>6</v>
      </c>
      <c r="H55" s="48">
        <v>205</v>
      </c>
      <c r="I55" s="68">
        <v>2</v>
      </c>
      <c r="J55" s="48">
        <v>78</v>
      </c>
      <c r="K55" s="48">
        <v>97</v>
      </c>
      <c r="L55" s="48">
        <v>182</v>
      </c>
      <c r="M55" s="48">
        <v>23</v>
      </c>
      <c r="N55" s="68">
        <v>0</v>
      </c>
      <c r="O55" s="68">
        <v>0</v>
      </c>
      <c r="P55" s="68">
        <v>0</v>
      </c>
      <c r="Q55" s="68">
        <v>0</v>
      </c>
    </row>
    <row r="56" spans="1:17" ht="12.8" customHeight="1" x14ac:dyDescent="0.25">
      <c r="A56" s="51" t="s">
        <v>48</v>
      </c>
      <c r="B56" s="48">
        <v>4000</v>
      </c>
      <c r="C56" s="48">
        <v>2764</v>
      </c>
      <c r="D56" s="84">
        <v>246</v>
      </c>
      <c r="E56" s="72">
        <v>217</v>
      </c>
      <c r="F56" s="68">
        <v>0</v>
      </c>
      <c r="G56" s="68">
        <v>0</v>
      </c>
      <c r="H56" s="68">
        <v>0</v>
      </c>
      <c r="I56" s="68">
        <v>0</v>
      </c>
      <c r="J56" s="48">
        <v>60</v>
      </c>
      <c r="K56" s="68">
        <v>1</v>
      </c>
      <c r="L56" s="48">
        <v>7</v>
      </c>
      <c r="M56" s="68">
        <v>0</v>
      </c>
      <c r="N56" s="68">
        <v>5</v>
      </c>
      <c r="O56" s="48">
        <v>7</v>
      </c>
      <c r="P56" s="68">
        <v>0</v>
      </c>
      <c r="Q56" s="48">
        <v>57</v>
      </c>
    </row>
    <row r="57" spans="1:17" ht="12.8" customHeight="1" x14ac:dyDescent="0.25">
      <c r="A57" s="51" t="s">
        <v>49</v>
      </c>
      <c r="B57" s="48">
        <v>8058</v>
      </c>
      <c r="C57" s="48">
        <v>2046</v>
      </c>
      <c r="D57" s="84">
        <v>614</v>
      </c>
      <c r="E57" s="72">
        <v>557</v>
      </c>
      <c r="F57" s="68">
        <v>0</v>
      </c>
      <c r="G57" s="68">
        <v>0</v>
      </c>
      <c r="H57" s="48">
        <v>3</v>
      </c>
      <c r="I57" s="68">
        <v>3</v>
      </c>
      <c r="J57" s="48">
        <v>49</v>
      </c>
      <c r="K57" s="48">
        <v>3</v>
      </c>
      <c r="L57" s="48">
        <v>50</v>
      </c>
      <c r="M57" s="68">
        <v>0</v>
      </c>
      <c r="N57" s="68">
        <v>0</v>
      </c>
      <c r="O57" s="48">
        <v>14</v>
      </c>
      <c r="P57" s="68">
        <v>0</v>
      </c>
      <c r="Q57" s="48">
        <v>19</v>
      </c>
    </row>
    <row r="58" spans="1:17" ht="12.8" customHeight="1" x14ac:dyDescent="0.25">
      <c r="A58" s="51" t="s">
        <v>50</v>
      </c>
      <c r="B58" s="48">
        <v>2925</v>
      </c>
      <c r="C58" s="48">
        <v>318</v>
      </c>
      <c r="D58" s="84">
        <v>184</v>
      </c>
      <c r="E58" s="72">
        <v>69</v>
      </c>
      <c r="F58" s="68">
        <v>0</v>
      </c>
      <c r="G58" s="48">
        <v>10</v>
      </c>
      <c r="H58" s="68">
        <v>0</v>
      </c>
      <c r="I58" s="68">
        <v>3</v>
      </c>
      <c r="J58" s="48">
        <v>26</v>
      </c>
      <c r="K58" s="48">
        <v>109</v>
      </c>
      <c r="L58" s="48">
        <v>12</v>
      </c>
      <c r="M58" s="68">
        <v>0</v>
      </c>
      <c r="N58" s="48">
        <v>7</v>
      </c>
      <c r="O58" s="68">
        <v>4</v>
      </c>
      <c r="P58" s="68">
        <v>0</v>
      </c>
      <c r="Q58" s="68">
        <v>0</v>
      </c>
    </row>
    <row r="59" spans="1:17" ht="12.8" customHeight="1" x14ac:dyDescent="0.25">
      <c r="A59" s="51" t="s">
        <v>51</v>
      </c>
      <c r="B59" s="48">
        <v>19601</v>
      </c>
      <c r="C59" s="48">
        <v>6053</v>
      </c>
      <c r="D59" s="84">
        <v>2027</v>
      </c>
      <c r="E59" s="72">
        <v>1614</v>
      </c>
      <c r="F59" s="68">
        <v>0</v>
      </c>
      <c r="G59" s="68">
        <v>0</v>
      </c>
      <c r="H59" s="48">
        <v>110</v>
      </c>
      <c r="I59" s="68">
        <v>0</v>
      </c>
      <c r="J59" s="48">
        <v>152</v>
      </c>
      <c r="K59" s="48">
        <v>79</v>
      </c>
      <c r="L59" s="48">
        <v>183</v>
      </c>
      <c r="M59" s="48">
        <v>218</v>
      </c>
      <c r="N59" s="68">
        <v>41</v>
      </c>
      <c r="O59" s="48">
        <v>85</v>
      </c>
      <c r="P59" s="68">
        <v>0</v>
      </c>
      <c r="Q59" s="48">
        <v>31</v>
      </c>
    </row>
    <row r="60" spans="1:17" ht="12.8" customHeight="1" x14ac:dyDescent="0.25">
      <c r="A60" s="51" t="s">
        <v>52</v>
      </c>
      <c r="B60" s="48">
        <v>23544</v>
      </c>
      <c r="C60" s="48">
        <v>6335</v>
      </c>
      <c r="D60" s="84">
        <v>1391</v>
      </c>
      <c r="E60" s="72">
        <v>1229</v>
      </c>
      <c r="F60" s="48">
        <v>120</v>
      </c>
      <c r="G60" s="68">
        <v>54</v>
      </c>
      <c r="H60" s="68">
        <v>0</v>
      </c>
      <c r="I60" s="68">
        <v>9</v>
      </c>
      <c r="J60" s="68">
        <v>0</v>
      </c>
      <c r="K60" s="68">
        <v>0</v>
      </c>
      <c r="L60" s="68">
        <v>0</v>
      </c>
      <c r="M60" s="68">
        <v>0</v>
      </c>
      <c r="N60" s="68">
        <v>0</v>
      </c>
      <c r="O60" s="68">
        <v>10</v>
      </c>
      <c r="P60" s="68">
        <v>0</v>
      </c>
      <c r="Q60" s="68">
        <v>0</v>
      </c>
    </row>
    <row r="61" spans="1:17" ht="12.8" customHeight="1" x14ac:dyDescent="0.25">
      <c r="A61" s="51" t="s">
        <v>53</v>
      </c>
      <c r="B61" s="48">
        <v>3316</v>
      </c>
      <c r="C61" s="48">
        <v>1231</v>
      </c>
      <c r="D61" s="84">
        <v>145</v>
      </c>
      <c r="E61" s="72">
        <v>124</v>
      </c>
      <c r="F61" s="68">
        <v>0</v>
      </c>
      <c r="G61" s="68">
        <v>1</v>
      </c>
      <c r="H61" s="48">
        <v>3</v>
      </c>
      <c r="I61" s="68">
        <v>1</v>
      </c>
      <c r="J61" s="48">
        <v>13</v>
      </c>
      <c r="K61" s="68">
        <v>0</v>
      </c>
      <c r="L61" s="48">
        <v>17</v>
      </c>
      <c r="M61" s="68">
        <v>1</v>
      </c>
      <c r="N61" s="68">
        <v>0</v>
      </c>
      <c r="O61" s="68">
        <v>0</v>
      </c>
      <c r="P61" s="68">
        <v>0</v>
      </c>
      <c r="Q61" s="68">
        <v>3</v>
      </c>
    </row>
    <row r="62" spans="1:17" ht="12.8" customHeight="1" x14ac:dyDescent="0.25">
      <c r="A62" s="51" t="s">
        <v>54</v>
      </c>
      <c r="B62" s="48">
        <v>2773</v>
      </c>
      <c r="C62" s="48">
        <v>1262</v>
      </c>
      <c r="D62" s="84">
        <v>583</v>
      </c>
      <c r="E62" s="72">
        <v>542</v>
      </c>
      <c r="F62" s="68">
        <v>0</v>
      </c>
      <c r="G62" s="68">
        <v>0</v>
      </c>
      <c r="H62" s="48">
        <v>8</v>
      </c>
      <c r="I62" s="68">
        <v>0</v>
      </c>
      <c r="J62" s="48">
        <v>14</v>
      </c>
      <c r="K62" s="48">
        <v>15</v>
      </c>
      <c r="L62" s="48">
        <v>9</v>
      </c>
      <c r="M62" s="48">
        <v>1</v>
      </c>
      <c r="N62" s="48">
        <v>1</v>
      </c>
      <c r="O62" s="48">
        <v>12</v>
      </c>
      <c r="P62" s="68">
        <v>0</v>
      </c>
      <c r="Q62" s="68">
        <v>0</v>
      </c>
    </row>
    <row r="63" spans="1:17" ht="12.8" customHeight="1" x14ac:dyDescent="0.25">
      <c r="A63" s="51" t="s">
        <v>55</v>
      </c>
      <c r="B63" s="48">
        <v>119</v>
      </c>
      <c r="C63" s="48">
        <v>99</v>
      </c>
      <c r="D63" s="84">
        <v>6</v>
      </c>
      <c r="E63" s="79">
        <v>0</v>
      </c>
      <c r="F63" s="68">
        <v>1</v>
      </c>
      <c r="G63" s="68">
        <v>0</v>
      </c>
      <c r="H63" s="48">
        <v>6</v>
      </c>
      <c r="I63" s="68">
        <v>0</v>
      </c>
      <c r="J63" s="68">
        <v>0</v>
      </c>
      <c r="K63" s="68">
        <v>0</v>
      </c>
      <c r="L63" s="48">
        <v>1</v>
      </c>
      <c r="M63" s="48">
        <v>3</v>
      </c>
      <c r="N63" s="68">
        <v>0</v>
      </c>
      <c r="O63" s="68">
        <v>0</v>
      </c>
      <c r="P63" s="68">
        <v>0</v>
      </c>
      <c r="Q63" s="48">
        <v>2</v>
      </c>
    </row>
    <row r="64" spans="1:17" ht="12.8" customHeight="1" x14ac:dyDescent="0.25">
      <c r="A64" s="51" t="s">
        <v>56</v>
      </c>
      <c r="B64" s="48">
        <v>16613</v>
      </c>
      <c r="C64" s="48">
        <v>6976</v>
      </c>
      <c r="D64" s="84">
        <v>2828</v>
      </c>
      <c r="E64" s="72">
        <v>2346</v>
      </c>
      <c r="F64" s="68">
        <v>0</v>
      </c>
      <c r="G64" s="68">
        <v>0</v>
      </c>
      <c r="H64" s="48">
        <v>2</v>
      </c>
      <c r="I64" s="68">
        <v>4</v>
      </c>
      <c r="J64" s="48">
        <v>451</v>
      </c>
      <c r="K64" s="48">
        <v>114</v>
      </c>
      <c r="L64" s="48">
        <v>173</v>
      </c>
      <c r="M64" s="48">
        <v>4</v>
      </c>
      <c r="N64" s="48">
        <v>5</v>
      </c>
      <c r="O64" s="48">
        <v>10</v>
      </c>
      <c r="P64" s="68">
        <v>0</v>
      </c>
      <c r="Q64" s="68">
        <v>0</v>
      </c>
    </row>
    <row r="65" spans="1:17" ht="7.55" customHeight="1" x14ac:dyDescent="0.25">
      <c r="A65" s="53"/>
      <c r="B65" s="67"/>
      <c r="C65" s="67"/>
      <c r="D65" s="85"/>
      <c r="E65" s="73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</row>
    <row r="66" spans="1:17" ht="12.8" customHeight="1" x14ac:dyDescent="0.25">
      <c r="A66" s="51" t="s">
        <v>57</v>
      </c>
      <c r="B66" s="48">
        <v>36704</v>
      </c>
      <c r="C66" s="48">
        <v>22176</v>
      </c>
      <c r="D66" s="84">
        <v>11197</v>
      </c>
      <c r="E66" s="72">
        <v>9902</v>
      </c>
      <c r="F66" s="48">
        <v>794</v>
      </c>
      <c r="G66" s="68">
        <v>0</v>
      </c>
      <c r="H66" s="48">
        <v>44</v>
      </c>
      <c r="I66" s="48">
        <v>2</v>
      </c>
      <c r="J66" s="48">
        <v>576</v>
      </c>
      <c r="K66" s="48">
        <v>32</v>
      </c>
      <c r="L66" s="48">
        <v>278</v>
      </c>
      <c r="M66" s="48">
        <v>414</v>
      </c>
      <c r="N66" s="48">
        <v>16</v>
      </c>
      <c r="O66" s="48">
        <v>83</v>
      </c>
      <c r="P66" s="68">
        <v>0</v>
      </c>
      <c r="Q66" s="48">
        <v>555</v>
      </c>
    </row>
    <row r="67" spans="1:17" ht="12.8" customHeight="1" x14ac:dyDescent="0.25">
      <c r="A67" s="51" t="s">
        <v>58</v>
      </c>
      <c r="B67" s="48">
        <v>6411</v>
      </c>
      <c r="C67" s="48">
        <v>1227</v>
      </c>
      <c r="D67" s="84">
        <v>432</v>
      </c>
      <c r="E67" s="72">
        <v>247</v>
      </c>
      <c r="F67" s="48">
        <v>6</v>
      </c>
      <c r="G67" s="48">
        <v>4</v>
      </c>
      <c r="H67" s="48">
        <v>12</v>
      </c>
      <c r="I67" s="68">
        <v>0</v>
      </c>
      <c r="J67" s="48">
        <v>40</v>
      </c>
      <c r="K67" s="48">
        <v>38</v>
      </c>
      <c r="L67" s="48">
        <v>118</v>
      </c>
      <c r="M67" s="68">
        <v>0</v>
      </c>
      <c r="N67" s="68">
        <v>1</v>
      </c>
      <c r="O67" s="48">
        <v>4</v>
      </c>
      <c r="P67" s="68">
        <v>0</v>
      </c>
      <c r="Q67" s="48">
        <v>2</v>
      </c>
    </row>
    <row r="68" spans="1:17" ht="12.8" customHeight="1" x14ac:dyDescent="0.25">
      <c r="A68" s="51" t="s">
        <v>59</v>
      </c>
      <c r="B68" s="48">
        <v>15302</v>
      </c>
      <c r="C68" s="48">
        <v>3311</v>
      </c>
      <c r="D68" s="84">
        <v>1716</v>
      </c>
      <c r="E68" s="72">
        <v>1177</v>
      </c>
      <c r="F68" s="68">
        <v>4</v>
      </c>
      <c r="G68" s="48">
        <v>2</v>
      </c>
      <c r="H68" s="48">
        <v>354</v>
      </c>
      <c r="I68" s="68">
        <v>0</v>
      </c>
      <c r="J68" s="48">
        <v>368</v>
      </c>
      <c r="K68" s="68">
        <v>0</v>
      </c>
      <c r="L68" s="48">
        <v>105</v>
      </c>
      <c r="M68" s="68">
        <v>3</v>
      </c>
      <c r="N68" s="48">
        <v>6</v>
      </c>
      <c r="O68" s="48">
        <v>38</v>
      </c>
      <c r="P68" s="68">
        <v>0</v>
      </c>
      <c r="Q68" s="48">
        <v>160</v>
      </c>
    </row>
    <row r="69" spans="1:17" ht="12.8" customHeight="1" x14ac:dyDescent="0.25">
      <c r="A69" s="52" t="s">
        <v>60</v>
      </c>
      <c r="B69" s="70">
        <v>515</v>
      </c>
      <c r="C69" s="70">
        <v>228</v>
      </c>
      <c r="D69" s="88">
        <v>165</v>
      </c>
      <c r="E69" s="77">
        <v>39</v>
      </c>
      <c r="F69" s="71">
        <v>0</v>
      </c>
      <c r="G69" s="71">
        <v>0</v>
      </c>
      <c r="H69" s="70">
        <v>129</v>
      </c>
      <c r="I69" s="71">
        <v>0</v>
      </c>
      <c r="J69" s="70">
        <v>9</v>
      </c>
      <c r="K69" s="71">
        <v>0</v>
      </c>
      <c r="L69" s="70">
        <v>12</v>
      </c>
      <c r="M69" s="71">
        <v>0</v>
      </c>
      <c r="N69" s="71">
        <v>0</v>
      </c>
      <c r="O69" s="71">
        <v>0</v>
      </c>
      <c r="P69" s="71">
        <v>0</v>
      </c>
      <c r="Q69" s="71">
        <v>0</v>
      </c>
    </row>
    <row r="70" spans="1:17" x14ac:dyDescent="0.2">
      <c r="A70" s="5" t="s">
        <v>2</v>
      </c>
    </row>
    <row r="71" spans="1:17" x14ac:dyDescent="0.2">
      <c r="A71" s="2" t="s">
        <v>2</v>
      </c>
    </row>
  </sheetData>
  <mergeCells count="23">
    <mergeCell ref="A1:Q1"/>
    <mergeCell ref="A2:Q2"/>
    <mergeCell ref="M6:M8"/>
    <mergeCell ref="L6:L8"/>
    <mergeCell ref="O6:O8"/>
    <mergeCell ref="N6:N8"/>
    <mergeCell ref="P6:P8"/>
    <mergeCell ref="A3:Q3"/>
    <mergeCell ref="A5:A8"/>
    <mergeCell ref="B6:B8"/>
    <mergeCell ref="C6:C8"/>
    <mergeCell ref="D6:D8"/>
    <mergeCell ref="A4:Q4"/>
    <mergeCell ref="Q6:Q8"/>
    <mergeCell ref="H6:H8"/>
    <mergeCell ref="E6:E8"/>
    <mergeCell ref="K6:K8"/>
    <mergeCell ref="G6:G8"/>
    <mergeCell ref="B5:D5"/>
    <mergeCell ref="I6:I8"/>
    <mergeCell ref="E5:Q5"/>
    <mergeCell ref="F6:F8"/>
    <mergeCell ref="J6:J8"/>
  </mergeCells>
  <phoneticPr fontId="0" type="noConversion"/>
  <printOptions horizontalCentered="1" verticalCentered="1"/>
  <pageMargins left="0.25" right="0.25" top="0.25" bottom="0.25" header="0.25" footer="0"/>
  <pageSetup scale="6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14</vt:i4>
      </vt:variant>
    </vt:vector>
  </HeadingPairs>
  <TitlesOfParts>
    <vt:vector size="38" baseType="lpstr">
      <vt:lpstr>0</vt:lpstr>
      <vt:lpstr>List of Tables</vt:lpstr>
      <vt:lpstr>1A</vt:lpstr>
      <vt:lpstr>1B</vt:lpstr>
      <vt:lpstr>1C</vt:lpstr>
      <vt:lpstr>2</vt:lpstr>
      <vt:lpstr>3A</vt:lpstr>
      <vt:lpstr>3B</vt:lpstr>
      <vt:lpstr>4A</vt:lpstr>
      <vt:lpstr>4B</vt:lpstr>
      <vt:lpstr>5A</vt:lpstr>
      <vt:lpstr>5B</vt:lpstr>
      <vt:lpstr>6A</vt:lpstr>
      <vt:lpstr>6B</vt:lpstr>
      <vt:lpstr>6C</vt:lpstr>
      <vt:lpstr>7A</vt:lpstr>
      <vt:lpstr>7B</vt:lpstr>
      <vt:lpstr>8A</vt:lpstr>
      <vt:lpstr>8B</vt:lpstr>
      <vt:lpstr>9</vt:lpstr>
      <vt:lpstr>10A</vt:lpstr>
      <vt:lpstr>10B</vt:lpstr>
      <vt:lpstr>11A</vt:lpstr>
      <vt:lpstr>11B</vt:lpstr>
      <vt:lpstr>'1A'!Print_Area</vt:lpstr>
      <vt:lpstr>'1B'!Print_Area</vt:lpstr>
      <vt:lpstr>'1C'!Print_Area</vt:lpstr>
      <vt:lpstr>'2'!Print_Area</vt:lpstr>
      <vt:lpstr>'3B'!Print_Area</vt:lpstr>
      <vt:lpstr>'4A'!Print_Area</vt:lpstr>
      <vt:lpstr>'4B'!Print_Area</vt:lpstr>
      <vt:lpstr>'5A'!Print_Area</vt:lpstr>
      <vt:lpstr>'5B'!Print_Area</vt:lpstr>
      <vt:lpstr>'6A'!Print_Area</vt:lpstr>
      <vt:lpstr>'6B'!Print_Area</vt:lpstr>
      <vt:lpstr>'8B'!Print_Area</vt:lpstr>
      <vt:lpstr>'9'!Print_Area</vt:lpstr>
      <vt:lpstr>'List of Tables'!Print_Area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Yun.Song@ACF.hhs.gov</dc:creator>
  <cp:lastModifiedBy>OFA</cp:lastModifiedBy>
  <cp:lastPrinted>2019-05-16T13:05:26Z</cp:lastPrinted>
  <dcterms:created xsi:type="dcterms:W3CDTF">1999-01-06T14:30:02Z</dcterms:created>
  <dcterms:modified xsi:type="dcterms:W3CDTF">2020-08-18T18:48:27Z</dcterms:modified>
</cp:coreProperties>
</file>