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omas.Tran\OneDrive - HHS Office of the Secretary\Documents\OFA Website\OFAWEB_new\001_OFA_New_Drupal_site\01_tanf\WPR\2022\"/>
    </mc:Choice>
  </mc:AlternateContent>
  <xr:revisionPtr revIDLastSave="0" documentId="13_ncr:1_{8434B631-FFA7-415E-A6B4-D012D94897D8}" xr6:coauthVersionLast="47" xr6:coauthVersionMax="47" xr10:uidLastSave="{00000000-0000-0000-0000-000000000000}"/>
  <bookViews>
    <workbookView xWindow="-110" yWindow="-110" windowWidth="19420" windowHeight="10420" tabRatio="819" activeTab="1" xr2:uid="{00000000-000D-0000-FFFF-FFFF00000000}"/>
  </bookViews>
  <sheets>
    <sheet name="0" sheetId="34" r:id="rId1"/>
    <sheet name="List of Tables" sheetId="35" r:id="rId2"/>
    <sheet name="1A" sheetId="1" r:id="rId3"/>
    <sheet name="1B" sheetId="26" r:id="rId4"/>
    <sheet name="1C" sheetId="15" r:id="rId5"/>
    <sheet name="2" sheetId="33" r:id="rId6"/>
    <sheet name="3A" sheetId="17" r:id="rId7"/>
    <sheet name="3B" sheetId="16" r:id="rId8"/>
    <sheet name="4A" sheetId="2" r:id="rId9"/>
    <sheet name="4B" sheetId="7" r:id="rId10"/>
    <sheet name="5A" sheetId="8" r:id="rId11"/>
    <sheet name="5B" sheetId="9" r:id="rId12"/>
    <sheet name="6A" sheetId="10" r:id="rId13"/>
    <sheet name="6B" sheetId="12" r:id="rId14"/>
    <sheet name="6C" sheetId="14" r:id="rId15"/>
    <sheet name="7A" sheetId="23" r:id="rId16"/>
    <sheet name="7B" sheetId="19" r:id="rId17"/>
    <sheet name="8A" sheetId="25" r:id="rId18"/>
    <sheet name="8B" sheetId="24" r:id="rId19"/>
    <sheet name="9" sheetId="27" r:id="rId20"/>
    <sheet name="10A" sheetId="31" r:id="rId21"/>
    <sheet name="10B" sheetId="30" r:id="rId22"/>
    <sheet name="11A" sheetId="29" r:id="rId23"/>
    <sheet name="11B" sheetId="32" r:id="rId24"/>
  </sheets>
  <definedNames>
    <definedName name="_xlnm.Print_Area" localSheetId="2">'1A'!$A$1:$G$63</definedName>
    <definedName name="_xlnm.Print_Area" localSheetId="3">'1B'!$A$1:$G$62</definedName>
    <definedName name="_xlnm.Print_Area" localSheetId="4">'1C'!$A$1:$I$62</definedName>
    <definedName name="_xlnm.Print_Area" localSheetId="5">'2'!$A$1:$E$61</definedName>
    <definedName name="_xlnm.Print_Area" localSheetId="7">'3B'!$A$1:$J$62</definedName>
    <definedName name="_xlnm.Print_Area" localSheetId="8">'4A'!$A$1:$S$61</definedName>
    <definedName name="_xlnm.Print_Area" localSheetId="9">'4B'!$A$1:$S$61</definedName>
    <definedName name="_xlnm.Print_Area" localSheetId="10">'5A'!$A$1:$Q$62</definedName>
    <definedName name="_xlnm.Print_Area" localSheetId="11">'5B'!$A$1:$Q$62</definedName>
    <definedName name="_xlnm.Print_Area" localSheetId="12">'6A'!$A$1:$P$61</definedName>
    <definedName name="_xlnm.Print_Area" localSheetId="13">'6B'!$A$1:$P$62</definedName>
    <definedName name="_xlnm.Print_Area" localSheetId="18">'8B'!$A$1:$J$63</definedName>
    <definedName name="_xlnm.Print_Area" localSheetId="19">'9'!$A$1:$E$61</definedName>
    <definedName name="_xlnm.Print_Area" localSheetId="1">'List of Tables'!$A$1:$B$24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E8" i="25" l="1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E59" i="25"/>
  <c r="E60" i="25"/>
  <c r="E61" i="25"/>
  <c r="F42" i="1" l="1"/>
  <c r="C34" i="33"/>
  <c r="C35" i="1" s="1"/>
  <c r="C33" i="33"/>
  <c r="C34" i="1" s="1"/>
  <c r="C31" i="33"/>
  <c r="C32" i="1" s="1"/>
  <c r="C29" i="33"/>
  <c r="C30" i="1" s="1"/>
  <c r="C26" i="33"/>
  <c r="C27" i="1" s="1"/>
  <c r="C21" i="33"/>
  <c r="C22" i="1" s="1"/>
  <c r="F24" i="1"/>
  <c r="F20" i="1"/>
  <c r="C17" i="33"/>
  <c r="C18" i="1" s="1"/>
  <c r="C15" i="33"/>
  <c r="C16" i="1" s="1"/>
  <c r="F12" i="1"/>
  <c r="F8" i="1"/>
  <c r="F9" i="1"/>
  <c r="C8" i="33"/>
  <c r="C9" i="1" s="1"/>
  <c r="B6" i="19"/>
  <c r="C6" i="19"/>
  <c r="G60" i="15"/>
  <c r="E61" i="1"/>
  <c r="G58" i="15"/>
  <c r="E55" i="1"/>
  <c r="G49" i="15"/>
  <c r="E46" i="1"/>
  <c r="E44" i="1"/>
  <c r="E42" i="1"/>
  <c r="E39" i="1"/>
  <c r="E40" i="1"/>
  <c r="G35" i="15"/>
  <c r="E28" i="1"/>
  <c r="E23" i="1"/>
  <c r="E26" i="1"/>
  <c r="G19" i="15"/>
  <c r="H19" i="15" s="1"/>
  <c r="I19" i="15" s="1"/>
  <c r="G20" i="15"/>
  <c r="H20" i="15" s="1"/>
  <c r="I20" i="15" s="1"/>
  <c r="G17" i="15"/>
  <c r="H17" i="15" s="1"/>
  <c r="I17" i="15" s="1"/>
  <c r="E8" i="1"/>
  <c r="E10" i="1"/>
  <c r="E11" i="1"/>
  <c r="E12" i="1"/>
  <c r="C7" i="15"/>
  <c r="D7" i="15" s="1"/>
  <c r="E7" i="15" s="1"/>
  <c r="C8" i="15"/>
  <c r="D8" i="15" s="1"/>
  <c r="E8" i="15" s="1"/>
  <c r="B9" i="1"/>
  <c r="C10" i="15"/>
  <c r="B11" i="1"/>
  <c r="C12" i="15"/>
  <c r="B13" i="1"/>
  <c r="C14" i="15"/>
  <c r="D14" i="15" s="1"/>
  <c r="E14" i="15" s="1"/>
  <c r="B15" i="1"/>
  <c r="B16" i="1"/>
  <c r="B17" i="1"/>
  <c r="B18" i="1"/>
  <c r="C19" i="15"/>
  <c r="D19" i="15" s="1"/>
  <c r="E19" i="15" s="1"/>
  <c r="C20" i="15"/>
  <c r="C21" i="15"/>
  <c r="C22" i="15"/>
  <c r="D22" i="15" s="1"/>
  <c r="E22" i="15" s="1"/>
  <c r="B23" i="1"/>
  <c r="B24" i="1"/>
  <c r="B25" i="1"/>
  <c r="C26" i="15"/>
  <c r="D26" i="15" s="1"/>
  <c r="E26" i="15" s="1"/>
  <c r="B27" i="1"/>
  <c r="C28" i="15"/>
  <c r="C29" i="15"/>
  <c r="B30" i="1"/>
  <c r="C31" i="15"/>
  <c r="D31" i="15" s="1"/>
  <c r="E31" i="15" s="1"/>
  <c r="B32" i="1"/>
  <c r="C33" i="15"/>
  <c r="D33" i="15" s="1"/>
  <c r="E33" i="15" s="1"/>
  <c r="B34" i="1"/>
  <c r="B35" i="1"/>
  <c r="C36" i="15"/>
  <c r="B37" i="1"/>
  <c r="B38" i="1"/>
  <c r="B39" i="1"/>
  <c r="B40" i="1"/>
  <c r="B41" i="1"/>
  <c r="C42" i="15"/>
  <c r="D42" i="15" s="1"/>
  <c r="E42" i="15" s="1"/>
  <c r="C43" i="15"/>
  <c r="D43" i="15" s="1"/>
  <c r="E43" i="15" s="1"/>
  <c r="B44" i="1"/>
  <c r="C45" i="15"/>
  <c r="B46" i="1"/>
  <c r="D46" i="1" s="1"/>
  <c r="B47" i="1"/>
  <c r="B48" i="1"/>
  <c r="B49" i="1"/>
  <c r="C50" i="15"/>
  <c r="D50" i="15" s="1"/>
  <c r="E50" i="15" s="1"/>
  <c r="C51" i="15"/>
  <c r="D51" i="15" s="1"/>
  <c r="E51" i="15" s="1"/>
  <c r="C52" i="15"/>
  <c r="B53" i="1"/>
  <c r="C54" i="15"/>
  <c r="D54" i="15" s="1"/>
  <c r="E54" i="15" s="1"/>
  <c r="C55" i="15"/>
  <c r="D55" i="15" s="1"/>
  <c r="E55" i="15" s="1"/>
  <c r="C56" i="15"/>
  <c r="D56" i="15" s="1"/>
  <c r="E56" i="15" s="1"/>
  <c r="C57" i="15"/>
  <c r="D57" i="15" s="1"/>
  <c r="E57" i="15" s="1"/>
  <c r="C58" i="15"/>
  <c r="D58" i="15" s="1"/>
  <c r="E58" i="15" s="1"/>
  <c r="B59" i="1"/>
  <c r="C60" i="15"/>
  <c r="C61" i="15"/>
  <c r="F40" i="1"/>
  <c r="C39" i="33"/>
  <c r="C40" i="1" s="1"/>
  <c r="C35" i="33"/>
  <c r="C36" i="1" s="1"/>
  <c r="C42" i="33"/>
  <c r="C43" i="1" s="1"/>
  <c r="C41" i="33"/>
  <c r="C42" i="1" s="1"/>
  <c r="C30" i="33"/>
  <c r="C31" i="1" s="1"/>
  <c r="F30" i="1"/>
  <c r="F26" i="1"/>
  <c r="K6" i="29"/>
  <c r="J6" i="29"/>
  <c r="I6" i="29"/>
  <c r="H6" i="29"/>
  <c r="G6" i="29"/>
  <c r="F6" i="29"/>
  <c r="E6" i="29"/>
  <c r="D6" i="29"/>
  <c r="C6" i="29"/>
  <c r="J6" i="32"/>
  <c r="I6" i="32"/>
  <c r="H6" i="32"/>
  <c r="G6" i="32"/>
  <c r="F6" i="32"/>
  <c r="E6" i="32"/>
  <c r="D6" i="32"/>
  <c r="C6" i="32"/>
  <c r="B6" i="32"/>
  <c r="B6" i="29"/>
  <c r="B6" i="30"/>
  <c r="J6" i="30" s="1"/>
  <c r="B7" i="2"/>
  <c r="C7" i="2"/>
  <c r="D7" i="2"/>
  <c r="K6" i="31"/>
  <c r="J6" i="31"/>
  <c r="I6" i="31"/>
  <c r="H6" i="31"/>
  <c r="G6" i="31"/>
  <c r="F6" i="31"/>
  <c r="E6" i="31"/>
  <c r="D6" i="31"/>
  <c r="C6" i="31"/>
  <c r="B6" i="31"/>
  <c r="D6" i="27"/>
  <c r="C6" i="27"/>
  <c r="B6" i="27"/>
  <c r="K7" i="25"/>
  <c r="J7" i="25"/>
  <c r="I7" i="25"/>
  <c r="H7" i="25"/>
  <c r="G7" i="25"/>
  <c r="F7" i="25"/>
  <c r="C7" i="25"/>
  <c r="B7" i="25"/>
  <c r="O6" i="23"/>
  <c r="N6" i="23"/>
  <c r="M6" i="23"/>
  <c r="L6" i="23"/>
  <c r="K6" i="23"/>
  <c r="J6" i="23"/>
  <c r="I6" i="23"/>
  <c r="H6" i="23"/>
  <c r="G6" i="23"/>
  <c r="F6" i="23"/>
  <c r="E6" i="23"/>
  <c r="D6" i="23"/>
  <c r="C6" i="23"/>
  <c r="B6" i="23"/>
  <c r="P6" i="10"/>
  <c r="O6" i="10"/>
  <c r="N6" i="10"/>
  <c r="M6" i="10"/>
  <c r="L6" i="10"/>
  <c r="K6" i="10"/>
  <c r="J6" i="10"/>
  <c r="I6" i="10"/>
  <c r="H6" i="10"/>
  <c r="G6" i="10"/>
  <c r="F6" i="10"/>
  <c r="E6" i="10"/>
  <c r="D6" i="10"/>
  <c r="C6" i="10"/>
  <c r="B6" i="10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S7" i="2"/>
  <c r="R7" i="2"/>
  <c r="Q7" i="2"/>
  <c r="P7" i="2"/>
  <c r="O7" i="2"/>
  <c r="N7" i="2"/>
  <c r="M7" i="2"/>
  <c r="L7" i="2"/>
  <c r="K7" i="2"/>
  <c r="J7" i="2"/>
  <c r="I7" i="2"/>
  <c r="H7" i="2"/>
  <c r="G7" i="2"/>
  <c r="E7" i="17"/>
  <c r="F7" i="16"/>
  <c r="D7" i="16"/>
  <c r="J7" i="16"/>
  <c r="I7" i="16"/>
  <c r="E7" i="16"/>
  <c r="C7" i="16"/>
  <c r="B7" i="16"/>
  <c r="H7" i="16"/>
  <c r="J7" i="17"/>
  <c r="I7" i="17"/>
  <c r="H7" i="17"/>
  <c r="D7" i="17"/>
  <c r="C7" i="17"/>
  <c r="B7" i="17"/>
  <c r="E62" i="25"/>
  <c r="F61" i="1"/>
  <c r="F60" i="1"/>
  <c r="F58" i="1"/>
  <c r="F55" i="1"/>
  <c r="F52" i="1"/>
  <c r="E52" i="1"/>
  <c r="F49" i="1"/>
  <c r="F47" i="1"/>
  <c r="F46" i="1"/>
  <c r="F44" i="1"/>
  <c r="F39" i="1"/>
  <c r="F37" i="1"/>
  <c r="F28" i="1"/>
  <c r="F25" i="1"/>
  <c r="F23" i="1"/>
  <c r="F17" i="1"/>
  <c r="F11" i="1"/>
  <c r="F10" i="1"/>
  <c r="C60" i="33"/>
  <c r="C59" i="33"/>
  <c r="C60" i="1" s="1"/>
  <c r="C58" i="33"/>
  <c r="C59" i="1" s="1"/>
  <c r="C57" i="33"/>
  <c r="C58" i="1" s="1"/>
  <c r="C56" i="33"/>
  <c r="C57" i="1" s="1"/>
  <c r="C55" i="33"/>
  <c r="C56" i="1" s="1"/>
  <c r="C54" i="33"/>
  <c r="C53" i="33"/>
  <c r="C54" i="1" s="1"/>
  <c r="C52" i="33"/>
  <c r="C53" i="1" s="1"/>
  <c r="C51" i="33"/>
  <c r="C52" i="1" s="1"/>
  <c r="C50" i="33"/>
  <c r="C51" i="1" s="1"/>
  <c r="C49" i="33"/>
  <c r="C50" i="1" s="1"/>
  <c r="C48" i="33"/>
  <c r="C49" i="1" s="1"/>
  <c r="C47" i="33"/>
  <c r="C48" i="1" s="1"/>
  <c r="C46" i="33"/>
  <c r="C47" i="1" s="1"/>
  <c r="C45" i="33"/>
  <c r="C44" i="33"/>
  <c r="C45" i="1" s="1"/>
  <c r="C43" i="33"/>
  <c r="C44" i="1" s="1"/>
  <c r="C40" i="33"/>
  <c r="C41" i="1" s="1"/>
  <c r="C38" i="33"/>
  <c r="C39" i="1" s="1"/>
  <c r="C37" i="33"/>
  <c r="C36" i="33"/>
  <c r="C37" i="1" s="1"/>
  <c r="C32" i="33"/>
  <c r="C33" i="1" s="1"/>
  <c r="C28" i="33"/>
  <c r="C29" i="1" s="1"/>
  <c r="C27" i="33"/>
  <c r="C25" i="33"/>
  <c r="C26" i="1" s="1"/>
  <c r="C24" i="33"/>
  <c r="C25" i="1" s="1"/>
  <c r="C23" i="33"/>
  <c r="C24" i="1" s="1"/>
  <c r="C22" i="33"/>
  <c r="C23" i="1" s="1"/>
  <c r="C20" i="33"/>
  <c r="C21" i="1" s="1"/>
  <c r="C19" i="33"/>
  <c r="C20" i="1" s="1"/>
  <c r="C18" i="33"/>
  <c r="C19" i="1" s="1"/>
  <c r="C16" i="33"/>
  <c r="C17" i="1" s="1"/>
  <c r="C14" i="33"/>
  <c r="C15" i="1" s="1"/>
  <c r="C13" i="33"/>
  <c r="C14" i="1" s="1"/>
  <c r="C12" i="33"/>
  <c r="C13" i="1" s="1"/>
  <c r="C11" i="33"/>
  <c r="C12" i="1" s="1"/>
  <c r="C10" i="33"/>
  <c r="C11" i="1" s="1"/>
  <c r="C9" i="33"/>
  <c r="C10" i="1" s="1"/>
  <c r="C7" i="33"/>
  <c r="C8" i="1" s="1"/>
  <c r="H6" i="16"/>
  <c r="G7" i="17"/>
  <c r="G6" i="17"/>
  <c r="E6" i="25"/>
  <c r="E7" i="25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E45" i="27"/>
  <c r="E46" i="27"/>
  <c r="E47" i="27"/>
  <c r="E48" i="27"/>
  <c r="E49" i="27"/>
  <c r="E50" i="27"/>
  <c r="E51" i="27"/>
  <c r="E52" i="27"/>
  <c r="E53" i="27"/>
  <c r="E54" i="27"/>
  <c r="E55" i="27"/>
  <c r="E56" i="27"/>
  <c r="E57" i="27"/>
  <c r="E58" i="27"/>
  <c r="E59" i="27"/>
  <c r="E60" i="27"/>
  <c r="G7" i="15"/>
  <c r="A3" i="32"/>
  <c r="A3" i="29"/>
  <c r="A3" i="30"/>
  <c r="A3" i="31"/>
  <c r="A3" i="27"/>
  <c r="A3" i="24"/>
  <c r="A3" i="25"/>
  <c r="A3" i="19"/>
  <c r="A3" i="23"/>
  <c r="A3" i="14"/>
  <c r="A3" i="12"/>
  <c r="A3" i="10"/>
  <c r="A3" i="9"/>
  <c r="A3" i="8"/>
  <c r="A3" i="7"/>
  <c r="A3" i="2"/>
  <c r="A3" i="16"/>
  <c r="A3" i="33"/>
  <c r="A3" i="26"/>
  <c r="B24" i="35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B6" i="35"/>
  <c r="B5" i="35"/>
  <c r="B4" i="35"/>
  <c r="B3" i="35"/>
  <c r="C14" i="9"/>
  <c r="C15" i="9"/>
  <c r="C16" i="9"/>
  <c r="D61" i="9"/>
  <c r="G61" i="9" s="1"/>
  <c r="C61" i="9"/>
  <c r="B61" i="9"/>
  <c r="D60" i="9"/>
  <c r="I60" i="9" s="1"/>
  <c r="C60" i="9"/>
  <c r="B60" i="9"/>
  <c r="D59" i="9"/>
  <c r="C59" i="9"/>
  <c r="B59" i="9"/>
  <c r="D58" i="9"/>
  <c r="H58" i="9" s="1"/>
  <c r="C58" i="9"/>
  <c r="B58" i="9"/>
  <c r="D57" i="9"/>
  <c r="C57" i="9"/>
  <c r="B57" i="9"/>
  <c r="D56" i="9"/>
  <c r="C56" i="9"/>
  <c r="B56" i="9"/>
  <c r="D55" i="9"/>
  <c r="K55" i="9" s="1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F49" i="9" s="1"/>
  <c r="C49" i="9"/>
  <c r="B49" i="9"/>
  <c r="D48" i="9"/>
  <c r="C48" i="9"/>
  <c r="B48" i="9"/>
  <c r="D47" i="9"/>
  <c r="N47" i="9" s="1"/>
  <c r="C47" i="9"/>
  <c r="B47" i="9"/>
  <c r="D46" i="9"/>
  <c r="H46" i="9" s="1"/>
  <c r="C46" i="9"/>
  <c r="B46" i="9"/>
  <c r="D45" i="9"/>
  <c r="C45" i="9"/>
  <c r="B45" i="9"/>
  <c r="D44" i="9"/>
  <c r="L44" i="9" s="1"/>
  <c r="C44" i="9"/>
  <c r="B44" i="9"/>
  <c r="D43" i="9"/>
  <c r="C43" i="9"/>
  <c r="B43" i="9"/>
  <c r="D42" i="9"/>
  <c r="J42" i="9" s="1"/>
  <c r="C42" i="9"/>
  <c r="B42" i="9"/>
  <c r="D41" i="9"/>
  <c r="C41" i="9"/>
  <c r="B41" i="9"/>
  <c r="D40" i="9"/>
  <c r="N40" i="9" s="1"/>
  <c r="C40" i="9"/>
  <c r="B40" i="9"/>
  <c r="D39" i="9"/>
  <c r="M39" i="9" s="1"/>
  <c r="C39" i="9"/>
  <c r="B39" i="9"/>
  <c r="D38" i="9"/>
  <c r="C38" i="9"/>
  <c r="B38" i="9"/>
  <c r="D37" i="9"/>
  <c r="G37" i="9" s="1"/>
  <c r="C37" i="9"/>
  <c r="B37" i="9"/>
  <c r="D36" i="9"/>
  <c r="C36" i="9"/>
  <c r="B36" i="9"/>
  <c r="D35" i="9"/>
  <c r="L35" i="9" s="1"/>
  <c r="C35" i="9"/>
  <c r="B35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I30" i="9" s="1"/>
  <c r="C30" i="9"/>
  <c r="B30" i="9"/>
  <c r="D29" i="9"/>
  <c r="C29" i="9"/>
  <c r="B29" i="9"/>
  <c r="D28" i="9"/>
  <c r="Q28" i="9" s="1"/>
  <c r="C28" i="9"/>
  <c r="B28" i="9"/>
  <c r="D27" i="9"/>
  <c r="C27" i="9"/>
  <c r="B27" i="9"/>
  <c r="D26" i="9"/>
  <c r="Q26" i="9" s="1"/>
  <c r="C26" i="9"/>
  <c r="B26" i="9"/>
  <c r="D25" i="9"/>
  <c r="O25" i="9" s="1"/>
  <c r="C25" i="9"/>
  <c r="B25" i="9"/>
  <c r="D24" i="9"/>
  <c r="O24" i="9" s="1"/>
  <c r="C24" i="9"/>
  <c r="B24" i="9"/>
  <c r="D23" i="9"/>
  <c r="E23" i="9" s="1"/>
  <c r="C23" i="9"/>
  <c r="B23" i="9"/>
  <c r="D22" i="9"/>
  <c r="C22" i="9"/>
  <c r="B22" i="9"/>
  <c r="D21" i="9"/>
  <c r="C21" i="9"/>
  <c r="B21" i="9"/>
  <c r="D20" i="9"/>
  <c r="O20" i="9" s="1"/>
  <c r="C20" i="9"/>
  <c r="B20" i="9"/>
  <c r="D19" i="9"/>
  <c r="M19" i="9" s="1"/>
  <c r="C19" i="9"/>
  <c r="B19" i="9"/>
  <c r="D18" i="9"/>
  <c r="C18" i="9"/>
  <c r="B18" i="9"/>
  <c r="D17" i="9"/>
  <c r="I17" i="9" s="1"/>
  <c r="C17" i="9"/>
  <c r="B17" i="9"/>
  <c r="D16" i="9"/>
  <c r="B16" i="9"/>
  <c r="D15" i="9"/>
  <c r="B15" i="9"/>
  <c r="D14" i="9"/>
  <c r="B14" i="9"/>
  <c r="D13" i="9"/>
  <c r="H13" i="9" s="1"/>
  <c r="C13" i="9"/>
  <c r="C8" i="9"/>
  <c r="C9" i="9"/>
  <c r="C10" i="9"/>
  <c r="C11" i="9"/>
  <c r="C12" i="9"/>
  <c r="B13" i="9"/>
  <c r="D12" i="9"/>
  <c r="B12" i="9"/>
  <c r="D11" i="9"/>
  <c r="M11" i="9" s="1"/>
  <c r="B11" i="9"/>
  <c r="D10" i="9"/>
  <c r="G10" i="9" s="1"/>
  <c r="B10" i="9"/>
  <c r="D9" i="9"/>
  <c r="K9" i="9" s="1"/>
  <c r="B9" i="9"/>
  <c r="B8" i="9"/>
  <c r="D8" i="9"/>
  <c r="M8" i="9" s="1"/>
  <c r="O30" i="9"/>
  <c r="K30" i="9"/>
  <c r="G30" i="9"/>
  <c r="L30" i="9"/>
  <c r="H30" i="9"/>
  <c r="L25" i="9"/>
  <c r="H40" i="9"/>
  <c r="Q55" i="9"/>
  <c r="K40" i="9"/>
  <c r="J40" i="9"/>
  <c r="E25" i="9"/>
  <c r="M23" i="9"/>
  <c r="E35" i="9"/>
  <c r="Q61" i="9"/>
  <c r="L23" i="9"/>
  <c r="I61" i="9"/>
  <c r="Q35" i="9"/>
  <c r="H35" i="9"/>
  <c r="I23" i="9"/>
  <c r="J61" i="9"/>
  <c r="E61" i="9"/>
  <c r="F23" i="9"/>
  <c r="M35" i="9"/>
  <c r="O47" i="9"/>
  <c r="O35" i="9"/>
  <c r="K35" i="9"/>
  <c r="O23" i="9"/>
  <c r="G23" i="9"/>
  <c r="O61" i="9"/>
  <c r="P37" i="9"/>
  <c r="N35" i="9"/>
  <c r="O28" i="9"/>
  <c r="P24" i="9"/>
  <c r="C55" i="1"/>
  <c r="C61" i="1"/>
  <c r="C46" i="1"/>
  <c r="C38" i="1"/>
  <c r="F35" i="1"/>
  <c r="C28" i="1"/>
  <c r="F19" i="1"/>
  <c r="E9" i="1"/>
  <c r="E37" i="1"/>
  <c r="E13" i="1"/>
  <c r="E47" i="1"/>
  <c r="B8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D8" i="7"/>
  <c r="P8" i="7" s="1"/>
  <c r="B9" i="7"/>
  <c r="D9" i="7"/>
  <c r="J9" i="7" s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D10" i="7"/>
  <c r="G10" i="7" s="1"/>
  <c r="D11" i="7"/>
  <c r="H11" i="7" s="1"/>
  <c r="D12" i="7"/>
  <c r="I12" i="7" s="1"/>
  <c r="D13" i="7"/>
  <c r="N13" i="7" s="1"/>
  <c r="D14" i="7"/>
  <c r="L14" i="7" s="1"/>
  <c r="D15" i="7"/>
  <c r="Q15" i="7"/>
  <c r="D16" i="7"/>
  <c r="P16" i="7" s="1"/>
  <c r="D17" i="7"/>
  <c r="G17" i="7" s="1"/>
  <c r="D18" i="7"/>
  <c r="G18" i="7" s="1"/>
  <c r="D19" i="7"/>
  <c r="N19" i="7" s="1"/>
  <c r="D20" i="7"/>
  <c r="I20" i="7" s="1"/>
  <c r="D21" i="7"/>
  <c r="J21" i="7" s="1"/>
  <c r="D22" i="7"/>
  <c r="P22" i="7" s="1"/>
  <c r="J22" i="7"/>
  <c r="D23" i="7"/>
  <c r="H23" i="7" s="1"/>
  <c r="D24" i="7"/>
  <c r="N24" i="7" s="1"/>
  <c r="D25" i="7"/>
  <c r="O25" i="7" s="1"/>
  <c r="D26" i="7"/>
  <c r="J26" i="7" s="1"/>
  <c r="D27" i="7"/>
  <c r="I27" i="7" s="1"/>
  <c r="D28" i="7"/>
  <c r="Q28" i="7" s="1"/>
  <c r="D29" i="7"/>
  <c r="H29" i="7" s="1"/>
  <c r="D30" i="7"/>
  <c r="L30" i="7" s="1"/>
  <c r="D31" i="7"/>
  <c r="M31" i="7" s="1"/>
  <c r="D32" i="7"/>
  <c r="G32" i="7" s="1"/>
  <c r="D33" i="7"/>
  <c r="N33" i="7" s="1"/>
  <c r="D34" i="7"/>
  <c r="K34" i="7" s="1"/>
  <c r="G34" i="7"/>
  <c r="D35" i="7"/>
  <c r="H35" i="7" s="1"/>
  <c r="D36" i="7"/>
  <c r="O36" i="7" s="1"/>
  <c r="D37" i="7"/>
  <c r="L37" i="7" s="1"/>
  <c r="D38" i="7"/>
  <c r="O38" i="7" s="1"/>
  <c r="D39" i="7"/>
  <c r="Q39" i="7" s="1"/>
  <c r="D40" i="7"/>
  <c r="J40" i="7" s="1"/>
  <c r="D41" i="7"/>
  <c r="K41" i="7" s="1"/>
  <c r="D42" i="7"/>
  <c r="I42" i="7" s="1"/>
  <c r="D43" i="7"/>
  <c r="P43" i="7" s="1"/>
  <c r="D44" i="7"/>
  <c r="I44" i="7" s="1"/>
  <c r="D45" i="7"/>
  <c r="I45" i="7" s="1"/>
  <c r="D46" i="7"/>
  <c r="P46" i="7" s="1"/>
  <c r="D47" i="7"/>
  <c r="H47" i="7" s="1"/>
  <c r="D48" i="7"/>
  <c r="K48" i="7" s="1"/>
  <c r="D49" i="7"/>
  <c r="H49" i="7" s="1"/>
  <c r="D50" i="7"/>
  <c r="P50" i="7" s="1"/>
  <c r="D51" i="7"/>
  <c r="H51" i="7" s="1"/>
  <c r="D52" i="7"/>
  <c r="G52" i="7" s="1"/>
  <c r="D53" i="7"/>
  <c r="P53" i="7" s="1"/>
  <c r="D54" i="7"/>
  <c r="J54" i="7" s="1"/>
  <c r="D55" i="7"/>
  <c r="I55" i="7" s="1"/>
  <c r="D56" i="7"/>
  <c r="J56" i="7" s="1"/>
  <c r="D57" i="7"/>
  <c r="P57" i="7" s="1"/>
  <c r="D58" i="7"/>
  <c r="J58" i="7" s="1"/>
  <c r="D59" i="7"/>
  <c r="L59" i="7" s="1"/>
  <c r="D60" i="7"/>
  <c r="J60" i="7" s="1"/>
  <c r="D61" i="7"/>
  <c r="N61" i="7" s="1"/>
  <c r="B7" i="1"/>
  <c r="G9" i="15"/>
  <c r="H9" i="15" s="1"/>
  <c r="I9" i="15" s="1"/>
  <c r="G12" i="15"/>
  <c r="H12" i="15" s="1"/>
  <c r="I12" i="15" s="1"/>
  <c r="G46" i="15"/>
  <c r="H46" i="15" s="1"/>
  <c r="I46" i="15" s="1"/>
  <c r="G47" i="15"/>
  <c r="H47" i="15" s="1"/>
  <c r="I47" i="15" s="1"/>
  <c r="G55" i="15"/>
  <c r="H55" i="15" s="1"/>
  <c r="I55" i="15" s="1"/>
  <c r="B8" i="24"/>
  <c r="H8" i="24" s="1"/>
  <c r="B9" i="24"/>
  <c r="C9" i="24" s="1"/>
  <c r="B10" i="24"/>
  <c r="G10" i="24" s="1"/>
  <c r="B11" i="24"/>
  <c r="J11" i="24" s="1"/>
  <c r="B12" i="24"/>
  <c r="I12" i="24" s="1"/>
  <c r="C12" i="24"/>
  <c r="B13" i="24"/>
  <c r="F13" i="24" s="1"/>
  <c r="B14" i="24"/>
  <c r="I14" i="24" s="1"/>
  <c r="B15" i="24"/>
  <c r="C15" i="24" s="1"/>
  <c r="B16" i="24"/>
  <c r="J16" i="24" s="1"/>
  <c r="B17" i="24"/>
  <c r="F17" i="24" s="1"/>
  <c r="B18" i="24"/>
  <c r="H18" i="24" s="1"/>
  <c r="B19" i="24"/>
  <c r="F19" i="24"/>
  <c r="B20" i="24"/>
  <c r="H20" i="24" s="1"/>
  <c r="B21" i="24"/>
  <c r="E21" i="24" s="1"/>
  <c r="B22" i="24"/>
  <c r="C22" i="24" s="1"/>
  <c r="B23" i="24"/>
  <c r="G23" i="24" s="1"/>
  <c r="B24" i="24"/>
  <c r="J24" i="24" s="1"/>
  <c r="B25" i="24"/>
  <c r="F25" i="24" s="1"/>
  <c r="B26" i="24"/>
  <c r="C26" i="24"/>
  <c r="B27" i="24"/>
  <c r="F27" i="24" s="1"/>
  <c r="C27" i="24"/>
  <c r="B28" i="24"/>
  <c r="H28" i="24" s="1"/>
  <c r="B29" i="24"/>
  <c r="I29" i="24" s="1"/>
  <c r="B30" i="24"/>
  <c r="C30" i="24" s="1"/>
  <c r="B31" i="24"/>
  <c r="J31" i="24" s="1"/>
  <c r="B32" i="24"/>
  <c r="G32" i="24" s="1"/>
  <c r="B33" i="24"/>
  <c r="I33" i="24" s="1"/>
  <c r="B34" i="24"/>
  <c r="I34" i="24" s="1"/>
  <c r="B35" i="24"/>
  <c r="J35" i="24" s="1"/>
  <c r="B36" i="24"/>
  <c r="I36" i="24" s="1"/>
  <c r="E36" i="24"/>
  <c r="B37" i="24"/>
  <c r="E37" i="24" s="1"/>
  <c r="B38" i="24"/>
  <c r="G38" i="24" s="1"/>
  <c r="B39" i="24"/>
  <c r="J39" i="24" s="1"/>
  <c r="C39" i="24"/>
  <c r="B40" i="24"/>
  <c r="J40" i="24" s="1"/>
  <c r="B41" i="24"/>
  <c r="I41" i="24" s="1"/>
  <c r="B42" i="24"/>
  <c r="H42" i="24" s="1"/>
  <c r="B43" i="24"/>
  <c r="F43" i="24" s="1"/>
  <c r="B44" i="24"/>
  <c r="H44" i="24" s="1"/>
  <c r="B45" i="24"/>
  <c r="C45" i="24" s="1"/>
  <c r="B46" i="24"/>
  <c r="J46" i="24" s="1"/>
  <c r="B47" i="24"/>
  <c r="E47" i="24" s="1"/>
  <c r="B48" i="24"/>
  <c r="J48" i="24" s="1"/>
  <c r="B49" i="24"/>
  <c r="G49" i="24" s="1"/>
  <c r="B50" i="24"/>
  <c r="C50" i="24" s="1"/>
  <c r="B51" i="24"/>
  <c r="J51" i="24" s="1"/>
  <c r="B52" i="24"/>
  <c r="G52" i="24" s="1"/>
  <c r="F52" i="24"/>
  <c r="B53" i="24"/>
  <c r="C53" i="24" s="1"/>
  <c r="B54" i="24"/>
  <c r="H54" i="24" s="1"/>
  <c r="B55" i="24"/>
  <c r="C55" i="24" s="1"/>
  <c r="B56" i="24"/>
  <c r="H56" i="24" s="1"/>
  <c r="B57" i="24"/>
  <c r="H57" i="24" s="1"/>
  <c r="B58" i="24"/>
  <c r="G58" i="24" s="1"/>
  <c r="B59" i="24"/>
  <c r="E59" i="24" s="1"/>
  <c r="B60" i="24"/>
  <c r="C60" i="24" s="1"/>
  <c r="B61" i="24"/>
  <c r="E61" i="24" s="1"/>
  <c r="B7" i="14"/>
  <c r="E7" i="14" s="1"/>
  <c r="B8" i="14"/>
  <c r="M8" i="14" s="1"/>
  <c r="B9" i="14"/>
  <c r="H9" i="14" s="1"/>
  <c r="B10" i="14"/>
  <c r="D10" i="14" s="1"/>
  <c r="B11" i="14"/>
  <c r="B12" i="14"/>
  <c r="H12" i="14" s="1"/>
  <c r="B13" i="14"/>
  <c r="D13" i="14" s="1"/>
  <c r="B14" i="14"/>
  <c r="B15" i="14"/>
  <c r="J15" i="14" s="1"/>
  <c r="B16" i="14"/>
  <c r="M16" i="14" s="1"/>
  <c r="B17" i="14"/>
  <c r="I17" i="14" s="1"/>
  <c r="J17" i="14"/>
  <c r="B18" i="14"/>
  <c r="B19" i="14"/>
  <c r="H19" i="14" s="1"/>
  <c r="B20" i="14"/>
  <c r="F20" i="14" s="1"/>
  <c r="B21" i="14"/>
  <c r="E21" i="14" s="1"/>
  <c r="B22" i="14"/>
  <c r="M22" i="14" s="1"/>
  <c r="B23" i="14"/>
  <c r="B24" i="14"/>
  <c r="N24" i="14" s="1"/>
  <c r="B25" i="14"/>
  <c r="B26" i="14"/>
  <c r="P26" i="14" s="1"/>
  <c r="B27" i="14"/>
  <c r="L27" i="14" s="1"/>
  <c r="B28" i="14"/>
  <c r="B29" i="14"/>
  <c r="B30" i="14"/>
  <c r="G30" i="14" s="1"/>
  <c r="B31" i="14"/>
  <c r="H31" i="14" s="1"/>
  <c r="B32" i="14"/>
  <c r="B33" i="14"/>
  <c r="J33" i="14" s="1"/>
  <c r="B34" i="14"/>
  <c r="B35" i="14"/>
  <c r="K35" i="14" s="1"/>
  <c r="B36" i="14"/>
  <c r="B37" i="14"/>
  <c r="D37" i="14" s="1"/>
  <c r="B38" i="14"/>
  <c r="M38" i="14" s="1"/>
  <c r="B39" i="14"/>
  <c r="J39" i="14" s="1"/>
  <c r="B40" i="14"/>
  <c r="D40" i="14" s="1"/>
  <c r="B41" i="14"/>
  <c r="B42" i="14"/>
  <c r="C42" i="14" s="1"/>
  <c r="B43" i="14"/>
  <c r="G43" i="14" s="1"/>
  <c r="B44" i="14"/>
  <c r="B45" i="14"/>
  <c r="O45" i="14" s="1"/>
  <c r="B46" i="14"/>
  <c r="F46" i="14" s="1"/>
  <c r="B47" i="14"/>
  <c r="F47" i="14" s="1"/>
  <c r="B48" i="14"/>
  <c r="J48" i="14" s="1"/>
  <c r="B49" i="14"/>
  <c r="M49" i="14" s="1"/>
  <c r="B50" i="14"/>
  <c r="B51" i="14"/>
  <c r="O51" i="14" s="1"/>
  <c r="B52" i="14"/>
  <c r="K52" i="14" s="1"/>
  <c r="B53" i="14"/>
  <c r="G53" i="14" s="1"/>
  <c r="B54" i="14"/>
  <c r="D54" i="14" s="1"/>
  <c r="B55" i="14"/>
  <c r="O55" i="14" s="1"/>
  <c r="B56" i="14"/>
  <c r="N56" i="14" s="1"/>
  <c r="B57" i="14"/>
  <c r="C57" i="14" s="1"/>
  <c r="B58" i="14"/>
  <c r="N58" i="14" s="1"/>
  <c r="B59" i="14"/>
  <c r="B60" i="14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C7" i="12"/>
  <c r="E7" i="12"/>
  <c r="C8" i="12"/>
  <c r="F8" i="12" s="1"/>
  <c r="C9" i="12"/>
  <c r="K9" i="12" s="1"/>
  <c r="C10" i="12"/>
  <c r="K10" i="12"/>
  <c r="C11" i="12"/>
  <c r="L11" i="12" s="1"/>
  <c r="C12" i="12"/>
  <c r="C13" i="12"/>
  <c r="N13" i="12" s="1"/>
  <c r="C14" i="12"/>
  <c r="K14" i="12" s="1"/>
  <c r="C15" i="12"/>
  <c r="C16" i="12"/>
  <c r="J16" i="12" s="1"/>
  <c r="C17" i="12"/>
  <c r="M17" i="12" s="1"/>
  <c r="C18" i="12"/>
  <c r="F18" i="12" s="1"/>
  <c r="C19" i="12"/>
  <c r="O19" i="12" s="1"/>
  <c r="C20" i="12"/>
  <c r="C21" i="12"/>
  <c r="C22" i="12"/>
  <c r="O22" i="12" s="1"/>
  <c r="C23" i="12"/>
  <c r="I23" i="12" s="1"/>
  <c r="C24" i="12"/>
  <c r="L24" i="12" s="1"/>
  <c r="C25" i="12"/>
  <c r="C26" i="12"/>
  <c r="L26" i="12" s="1"/>
  <c r="C27" i="12"/>
  <c r="M27" i="12" s="1"/>
  <c r="C28" i="12"/>
  <c r="I28" i="12" s="1"/>
  <c r="C29" i="12"/>
  <c r="C30" i="12"/>
  <c r="C31" i="12"/>
  <c r="L31" i="12" s="1"/>
  <c r="C32" i="12"/>
  <c r="K32" i="12" s="1"/>
  <c r="C33" i="12"/>
  <c r="K33" i="12" s="1"/>
  <c r="C34" i="12"/>
  <c r="E34" i="12" s="1"/>
  <c r="C35" i="12"/>
  <c r="D35" i="12" s="1"/>
  <c r="C36" i="12"/>
  <c r="C37" i="12"/>
  <c r="N37" i="12" s="1"/>
  <c r="C38" i="12"/>
  <c r="C39" i="12"/>
  <c r="C40" i="12"/>
  <c r="F40" i="12" s="1"/>
  <c r="C41" i="12"/>
  <c r="H41" i="12" s="1"/>
  <c r="C42" i="12"/>
  <c r="C43" i="12"/>
  <c r="L43" i="12" s="1"/>
  <c r="C44" i="12"/>
  <c r="E44" i="12" s="1"/>
  <c r="C45" i="12"/>
  <c r="C46" i="12"/>
  <c r="J46" i="12" s="1"/>
  <c r="C47" i="12"/>
  <c r="N47" i="12" s="1"/>
  <c r="C48" i="12"/>
  <c r="K48" i="12" s="1"/>
  <c r="C49" i="12"/>
  <c r="N49" i="12" s="1"/>
  <c r="C50" i="12"/>
  <c r="I50" i="12" s="1"/>
  <c r="C51" i="12"/>
  <c r="J51" i="12" s="1"/>
  <c r="C52" i="12"/>
  <c r="C53" i="12"/>
  <c r="K53" i="12" s="1"/>
  <c r="C54" i="12"/>
  <c r="O54" i="12" s="1"/>
  <c r="C55" i="12"/>
  <c r="D55" i="12" s="1"/>
  <c r="C56" i="12"/>
  <c r="J56" i="12" s="1"/>
  <c r="C57" i="12"/>
  <c r="E57" i="12" s="1"/>
  <c r="C58" i="12"/>
  <c r="C59" i="12"/>
  <c r="D59" i="12" s="1"/>
  <c r="C60" i="12"/>
  <c r="K13" i="9"/>
  <c r="F12" i="9"/>
  <c r="I12" i="9"/>
  <c r="Q12" i="9"/>
  <c r="N10" i="9"/>
  <c r="H12" i="9"/>
  <c r="E12" i="9"/>
  <c r="G28" i="15"/>
  <c r="C35" i="15"/>
  <c r="D35" i="15" s="1"/>
  <c r="E35" i="15" s="1"/>
  <c r="G52" i="15"/>
  <c r="E30" i="1"/>
  <c r="G30" i="15"/>
  <c r="H30" i="15" s="1"/>
  <c r="I30" i="15" s="1"/>
  <c r="C27" i="15"/>
  <c r="D27" i="15" s="1"/>
  <c r="E27" i="15" s="1"/>
  <c r="E24" i="1"/>
  <c r="G24" i="15"/>
  <c r="H24" i="15" s="1"/>
  <c r="I24" i="15" s="1"/>
  <c r="G37" i="15"/>
  <c r="H37" i="15" s="1"/>
  <c r="I37" i="15" s="1"/>
  <c r="B19" i="1"/>
  <c r="C23" i="15"/>
  <c r="D23" i="15" s="1"/>
  <c r="E23" i="15" s="1"/>
  <c r="B20" i="1"/>
  <c r="E17" i="1"/>
  <c r="B10" i="1"/>
  <c r="E7" i="1"/>
  <c r="B51" i="1"/>
  <c r="E25" i="1"/>
  <c r="G25" i="15"/>
  <c r="H25" i="15" s="1"/>
  <c r="I25" i="15" s="1"/>
  <c r="E54" i="24"/>
  <c r="C54" i="24"/>
  <c r="J54" i="24"/>
  <c r="I54" i="24"/>
  <c r="P32" i="7"/>
  <c r="H19" i="24"/>
  <c r="J46" i="7"/>
  <c r="I46" i="7"/>
  <c r="E22" i="24"/>
  <c r="F54" i="24"/>
  <c r="G19" i="24"/>
  <c r="G54" i="24"/>
  <c r="E57" i="14"/>
  <c r="E49" i="14"/>
  <c r="G49" i="14"/>
  <c r="I9" i="14"/>
  <c r="G17" i="14"/>
  <c r="P57" i="14"/>
  <c r="F57" i="14"/>
  <c r="P49" i="14"/>
  <c r="O57" i="14"/>
  <c r="M41" i="14"/>
  <c r="J57" i="14"/>
  <c r="M57" i="14"/>
  <c r="N57" i="14"/>
  <c r="E6" i="27"/>
  <c r="K59" i="14"/>
  <c r="I57" i="14"/>
  <c r="E43" i="14"/>
  <c r="K44" i="12"/>
  <c r="O7" i="12"/>
  <c r="H23" i="24"/>
  <c r="G44" i="24"/>
  <c r="J23" i="24"/>
  <c r="I15" i="12"/>
  <c r="I43" i="12"/>
  <c r="G9" i="12"/>
  <c r="L29" i="12"/>
  <c r="M43" i="14"/>
  <c r="L37" i="12"/>
  <c r="L8" i="14"/>
  <c r="E16" i="14"/>
  <c r="I45" i="12"/>
  <c r="D43" i="14"/>
  <c r="M61" i="7"/>
  <c r="P18" i="7"/>
  <c r="K9" i="7"/>
  <c r="H9" i="7"/>
  <c r="L50" i="7"/>
  <c r="M45" i="12"/>
  <c r="P39" i="14"/>
  <c r="F43" i="14"/>
  <c r="I37" i="12"/>
  <c r="D45" i="12"/>
  <c r="K37" i="12"/>
  <c r="F35" i="24"/>
  <c r="O23" i="7"/>
  <c r="G39" i="14"/>
  <c r="H13" i="12"/>
  <c r="C39" i="14"/>
  <c r="O37" i="12"/>
  <c r="F12" i="24"/>
  <c r="C61" i="24"/>
  <c r="G40" i="24"/>
  <c r="G12" i="24"/>
  <c r="G55" i="24"/>
  <c r="G60" i="12"/>
  <c r="D60" i="12"/>
  <c r="K60" i="12"/>
  <c r="E30" i="12"/>
  <c r="N44" i="14"/>
  <c r="G44" i="14"/>
  <c r="I36" i="14"/>
  <c r="J36" i="14"/>
  <c r="L36" i="14"/>
  <c r="F32" i="14"/>
  <c r="D20" i="14"/>
  <c r="E20" i="14"/>
  <c r="C16" i="14"/>
  <c r="N16" i="14"/>
  <c r="K16" i="14"/>
  <c r="H16" i="14"/>
  <c r="L16" i="14"/>
  <c r="D16" i="14"/>
  <c r="J16" i="14"/>
  <c r="P8" i="14"/>
  <c r="O8" i="14"/>
  <c r="J8" i="14"/>
  <c r="K8" i="14"/>
  <c r="G16" i="14"/>
  <c r="N8" i="14"/>
  <c r="C8" i="14"/>
  <c r="P16" i="14"/>
  <c r="N36" i="14"/>
  <c r="K44" i="14"/>
  <c r="D8" i="14"/>
  <c r="E46" i="12"/>
  <c r="I16" i="14"/>
  <c r="E8" i="14"/>
  <c r="F57" i="12"/>
  <c r="H20" i="14"/>
  <c r="F8" i="14"/>
  <c r="H8" i="14"/>
  <c r="I8" i="14"/>
  <c r="G8" i="14"/>
  <c r="I57" i="12"/>
  <c r="M20" i="14"/>
  <c r="O16" i="14"/>
  <c r="F16" i="14"/>
  <c r="O20" i="14"/>
  <c r="F48" i="12"/>
  <c r="F37" i="12"/>
  <c r="H37" i="12"/>
  <c r="N33" i="12"/>
  <c r="K29" i="12"/>
  <c r="J43" i="14"/>
  <c r="H43" i="14"/>
  <c r="O43" i="14"/>
  <c r="N43" i="14"/>
  <c r="P43" i="14"/>
  <c r="N39" i="14"/>
  <c r="M35" i="14"/>
  <c r="G27" i="14"/>
  <c r="M52" i="12"/>
  <c r="E48" i="12"/>
  <c r="N35" i="14"/>
  <c r="L35" i="14"/>
  <c r="O17" i="12"/>
  <c r="J37" i="12"/>
  <c r="M59" i="14"/>
  <c r="D39" i="14"/>
  <c r="I35" i="14"/>
  <c r="I61" i="7"/>
  <c r="Q61" i="7"/>
  <c r="L61" i="7"/>
  <c r="J61" i="7"/>
  <c r="G61" i="7"/>
  <c r="O61" i="7"/>
  <c r="Q32" i="7"/>
  <c r="P61" i="7"/>
  <c r="O12" i="9"/>
  <c r="N12" i="9"/>
  <c r="J12" i="9"/>
  <c r="G12" i="9"/>
  <c r="M12" i="9"/>
  <c r="L12" i="9"/>
  <c r="K12" i="9"/>
  <c r="P12" i="9"/>
  <c r="I59" i="24"/>
  <c r="F29" i="24"/>
  <c r="G29" i="24"/>
  <c r="J29" i="24"/>
  <c r="K55" i="12"/>
  <c r="M18" i="14"/>
  <c r="M55" i="12"/>
  <c r="E50" i="14"/>
  <c r="D28" i="12"/>
  <c r="N36" i="12"/>
  <c r="G35" i="7"/>
  <c r="O46" i="7"/>
  <c r="M46" i="7"/>
  <c r="J35" i="7"/>
  <c r="I32" i="7"/>
  <c r="J32" i="7"/>
  <c r="H28" i="7"/>
  <c r="G11" i="7"/>
  <c r="K54" i="7"/>
  <c r="G46" i="7"/>
  <c r="Q46" i="7"/>
  <c r="L46" i="7"/>
  <c r="H46" i="7"/>
  <c r="K46" i="7"/>
  <c r="N46" i="7"/>
  <c r="G54" i="7"/>
  <c r="M41" i="7"/>
  <c r="I25" i="7"/>
  <c r="E11" i="14"/>
  <c r="P11" i="14"/>
  <c r="H11" i="14"/>
  <c r="H44" i="12"/>
  <c r="J44" i="12"/>
  <c r="L44" i="12"/>
  <c r="M44" i="12"/>
  <c r="D44" i="12"/>
  <c r="N44" i="12"/>
  <c r="O44" i="12"/>
  <c r="G36" i="12"/>
  <c r="K36" i="12"/>
  <c r="I36" i="12"/>
  <c r="D32" i="12"/>
  <c r="O28" i="12"/>
  <c r="E28" i="12"/>
  <c r="K28" i="12"/>
  <c r="L28" i="12"/>
  <c r="H28" i="12"/>
  <c r="G12" i="12"/>
  <c r="D12" i="12"/>
  <c r="H50" i="14"/>
  <c r="L46" i="14"/>
  <c r="I18" i="14"/>
  <c r="J28" i="12"/>
  <c r="N28" i="12"/>
  <c r="M28" i="12"/>
  <c r="J18" i="14"/>
  <c r="L11" i="14"/>
  <c r="E36" i="12"/>
  <c r="I44" i="12"/>
  <c r="O16" i="12"/>
  <c r="F28" i="12"/>
  <c r="G28" i="12"/>
  <c r="O11" i="14"/>
  <c r="K11" i="14"/>
  <c r="F44" i="12"/>
  <c r="H36" i="12"/>
  <c r="O32" i="12"/>
  <c r="D15" i="12"/>
  <c r="M15" i="12"/>
  <c r="M7" i="12"/>
  <c r="I7" i="12"/>
  <c r="G57" i="14"/>
  <c r="L57" i="14"/>
  <c r="C49" i="14"/>
  <c r="I49" i="14"/>
  <c r="F49" i="14"/>
  <c r="O49" i="14"/>
  <c r="K49" i="14"/>
  <c r="O29" i="14"/>
  <c r="N25" i="14"/>
  <c r="N17" i="14"/>
  <c r="K9" i="14"/>
  <c r="P17" i="14"/>
  <c r="C17" i="14"/>
  <c r="H17" i="14"/>
  <c r="D31" i="12"/>
  <c r="N31" i="12"/>
  <c r="D57" i="14"/>
  <c r="H57" i="14"/>
  <c r="D49" i="14"/>
  <c r="K57" i="14"/>
  <c r="F25" i="14"/>
  <c r="L49" i="14"/>
  <c r="L7" i="12"/>
  <c r="I12" i="14"/>
  <c r="G22" i="24"/>
  <c r="I30" i="24"/>
  <c r="F22" i="24"/>
  <c r="J22" i="24"/>
  <c r="E40" i="24"/>
  <c r="H58" i="24"/>
  <c r="F47" i="24"/>
  <c r="H15" i="24"/>
  <c r="H34" i="24"/>
  <c r="I22" i="24"/>
  <c r="O60" i="12"/>
  <c r="M60" i="12"/>
  <c r="E60" i="12"/>
  <c r="L60" i="12"/>
  <c r="N60" i="12"/>
  <c r="J60" i="12"/>
  <c r="I60" i="12"/>
  <c r="F60" i="12"/>
  <c r="L57" i="12"/>
  <c r="O57" i="12"/>
  <c r="N57" i="12"/>
  <c r="K57" i="12"/>
  <c r="H57" i="12"/>
  <c r="G53" i="12"/>
  <c r="O53" i="12"/>
  <c r="I49" i="12"/>
  <c r="M49" i="12"/>
  <c r="L49" i="12"/>
  <c r="M42" i="12"/>
  <c r="E42" i="12"/>
  <c r="O42" i="12"/>
  <c r="I42" i="12"/>
  <c r="D34" i="12"/>
  <c r="N22" i="12"/>
  <c r="J18" i="12"/>
  <c r="M18" i="12"/>
  <c r="H18" i="12"/>
  <c r="E18" i="12"/>
  <c r="K18" i="12"/>
  <c r="N18" i="12"/>
  <c r="D18" i="12"/>
  <c r="I18" i="12"/>
  <c r="G18" i="12"/>
  <c r="M14" i="12"/>
  <c r="F10" i="12"/>
  <c r="H60" i="14"/>
  <c r="J56" i="14"/>
  <c r="D56" i="14"/>
  <c r="L56" i="14"/>
  <c r="F56" i="14"/>
  <c r="K56" i="14"/>
  <c r="I56" i="14"/>
  <c r="M56" i="14"/>
  <c r="H52" i="14"/>
  <c r="J52" i="14"/>
  <c r="I52" i="14"/>
  <c r="M52" i="14"/>
  <c r="M44" i="14"/>
  <c r="L44" i="14"/>
  <c r="P44" i="14"/>
  <c r="I44" i="14"/>
  <c r="F44" i="14"/>
  <c r="C44" i="14"/>
  <c r="H44" i="14"/>
  <c r="O40" i="14"/>
  <c r="C36" i="14"/>
  <c r="P36" i="14"/>
  <c r="E36" i="14"/>
  <c r="D36" i="14"/>
  <c r="M36" i="14"/>
  <c r="F36" i="14"/>
  <c r="K36" i="14"/>
  <c r="H36" i="14"/>
  <c r="M32" i="14"/>
  <c r="P32" i="14"/>
  <c r="O32" i="14"/>
  <c r="J28" i="14"/>
  <c r="K24" i="14"/>
  <c r="H24" i="14"/>
  <c r="M24" i="14"/>
  <c r="D24" i="14"/>
  <c r="L24" i="14"/>
  <c r="H60" i="12"/>
  <c r="D57" i="12"/>
  <c r="O36" i="14"/>
  <c r="C32" i="14"/>
  <c r="D44" i="14"/>
  <c r="J24" i="14"/>
  <c r="G36" i="14"/>
  <c r="P56" i="14"/>
  <c r="L48" i="14"/>
  <c r="L18" i="12"/>
  <c r="O44" i="14"/>
  <c r="H56" i="14"/>
  <c r="J44" i="14"/>
  <c r="E44" i="14"/>
  <c r="F22" i="12"/>
  <c r="L42" i="12"/>
  <c r="C56" i="14"/>
  <c r="M22" i="12"/>
  <c r="G56" i="14"/>
  <c r="H53" i="12"/>
  <c r="G20" i="14"/>
  <c r="P20" i="14"/>
  <c r="P9" i="14"/>
  <c r="J20" i="14"/>
  <c r="L20" i="14"/>
  <c r="D41" i="12"/>
  <c r="F41" i="12"/>
  <c r="O41" i="12"/>
  <c r="E41" i="12"/>
  <c r="G37" i="12"/>
  <c r="D37" i="12"/>
  <c r="M37" i="12"/>
  <c r="E37" i="12"/>
  <c r="O33" i="12"/>
  <c r="M29" i="12"/>
  <c r="E29" i="12"/>
  <c r="O21" i="12"/>
  <c r="J17" i="12"/>
  <c r="K13" i="12"/>
  <c r="C43" i="14"/>
  <c r="I43" i="14"/>
  <c r="L43" i="14"/>
  <c r="E39" i="14"/>
  <c r="L39" i="14"/>
  <c r="D35" i="14"/>
  <c r="G35" i="14"/>
  <c r="C35" i="14"/>
  <c r="N31" i="14"/>
  <c r="G31" i="14"/>
  <c r="F23" i="14"/>
  <c r="K23" i="14"/>
  <c r="G23" i="14"/>
  <c r="E23" i="14"/>
  <c r="L23" i="14"/>
  <c r="N9" i="14"/>
  <c r="G9" i="14"/>
  <c r="C20" i="14"/>
  <c r="N37" i="14"/>
  <c r="F36" i="12"/>
  <c r="L36" i="12"/>
  <c r="J36" i="12"/>
  <c r="J32" i="12"/>
  <c r="M8" i="12"/>
  <c r="P54" i="14"/>
  <c r="P50" i="14"/>
  <c r="H15" i="12"/>
  <c r="L15" i="12"/>
  <c r="N7" i="12"/>
  <c r="K7" i="12"/>
  <c r="F7" i="12"/>
  <c r="H7" i="12"/>
  <c r="N53" i="14"/>
  <c r="H49" i="14"/>
  <c r="J49" i="14"/>
  <c r="N49" i="14"/>
  <c r="P25" i="14"/>
  <c r="J25" i="14"/>
  <c r="O13" i="9"/>
  <c r="L13" i="9"/>
  <c r="M25" i="7"/>
  <c r="H27" i="7"/>
  <c r="N41" i="7"/>
  <c r="G27" i="7"/>
  <c r="P27" i="7"/>
  <c r="Q27" i="7"/>
  <c r="K27" i="7"/>
  <c r="A4" i="1"/>
  <c r="A4" i="33" s="1"/>
  <c r="A4" i="12"/>
  <c r="A4" i="16"/>
  <c r="A4" i="23"/>
  <c r="A4" i="8"/>
  <c r="A4" i="10"/>
  <c r="A4" i="19"/>
  <c r="A4" i="25"/>
  <c r="A4" i="14"/>
  <c r="A4" i="29"/>
  <c r="A4" i="7"/>
  <c r="A4" i="24"/>
  <c r="A4" i="15"/>
  <c r="A4" i="32"/>
  <c r="A4" i="2"/>
  <c r="A4" i="31"/>
  <c r="A4" i="9"/>
  <c r="A4" i="27"/>
  <c r="A4" i="17"/>
  <c r="A4" i="30"/>
  <c r="C31" i="24"/>
  <c r="E42" i="24"/>
  <c r="I42" i="24"/>
  <c r="I19" i="24"/>
  <c r="I52" i="24"/>
  <c r="C42" i="24"/>
  <c r="C16" i="24"/>
  <c r="H55" i="24"/>
  <c r="G9" i="24"/>
  <c r="C35" i="24"/>
  <c r="E35" i="24"/>
  <c r="E16" i="24"/>
  <c r="E31" i="24"/>
  <c r="E55" i="24"/>
  <c r="F9" i="24"/>
  <c r="J47" i="24"/>
  <c r="G35" i="24"/>
  <c r="F42" i="24"/>
  <c r="E52" i="24"/>
  <c r="I47" i="24"/>
  <c r="G47" i="24"/>
  <c r="F55" i="24"/>
  <c r="G42" i="24"/>
  <c r="J42" i="24"/>
  <c r="I9" i="24"/>
  <c r="H35" i="24"/>
  <c r="F31" i="24"/>
  <c r="C19" i="24"/>
  <c r="O8" i="12"/>
  <c r="H14" i="12"/>
  <c r="O49" i="12"/>
  <c r="O48" i="14"/>
  <c r="D52" i="14"/>
  <c r="D10" i="12"/>
  <c r="H46" i="12"/>
  <c r="F49" i="12"/>
  <c r="D17" i="14"/>
  <c r="I12" i="12"/>
  <c r="N8" i="12"/>
  <c r="K12" i="12"/>
  <c r="H51" i="12"/>
  <c r="K31" i="14"/>
  <c r="M31" i="14"/>
  <c r="P12" i="14"/>
  <c r="F56" i="12"/>
  <c r="E19" i="12"/>
  <c r="C21" i="14"/>
  <c r="P37" i="14"/>
  <c r="I52" i="12"/>
  <c r="P52" i="14"/>
  <c r="G38" i="12"/>
  <c r="O46" i="12"/>
  <c r="I48" i="14"/>
  <c r="N52" i="14"/>
  <c r="F30" i="12"/>
  <c r="N46" i="12"/>
  <c r="G49" i="12"/>
  <c r="N43" i="12"/>
  <c r="I53" i="14"/>
  <c r="C53" i="14"/>
  <c r="K17" i="14"/>
  <c r="O53" i="14"/>
  <c r="K8" i="12"/>
  <c r="N12" i="12"/>
  <c r="N52" i="12"/>
  <c r="C31" i="14"/>
  <c r="G34" i="12"/>
  <c r="J22" i="12"/>
  <c r="G12" i="14"/>
  <c r="D31" i="14"/>
  <c r="I35" i="12"/>
  <c r="L37" i="14"/>
  <c r="M53" i="14"/>
  <c r="L17" i="14"/>
  <c r="J37" i="14"/>
  <c r="M37" i="14"/>
  <c r="O17" i="14"/>
  <c r="O37" i="14"/>
  <c r="J12" i="12"/>
  <c r="E8" i="12"/>
  <c r="G48" i="14"/>
  <c r="H10" i="12"/>
  <c r="D48" i="14"/>
  <c r="L46" i="12"/>
  <c r="K53" i="14"/>
  <c r="F53" i="14"/>
  <c r="D12" i="14"/>
  <c r="D53" i="14"/>
  <c r="J43" i="12"/>
  <c r="C37" i="14"/>
  <c r="P31" i="14"/>
  <c r="G52" i="14"/>
  <c r="I46" i="12"/>
  <c r="J49" i="12"/>
  <c r="E48" i="14"/>
  <c r="F52" i="14"/>
  <c r="E22" i="12"/>
  <c r="F34" i="12"/>
  <c r="G46" i="12"/>
  <c r="H49" i="12"/>
  <c r="M17" i="14"/>
  <c r="I55" i="12"/>
  <c r="L8" i="12"/>
  <c r="F12" i="12"/>
  <c r="E24" i="12"/>
  <c r="J31" i="14"/>
  <c r="E23" i="12"/>
  <c r="N50" i="12"/>
  <c r="J53" i="14"/>
  <c r="H53" i="14"/>
  <c r="H48" i="14"/>
  <c r="L10" i="12"/>
  <c r="F31" i="14"/>
  <c r="F52" i="12"/>
  <c r="H21" i="14"/>
  <c r="J26" i="14"/>
  <c r="H37" i="14"/>
  <c r="O31" i="14"/>
  <c r="L14" i="12"/>
  <c r="K34" i="12"/>
  <c r="N48" i="14"/>
  <c r="O52" i="14"/>
  <c r="J34" i="12"/>
  <c r="K46" i="12"/>
  <c r="E49" i="12"/>
  <c r="M58" i="12"/>
  <c r="E37" i="14"/>
  <c r="G8" i="12"/>
  <c r="O55" i="12"/>
  <c r="J8" i="12"/>
  <c r="H12" i="12"/>
  <c r="N12" i="14"/>
  <c r="F12" i="14"/>
  <c r="G52" i="12"/>
  <c r="G23" i="12"/>
  <c r="F17" i="14"/>
  <c r="E17" i="14"/>
  <c r="E55" i="12"/>
  <c r="P53" i="14"/>
  <c r="M21" i="14"/>
  <c r="M42" i="14"/>
  <c r="I14" i="12"/>
  <c r="L52" i="12"/>
  <c r="K42" i="14"/>
  <c r="F48" i="14"/>
  <c r="M10" i="12"/>
  <c r="O30" i="12"/>
  <c r="D58" i="12"/>
  <c r="C12" i="14"/>
  <c r="E52" i="12"/>
  <c r="K37" i="14"/>
  <c r="D21" i="14"/>
  <c r="N21" i="14"/>
  <c r="P42" i="14"/>
  <c r="E31" i="14"/>
  <c r="P47" i="14"/>
  <c r="L52" i="14"/>
  <c r="H22" i="12"/>
  <c r="M48" i="14"/>
  <c r="O14" i="12"/>
  <c r="L22" i="12"/>
  <c r="D49" i="12"/>
  <c r="M12" i="14"/>
  <c r="F37" i="14"/>
  <c r="F51" i="12"/>
  <c r="L55" i="12"/>
  <c r="E12" i="12"/>
  <c r="O12" i="12"/>
  <c r="N55" i="12"/>
  <c r="K49" i="12"/>
  <c r="E10" i="12"/>
  <c r="H50" i="12"/>
  <c r="H52" i="12"/>
  <c r="E53" i="14"/>
  <c r="L53" i="14"/>
  <c r="E17" i="9"/>
  <c r="J35" i="9"/>
  <c r="G35" i="9"/>
  <c r="G40" i="9"/>
  <c r="L40" i="9"/>
  <c r="M30" i="9"/>
  <c r="F40" i="9"/>
  <c r="J17" i="9"/>
  <c r="H10" i="9"/>
  <c r="L11" i="9"/>
  <c r="N30" i="9"/>
  <c r="J34" i="7"/>
  <c r="I49" i="7"/>
  <c r="O12" i="7"/>
  <c r="G45" i="7"/>
  <c r="K53" i="7"/>
  <c r="H12" i="7"/>
  <c r="P47" i="7"/>
  <c r="O45" i="7"/>
  <c r="J47" i="7"/>
  <c r="J53" i="7"/>
  <c r="K20" i="7"/>
  <c r="Q20" i="7"/>
  <c r="J20" i="7"/>
  <c r="L12" i="7"/>
  <c r="P12" i="7"/>
  <c r="M12" i="7"/>
  <c r="J12" i="7"/>
  <c r="H26" i="9"/>
  <c r="J26" i="9"/>
  <c r="E41" i="24"/>
  <c r="I34" i="7"/>
  <c r="O34" i="7"/>
  <c r="H34" i="7"/>
  <c r="O55" i="9"/>
  <c r="K10" i="14"/>
  <c r="N12" i="7"/>
  <c r="M20" i="7"/>
  <c r="K12" i="7"/>
  <c r="M60" i="14"/>
  <c r="G60" i="14"/>
  <c r="K50" i="14"/>
  <c r="N50" i="14"/>
  <c r="I29" i="14"/>
  <c r="L29" i="14"/>
  <c r="J29" i="14"/>
  <c r="H29" i="14"/>
  <c r="C29" i="14"/>
  <c r="H60" i="24"/>
  <c r="L57" i="7"/>
  <c r="M57" i="7"/>
  <c r="I57" i="7"/>
  <c r="H57" i="7"/>
  <c r="J57" i="7"/>
  <c r="G57" i="7"/>
  <c r="N19" i="9"/>
  <c r="M58" i="9"/>
  <c r="D50" i="14"/>
  <c r="G12" i="7"/>
  <c r="O20" i="7"/>
  <c r="H25" i="12"/>
  <c r="M36" i="12"/>
  <c r="D36" i="12"/>
  <c r="O36" i="12"/>
  <c r="E21" i="12"/>
  <c r="I21" i="12"/>
  <c r="F15" i="12"/>
  <c r="O15" i="12"/>
  <c r="J15" i="12"/>
  <c r="J7" i="12"/>
  <c r="G7" i="12"/>
  <c r="D7" i="12"/>
  <c r="J23" i="14"/>
  <c r="M23" i="14"/>
  <c r="I23" i="14"/>
  <c r="P23" i="14"/>
  <c r="D23" i="14"/>
  <c r="N19" i="14"/>
  <c r="O9" i="14"/>
  <c r="E9" i="14"/>
  <c r="J9" i="14"/>
  <c r="C9" i="14"/>
  <c r="D9" i="14"/>
  <c r="L9" i="14"/>
  <c r="F9" i="14"/>
  <c r="Q38" i="7"/>
  <c r="L19" i="9"/>
  <c r="C36" i="24"/>
  <c r="G36" i="24"/>
  <c r="O18" i="7"/>
  <c r="H60" i="9"/>
  <c r="N29" i="7"/>
  <c r="N30" i="12"/>
  <c r="J30" i="12"/>
  <c r="G30" i="12"/>
  <c r="L33" i="14"/>
  <c r="G14" i="14"/>
  <c r="M14" i="14"/>
  <c r="K14" i="14"/>
  <c r="D14" i="14"/>
  <c r="F50" i="14"/>
  <c r="L10" i="14"/>
  <c r="J10" i="14"/>
  <c r="H10" i="14"/>
  <c r="P10" i="14"/>
  <c r="F10" i="14"/>
  <c r="N10" i="14"/>
  <c r="I10" i="14"/>
  <c r="G10" i="14"/>
  <c r="O10" i="14"/>
  <c r="N14" i="7"/>
  <c r="C10" i="14"/>
  <c r="O50" i="14"/>
  <c r="M10" i="14"/>
  <c r="Q57" i="7"/>
  <c r="J35" i="12"/>
  <c r="N35" i="12"/>
  <c r="H35" i="12"/>
  <c r="L25" i="12"/>
  <c r="N25" i="12"/>
  <c r="O25" i="12"/>
  <c r="H38" i="14"/>
  <c r="J9" i="24"/>
  <c r="E9" i="24"/>
  <c r="H9" i="24"/>
  <c r="M30" i="12"/>
  <c r="H30" i="12"/>
  <c r="M29" i="14"/>
  <c r="Q34" i="7"/>
  <c r="N29" i="14"/>
  <c r="H34" i="12"/>
  <c r="L34" i="12"/>
  <c r="M34" i="12"/>
  <c r="I34" i="12"/>
  <c r="O34" i="12"/>
  <c r="N34" i="12"/>
  <c r="L20" i="12"/>
  <c r="M20" i="12"/>
  <c r="L30" i="12"/>
  <c r="H33" i="14"/>
  <c r="K57" i="7"/>
  <c r="E10" i="14"/>
  <c r="G25" i="12"/>
  <c r="G29" i="14"/>
  <c r="G57" i="12"/>
  <c r="M57" i="12"/>
  <c r="J57" i="12"/>
  <c r="F45" i="12"/>
  <c r="N45" i="12"/>
  <c r="K45" i="12"/>
  <c r="L45" i="12"/>
  <c r="E45" i="12"/>
  <c r="H45" i="12"/>
  <c r="J45" i="12"/>
  <c r="G45" i="12"/>
  <c r="O45" i="12"/>
  <c r="G44" i="12"/>
  <c r="I39" i="12"/>
  <c r="L39" i="12"/>
  <c r="G42" i="14"/>
  <c r="L32" i="14"/>
  <c r="K61" i="7"/>
  <c r="H61" i="7"/>
  <c r="E24" i="9"/>
  <c r="N53" i="12"/>
  <c r="K43" i="12"/>
  <c r="O43" i="12"/>
  <c r="L17" i="12"/>
  <c r="G17" i="12"/>
  <c r="H29" i="24"/>
  <c r="C29" i="24"/>
  <c r="I35" i="24"/>
  <c r="H27" i="24"/>
  <c r="J19" i="24"/>
  <c r="P26" i="9"/>
  <c r="E30" i="9"/>
  <c r="I35" i="9"/>
  <c r="J37" i="9"/>
  <c r="N44" i="9"/>
  <c r="F35" i="9"/>
  <c r="F30" i="9"/>
  <c r="K10" i="9"/>
  <c r="H23" i="9"/>
  <c r="N23" i="9"/>
  <c r="I40" i="9"/>
  <c r="M40" i="9"/>
  <c r="M58" i="7"/>
  <c r="D23" i="12"/>
  <c r="E19" i="24"/>
  <c r="M60" i="7"/>
  <c r="J23" i="9"/>
  <c r="K23" i="9"/>
  <c r="F61" i="9"/>
  <c r="E40" i="9"/>
  <c r="P42" i="9"/>
  <c r="J30" i="9"/>
  <c r="H26" i="24"/>
  <c r="H47" i="24"/>
  <c r="I40" i="24"/>
  <c r="F30" i="24"/>
  <c r="F40" i="24"/>
  <c r="C40" i="24"/>
  <c r="I27" i="24"/>
  <c r="I55" i="24"/>
  <c r="H22" i="24"/>
  <c r="F26" i="24"/>
  <c r="E26" i="24"/>
  <c r="I26" i="24"/>
  <c r="C34" i="24"/>
  <c r="F23" i="24"/>
  <c r="E39" i="24"/>
  <c r="H10" i="24"/>
  <c r="J26" i="24"/>
  <c r="C47" i="24"/>
  <c r="J55" i="24"/>
  <c r="J18" i="24"/>
  <c r="G14" i="24"/>
  <c r="G26" i="24"/>
  <c r="L54" i="12"/>
  <c r="L45" i="14"/>
  <c r="H59" i="12"/>
  <c r="N58" i="12"/>
  <c r="G58" i="12"/>
  <c r="L58" i="12"/>
  <c r="K58" i="12"/>
  <c r="F58" i="12"/>
  <c r="O58" i="12"/>
  <c r="I58" i="12"/>
  <c r="H58" i="12"/>
  <c r="H39" i="12"/>
  <c r="O39" i="12"/>
  <c r="E39" i="12"/>
  <c r="D39" i="12"/>
  <c r="N39" i="12"/>
  <c r="K39" i="12"/>
  <c r="F39" i="12"/>
  <c r="G39" i="12"/>
  <c r="I59" i="14"/>
  <c r="D59" i="14"/>
  <c r="G59" i="14"/>
  <c r="C59" i="14"/>
  <c r="L59" i="14"/>
  <c r="O59" i="14"/>
  <c r="P59" i="14"/>
  <c r="F59" i="14"/>
  <c r="J59" i="14"/>
  <c r="H59" i="14"/>
  <c r="E59" i="14"/>
  <c r="C30" i="14"/>
  <c r="L18" i="14"/>
  <c r="O18" i="14"/>
  <c r="N18" i="14"/>
  <c r="D18" i="14"/>
  <c r="G18" i="14"/>
  <c r="P18" i="14"/>
  <c r="E35" i="12"/>
  <c r="D55" i="14"/>
  <c r="I45" i="14"/>
  <c r="C45" i="14"/>
  <c r="L51" i="12"/>
  <c r="D42" i="14"/>
  <c r="G51" i="12"/>
  <c r="D51" i="12"/>
  <c r="N55" i="14"/>
  <c r="L13" i="12"/>
  <c r="F18" i="14"/>
  <c r="M38" i="12"/>
  <c r="N38" i="12"/>
  <c r="D38" i="12"/>
  <c r="H27" i="12"/>
  <c r="O27" i="12"/>
  <c r="F27" i="12"/>
  <c r="D27" i="12"/>
  <c r="G27" i="12"/>
  <c r="J27" i="12"/>
  <c r="N27" i="12"/>
  <c r="K27" i="12"/>
  <c r="L27" i="12"/>
  <c r="E27" i="12"/>
  <c r="F29" i="14"/>
  <c r="K29" i="14"/>
  <c r="P29" i="14"/>
  <c r="E29" i="14"/>
  <c r="D29" i="14"/>
  <c r="J11" i="14"/>
  <c r="D11" i="14"/>
  <c r="F11" i="14"/>
  <c r="I11" i="14"/>
  <c r="C11" i="14"/>
  <c r="G11" i="14"/>
  <c r="M11" i="14"/>
  <c r="N11" i="14"/>
  <c r="G45" i="14"/>
  <c r="K35" i="12"/>
  <c r="N45" i="14"/>
  <c r="H42" i="14"/>
  <c r="H18" i="14"/>
  <c r="D43" i="12"/>
  <c r="F43" i="12"/>
  <c r="E43" i="12"/>
  <c r="M43" i="12"/>
  <c r="G43" i="12"/>
  <c r="H43" i="12"/>
  <c r="F31" i="12"/>
  <c r="O31" i="12"/>
  <c r="K31" i="12"/>
  <c r="I31" i="12"/>
  <c r="M31" i="12"/>
  <c r="J31" i="12"/>
  <c r="G31" i="12"/>
  <c r="E25" i="12"/>
  <c r="J25" i="12"/>
  <c r="D25" i="12"/>
  <c r="K25" i="12"/>
  <c r="L19" i="12"/>
  <c r="J10" i="12"/>
  <c r="G10" i="12"/>
  <c r="N10" i="12"/>
  <c r="I10" i="12"/>
  <c r="O10" i="12"/>
  <c r="I34" i="14"/>
  <c r="K34" i="14"/>
  <c r="G59" i="12"/>
  <c r="L59" i="12"/>
  <c r="M59" i="12"/>
  <c r="K59" i="12"/>
  <c r="O59" i="12"/>
  <c r="I59" i="12"/>
  <c r="I55" i="14"/>
  <c r="J55" i="14"/>
  <c r="E55" i="14"/>
  <c r="F45" i="14"/>
  <c r="D45" i="14"/>
  <c r="H45" i="14"/>
  <c r="J45" i="14"/>
  <c r="P45" i="14"/>
  <c r="M45" i="14"/>
  <c r="K45" i="14"/>
  <c r="P55" i="14"/>
  <c r="E45" i="14"/>
  <c r="F26" i="12"/>
  <c r="K22" i="14"/>
  <c r="G35" i="12"/>
  <c r="L55" i="14"/>
  <c r="J58" i="12"/>
  <c r="E58" i="12"/>
  <c r="N59" i="14"/>
  <c r="H42" i="12"/>
  <c r="J42" i="12"/>
  <c r="G42" i="12"/>
  <c r="K42" i="12"/>
  <c r="D42" i="12"/>
  <c r="N42" i="12"/>
  <c r="F42" i="12"/>
  <c r="J14" i="12"/>
  <c r="N14" i="12"/>
  <c r="F14" i="12"/>
  <c r="D14" i="12"/>
  <c r="E14" i="12"/>
  <c r="G14" i="12"/>
  <c r="D9" i="12"/>
  <c r="J47" i="14"/>
  <c r="N38" i="14"/>
  <c r="J21" i="14"/>
  <c r="G21" i="14"/>
  <c r="O21" i="14"/>
  <c r="K21" i="14"/>
  <c r="I21" i="14"/>
  <c r="F21" i="14"/>
  <c r="L21" i="14"/>
  <c r="P21" i="14"/>
  <c r="G55" i="14"/>
  <c r="M55" i="14"/>
  <c r="O51" i="12"/>
  <c r="K51" i="12"/>
  <c r="E51" i="12"/>
  <c r="F35" i="12"/>
  <c r="O35" i="12"/>
  <c r="L35" i="12"/>
  <c r="M35" i="12"/>
  <c r="J23" i="12"/>
  <c r="N23" i="12"/>
  <c r="L23" i="12"/>
  <c r="F23" i="12"/>
  <c r="M23" i="12"/>
  <c r="K23" i="12"/>
  <c r="M13" i="12"/>
  <c r="J13" i="12"/>
  <c r="O13" i="12"/>
  <c r="I13" i="12"/>
  <c r="G13" i="12"/>
  <c r="D13" i="12"/>
  <c r="F13" i="12"/>
  <c r="L42" i="14"/>
  <c r="I42" i="14"/>
  <c r="O42" i="14"/>
  <c r="J42" i="14"/>
  <c r="N42" i="14"/>
  <c r="F42" i="14"/>
  <c r="E26" i="14"/>
  <c r="E42" i="14"/>
  <c r="H55" i="14"/>
  <c r="C55" i="14"/>
  <c r="K55" i="14"/>
  <c r="D26" i="12"/>
  <c r="F55" i="14"/>
  <c r="I51" i="12"/>
  <c r="M51" i="12"/>
  <c r="O23" i="12"/>
  <c r="J39" i="12"/>
  <c r="N51" i="12"/>
  <c r="N59" i="12"/>
  <c r="M39" i="12"/>
  <c r="H23" i="12"/>
  <c r="F59" i="12"/>
  <c r="H55" i="12"/>
  <c r="J55" i="12"/>
  <c r="F55" i="12"/>
  <c r="G55" i="12"/>
  <c r="G50" i="12"/>
  <c r="J50" i="12"/>
  <c r="O50" i="12"/>
  <c r="E50" i="12"/>
  <c r="F50" i="12"/>
  <c r="L50" i="12"/>
  <c r="K50" i="12"/>
  <c r="M50" i="12"/>
  <c r="D50" i="12"/>
  <c r="I17" i="12"/>
  <c r="F17" i="12"/>
  <c r="D17" i="12"/>
  <c r="K17" i="12"/>
  <c r="E17" i="12"/>
  <c r="N17" i="12"/>
  <c r="H17" i="12"/>
  <c r="L51" i="14"/>
  <c r="E51" i="14"/>
  <c r="G41" i="14"/>
  <c r="F41" i="14"/>
  <c r="D41" i="14"/>
  <c r="O41" i="14"/>
  <c r="L41" i="14"/>
  <c r="H41" i="14"/>
  <c r="I25" i="14"/>
  <c r="O25" i="14"/>
  <c r="G25" i="14"/>
  <c r="H25" i="14"/>
  <c r="E25" i="14"/>
  <c r="C25" i="14"/>
  <c r="M25" i="14"/>
  <c r="K25" i="14"/>
  <c r="D25" i="14"/>
  <c r="L25" i="14"/>
  <c r="L14" i="14"/>
  <c r="E14" i="14"/>
  <c r="H14" i="14"/>
  <c r="C14" i="14"/>
  <c r="F14" i="14"/>
  <c r="E12" i="14"/>
  <c r="L31" i="14"/>
  <c r="M25" i="9"/>
  <c r="H25" i="9"/>
  <c r="Q8" i="9"/>
  <c r="O60" i="9"/>
  <c r="L60" i="9"/>
  <c r="G25" i="9"/>
  <c r="K25" i="9"/>
  <c r="L37" i="9"/>
  <c r="J60" i="9"/>
  <c r="L46" i="9"/>
  <c r="P58" i="9"/>
  <c r="H11" i="9"/>
  <c r="M28" i="9"/>
  <c r="J25" i="9"/>
  <c r="H61" i="9"/>
  <c r="I39" i="9"/>
  <c r="F55" i="9"/>
  <c r="Q60" i="9"/>
  <c r="E55" i="9"/>
  <c r="G28" i="9"/>
  <c r="N25" i="9"/>
  <c r="L28" i="9"/>
  <c r="N55" i="9"/>
  <c r="F25" i="9"/>
  <c r="M55" i="9"/>
  <c r="L55" i="9"/>
  <c r="M60" i="9"/>
  <c r="G39" i="9"/>
  <c r="H55" i="9"/>
  <c r="I25" i="9"/>
  <c r="I28" i="9"/>
  <c r="F28" i="9"/>
  <c r="H37" i="9"/>
  <c r="J55" i="9"/>
  <c r="N60" i="9"/>
  <c r="I55" i="9"/>
  <c r="K28" i="9"/>
  <c r="N28" i="9"/>
  <c r="G55" i="9"/>
  <c r="O21" i="7"/>
  <c r="P17" i="7"/>
  <c r="H21" i="7"/>
  <c r="G40" i="7"/>
  <c r="N34" i="7"/>
  <c r="K19" i="7"/>
  <c r="Q21" i="7"/>
  <c r="M15" i="7"/>
  <c r="M9" i="7"/>
  <c r="O9" i="7"/>
  <c r="P33" i="7"/>
  <c r="P9" i="7"/>
  <c r="L15" i="7"/>
  <c r="P39" i="7"/>
  <c r="G9" i="7"/>
  <c r="N28" i="7"/>
  <c r="O40" i="7"/>
  <c r="G19" i="7"/>
  <c r="P21" i="7"/>
  <c r="G15" i="7"/>
  <c r="Q9" i="7"/>
  <c r="M13" i="7"/>
  <c r="J17" i="7"/>
  <c r="J19" i="7"/>
  <c r="Q12" i="7"/>
  <c r="L21" i="7"/>
  <c r="P34" i="7"/>
  <c r="P28" i="7"/>
  <c r="M19" i="7"/>
  <c r="J15" i="7"/>
  <c r="L9" i="7"/>
  <c r="P19" i="7"/>
  <c r="N9" i="7"/>
  <c r="N10" i="7"/>
  <c r="L19" i="7"/>
  <c r="H15" i="7"/>
  <c r="L34" i="7"/>
  <c r="M34" i="7"/>
  <c r="O17" i="7"/>
  <c r="H19" i="7"/>
  <c r="I15" i="7"/>
  <c r="N15" i="7"/>
  <c r="P15" i="7"/>
  <c r="G39" i="7"/>
  <c r="I58" i="7"/>
  <c r="M21" i="7"/>
  <c r="I9" i="7"/>
  <c r="I19" i="7"/>
  <c r="G21" i="7"/>
  <c r="K21" i="7"/>
  <c r="O8" i="7"/>
  <c r="O19" i="7"/>
  <c r="O15" i="7"/>
  <c r="I21" i="7"/>
  <c r="N21" i="7"/>
  <c r="K15" i="7"/>
  <c r="J25" i="24" l="1"/>
  <c r="I31" i="24"/>
  <c r="F44" i="24"/>
  <c r="I25" i="24"/>
  <c r="G56" i="24"/>
  <c r="H25" i="24"/>
  <c r="J30" i="24"/>
  <c r="C25" i="24"/>
  <c r="C10" i="24"/>
  <c r="G30" i="24"/>
  <c r="C44" i="24"/>
  <c r="I18" i="24"/>
  <c r="C17" i="24"/>
  <c r="J56" i="24"/>
  <c r="J50" i="24"/>
  <c r="C43" i="24"/>
  <c r="I44" i="24"/>
  <c r="E8" i="24"/>
  <c r="C18" i="24"/>
  <c r="G25" i="24"/>
  <c r="E10" i="24"/>
  <c r="E56" i="24"/>
  <c r="E44" i="24"/>
  <c r="J44" i="24"/>
  <c r="E18" i="24"/>
  <c r="C56" i="24"/>
  <c r="I56" i="24"/>
  <c r="I37" i="24"/>
  <c r="E25" i="24"/>
  <c r="I10" i="24"/>
  <c r="G18" i="24"/>
  <c r="F11" i="24"/>
  <c r="I43" i="24"/>
  <c r="F18" i="24"/>
  <c r="H43" i="24"/>
  <c r="F56" i="24"/>
  <c r="H30" i="24"/>
  <c r="F10" i="24"/>
  <c r="J10" i="24"/>
  <c r="G31" i="24"/>
  <c r="E11" i="24"/>
  <c r="I24" i="24"/>
  <c r="E30" i="24"/>
  <c r="H31" i="24"/>
  <c r="M33" i="7"/>
  <c r="G33" i="7"/>
  <c r="J18" i="7"/>
  <c r="O55" i="7"/>
  <c r="K25" i="7"/>
  <c r="Q25" i="7"/>
  <c r="J33" i="7"/>
  <c r="N11" i="7"/>
  <c r="K35" i="7"/>
  <c r="K40" i="7"/>
  <c r="M18" i="7"/>
  <c r="O33" i="7"/>
  <c r="K47" i="7"/>
  <c r="N47" i="7"/>
  <c r="H25" i="7"/>
  <c r="N57" i="7"/>
  <c r="K33" i="7"/>
  <c r="N40" i="7"/>
  <c r="Q33" i="7"/>
  <c r="N18" i="7"/>
  <c r="I33" i="7"/>
  <c r="Q47" i="7"/>
  <c r="J25" i="7"/>
  <c r="P11" i="7"/>
  <c r="O57" i="7"/>
  <c r="H40" i="7"/>
  <c r="H33" i="7"/>
  <c r="I18" i="7"/>
  <c r="L18" i="7"/>
  <c r="P55" i="7"/>
  <c r="I47" i="7"/>
  <c r="G25" i="7"/>
  <c r="P25" i="7"/>
  <c r="K11" i="7"/>
  <c r="M11" i="7"/>
  <c r="Q40" i="7"/>
  <c r="H18" i="7"/>
  <c r="N55" i="7"/>
  <c r="Q11" i="7"/>
  <c r="J11" i="7"/>
  <c r="P40" i="7"/>
  <c r="M40" i="7"/>
  <c r="I40" i="7"/>
  <c r="Q18" i="7"/>
  <c r="O47" i="7"/>
  <c r="M47" i="7"/>
  <c r="L11" i="7"/>
  <c r="I11" i="7"/>
  <c r="L33" i="7"/>
  <c r="L40" i="7"/>
  <c r="K18" i="7"/>
  <c r="L47" i="7"/>
  <c r="N25" i="7"/>
  <c r="L25" i="7"/>
  <c r="O11" i="7"/>
  <c r="Q8" i="7"/>
  <c r="J52" i="7"/>
  <c r="J31" i="7"/>
  <c r="J45" i="7"/>
  <c r="Q60" i="7"/>
  <c r="K60" i="7"/>
  <c r="M38" i="7"/>
  <c r="N23" i="7"/>
  <c r="J59" i="7"/>
  <c r="P31" i="7"/>
  <c r="J38" i="7"/>
  <c r="K45" i="7"/>
  <c r="L60" i="7"/>
  <c r="I23" i="7"/>
  <c r="Q23" i="7"/>
  <c r="G23" i="7"/>
  <c r="K17" i="7"/>
  <c r="O31" i="7"/>
  <c r="P59" i="7"/>
  <c r="G8" i="7"/>
  <c r="I50" i="7"/>
  <c r="H8" i="7"/>
  <c r="N22" i="7"/>
  <c r="H38" i="7"/>
  <c r="K8" i="7"/>
  <c r="N27" i="7"/>
  <c r="Q30" i="7"/>
  <c r="O27" i="7"/>
  <c r="M45" i="7"/>
  <c r="I52" i="7"/>
  <c r="L23" i="7"/>
  <c r="H60" i="7"/>
  <c r="G31" i="7"/>
  <c r="O10" i="7"/>
  <c r="Q31" i="7"/>
  <c r="L45" i="7"/>
  <c r="H31" i="7"/>
  <c r="M8" i="7"/>
  <c r="N50" i="7"/>
  <c r="L8" i="7"/>
  <c r="P10" i="7"/>
  <c r="P38" i="7"/>
  <c r="P45" i="7"/>
  <c r="L27" i="7"/>
  <c r="Q52" i="7"/>
  <c r="M52" i="7"/>
  <c r="N56" i="7"/>
  <c r="L52" i="7"/>
  <c r="M50" i="7"/>
  <c r="P51" i="7"/>
  <c r="I31" i="7"/>
  <c r="O60" i="7"/>
  <c r="P23" i="7"/>
  <c r="N60" i="7"/>
  <c r="I8" i="7"/>
  <c r="H10" i="7"/>
  <c r="L20" i="7"/>
  <c r="K10" i="7"/>
  <c r="G20" i="7"/>
  <c r="N8" i="7"/>
  <c r="Q45" i="7"/>
  <c r="H45" i="7"/>
  <c r="H52" i="7"/>
  <c r="K52" i="7"/>
  <c r="P52" i="7"/>
  <c r="H20" i="7"/>
  <c r="I60" i="7"/>
  <c r="L31" i="7"/>
  <c r="I17" i="7"/>
  <c r="L38" i="7"/>
  <c r="K23" i="7"/>
  <c r="J23" i="7"/>
  <c r="N31" i="7"/>
  <c r="H59" i="7"/>
  <c r="L17" i="7"/>
  <c r="G38" i="7"/>
  <c r="N45" i="7"/>
  <c r="P60" i="7"/>
  <c r="I38" i="7"/>
  <c r="Q58" i="7"/>
  <c r="Q17" i="7"/>
  <c r="K31" i="7"/>
  <c r="H17" i="7"/>
  <c r="N17" i="7"/>
  <c r="J8" i="7"/>
  <c r="N20" i="7"/>
  <c r="I10" i="7"/>
  <c r="N38" i="7"/>
  <c r="P20" i="7"/>
  <c r="O52" i="7"/>
  <c r="M27" i="7"/>
  <c r="K38" i="7"/>
  <c r="N52" i="7"/>
  <c r="G60" i="7"/>
  <c r="M23" i="7"/>
  <c r="J27" i="7"/>
  <c r="G58" i="9"/>
  <c r="N61" i="9"/>
  <c r="Q10" i="9"/>
  <c r="K26" i="9"/>
  <c r="I42" i="9"/>
  <c r="E44" i="9"/>
  <c r="K58" i="9"/>
  <c r="I26" i="9"/>
  <c r="J10" i="9"/>
  <c r="I9" i="9"/>
  <c r="G42" i="9"/>
  <c r="E58" i="9"/>
  <c r="E42" i="9"/>
  <c r="H28" i="9"/>
  <c r="F58" i="9"/>
  <c r="N26" i="9"/>
  <c r="E10" i="9"/>
  <c r="Q9" i="9"/>
  <c r="H9" i="9"/>
  <c r="K42" i="9"/>
  <c r="N58" i="9"/>
  <c r="N42" i="9"/>
  <c r="F42" i="9"/>
  <c r="M42" i="9"/>
  <c r="G60" i="9"/>
  <c r="L58" i="9"/>
  <c r="M26" i="9"/>
  <c r="F60" i="9"/>
  <c r="F10" i="9"/>
  <c r="N9" i="9"/>
  <c r="P10" i="9"/>
  <c r="E28" i="9"/>
  <c r="L10" i="9"/>
  <c r="O42" i="9"/>
  <c r="H42" i="9"/>
  <c r="K60" i="9"/>
  <c r="J58" i="9"/>
  <c r="O26" i="9"/>
  <c r="M10" i="9"/>
  <c r="O10" i="9"/>
  <c r="J28" i="9"/>
  <c r="G26" i="9"/>
  <c r="I58" i="9"/>
  <c r="L26" i="9"/>
  <c r="P44" i="9"/>
  <c r="F26" i="9"/>
  <c r="I10" i="9"/>
  <c r="Q58" i="9"/>
  <c r="E26" i="9"/>
  <c r="L42" i="9"/>
  <c r="G20" i="9"/>
  <c r="N24" i="9"/>
  <c r="E8" i="9"/>
  <c r="J8" i="9"/>
  <c r="Q24" i="9"/>
  <c r="F19" i="9"/>
  <c r="I37" i="9"/>
  <c r="H8" i="9"/>
  <c r="I24" i="9"/>
  <c r="J24" i="9"/>
  <c r="O19" i="9"/>
  <c r="G19" i="9"/>
  <c r="N8" i="9"/>
  <c r="K8" i="9"/>
  <c r="Q37" i="9"/>
  <c r="P8" i="9"/>
  <c r="G24" i="9"/>
  <c r="I19" i="9"/>
  <c r="L8" i="9"/>
  <c r="F37" i="9"/>
  <c r="I8" i="9"/>
  <c r="P25" i="9"/>
  <c r="K24" i="9"/>
  <c r="J19" i="9"/>
  <c r="K37" i="9"/>
  <c r="H24" i="9"/>
  <c r="O8" i="9"/>
  <c r="Q19" i="9"/>
  <c r="L24" i="9"/>
  <c r="O37" i="9"/>
  <c r="M24" i="9"/>
  <c r="K19" i="9"/>
  <c r="P19" i="9"/>
  <c r="E37" i="9"/>
  <c r="H19" i="9"/>
  <c r="F8" i="9"/>
  <c r="G8" i="9"/>
  <c r="F24" i="9"/>
  <c r="E19" i="9"/>
  <c r="M37" i="9"/>
  <c r="N37" i="9"/>
  <c r="D51" i="1"/>
  <c r="G46" i="1"/>
  <c r="D38" i="1"/>
  <c r="G28" i="1"/>
  <c r="G61" i="1"/>
  <c r="D61" i="15"/>
  <c r="E61" i="15" s="1"/>
  <c r="D45" i="15"/>
  <c r="E45" i="15" s="1"/>
  <c r="D29" i="15"/>
  <c r="E29" i="15" s="1"/>
  <c r="D21" i="15"/>
  <c r="E21" i="15" s="1"/>
  <c r="H60" i="15"/>
  <c r="I60" i="15" s="1"/>
  <c r="H52" i="15"/>
  <c r="I52" i="15" s="1"/>
  <c r="C48" i="15"/>
  <c r="D48" i="15" s="1"/>
  <c r="E48" i="15" s="1"/>
  <c r="G8" i="15"/>
  <c r="H8" i="15" s="1"/>
  <c r="I8" i="15" s="1"/>
  <c r="H28" i="15"/>
  <c r="I28" i="15" s="1"/>
  <c r="B8" i="1"/>
  <c r="D8" i="1" s="1"/>
  <c r="G23" i="15"/>
  <c r="H23" i="15" s="1"/>
  <c r="I23" i="15" s="1"/>
  <c r="B36" i="1"/>
  <c r="D36" i="1" s="1"/>
  <c r="H49" i="15"/>
  <c r="I49" i="15" s="1"/>
  <c r="G39" i="1"/>
  <c r="H58" i="15"/>
  <c r="I58" i="15" s="1"/>
  <c r="D10" i="15"/>
  <c r="E10" i="15" s="1"/>
  <c r="D60" i="15"/>
  <c r="E60" i="15" s="1"/>
  <c r="D52" i="15"/>
  <c r="E52" i="15" s="1"/>
  <c r="D36" i="15"/>
  <c r="E36" i="15" s="1"/>
  <c r="D28" i="15"/>
  <c r="E28" i="15" s="1"/>
  <c r="D12" i="15"/>
  <c r="E12" i="15" s="1"/>
  <c r="H35" i="15"/>
  <c r="I35" i="15" s="1"/>
  <c r="C39" i="15"/>
  <c r="D39" i="15" s="1"/>
  <c r="E39" i="15" s="1"/>
  <c r="H7" i="15"/>
  <c r="I7" i="15" s="1"/>
  <c r="D13" i="1"/>
  <c r="G40" i="1"/>
  <c r="D20" i="15"/>
  <c r="E20" i="15" s="1"/>
  <c r="G11" i="1"/>
  <c r="D48" i="1"/>
  <c r="D19" i="1"/>
  <c r="D41" i="1"/>
  <c r="G27" i="24"/>
  <c r="J58" i="24"/>
  <c r="F45" i="24"/>
  <c r="F39" i="24"/>
  <c r="G8" i="24"/>
  <c r="E60" i="24"/>
  <c r="J15" i="24"/>
  <c r="H39" i="24"/>
  <c r="I21" i="24"/>
  <c r="F38" i="24"/>
  <c r="E46" i="24"/>
  <c r="H33" i="24"/>
  <c r="F60" i="24"/>
  <c r="F32" i="24"/>
  <c r="E27" i="24"/>
  <c r="G39" i="24"/>
  <c r="C32" i="24"/>
  <c r="F8" i="24"/>
  <c r="C13" i="24"/>
  <c r="J33" i="24"/>
  <c r="G33" i="24"/>
  <c r="C52" i="24"/>
  <c r="J52" i="24"/>
  <c r="E58" i="24"/>
  <c r="F15" i="24"/>
  <c r="I39" i="24"/>
  <c r="I58" i="24"/>
  <c r="F33" i="24"/>
  <c r="E15" i="24"/>
  <c r="H46" i="24"/>
  <c r="F58" i="24"/>
  <c r="J27" i="24"/>
  <c r="J32" i="24"/>
  <c r="E33" i="24"/>
  <c r="G60" i="24"/>
  <c r="H52" i="24"/>
  <c r="I15" i="24"/>
  <c r="I46" i="24"/>
  <c r="J60" i="24"/>
  <c r="H53" i="24"/>
  <c r="C58" i="24"/>
  <c r="I60" i="24"/>
  <c r="G15" i="24"/>
  <c r="C33" i="24"/>
  <c r="I8" i="24"/>
  <c r="H38" i="24"/>
  <c r="I38" i="24"/>
  <c r="C46" i="24"/>
  <c r="H14" i="24"/>
  <c r="C38" i="24"/>
  <c r="G59" i="24"/>
  <c r="C51" i="24"/>
  <c r="F14" i="24"/>
  <c r="I51" i="24"/>
  <c r="J59" i="24"/>
  <c r="F51" i="24"/>
  <c r="C14" i="24"/>
  <c r="G51" i="24"/>
  <c r="E51" i="24"/>
  <c r="G46" i="24"/>
  <c r="H16" i="24"/>
  <c r="E14" i="24"/>
  <c r="J14" i="24"/>
  <c r="E38" i="24"/>
  <c r="J38" i="24"/>
  <c r="F46" i="24"/>
  <c r="G43" i="24"/>
  <c r="J37" i="24"/>
  <c r="E50" i="24"/>
  <c r="E34" i="24"/>
  <c r="H40" i="24"/>
  <c r="I11" i="24"/>
  <c r="C23" i="24"/>
  <c r="G11" i="24"/>
  <c r="E23" i="24"/>
  <c r="G28" i="24"/>
  <c r="E43" i="24"/>
  <c r="H17" i="24"/>
  <c r="H13" i="24"/>
  <c r="H37" i="24"/>
  <c r="H11" i="24"/>
  <c r="I48" i="24"/>
  <c r="F21" i="24"/>
  <c r="I50" i="24"/>
  <c r="G21" i="24"/>
  <c r="J53" i="24"/>
  <c r="F59" i="24"/>
  <c r="J43" i="24"/>
  <c r="E29" i="24"/>
  <c r="H51" i="24"/>
  <c r="C21" i="24"/>
  <c r="H59" i="24"/>
  <c r="F48" i="24"/>
  <c r="H48" i="24"/>
  <c r="I13" i="24"/>
  <c r="G50" i="24"/>
  <c r="H50" i="24"/>
  <c r="I17" i="24"/>
  <c r="E13" i="24"/>
  <c r="C59" i="24"/>
  <c r="G48" i="24"/>
  <c r="G17" i="24"/>
  <c r="C37" i="24"/>
  <c r="H21" i="24"/>
  <c r="G34" i="24"/>
  <c r="F34" i="24"/>
  <c r="G37" i="24"/>
  <c r="J21" i="24"/>
  <c r="J17" i="24"/>
  <c r="C11" i="24"/>
  <c r="J34" i="24"/>
  <c r="F37" i="24"/>
  <c r="C48" i="24"/>
  <c r="F53" i="24"/>
  <c r="I23" i="24"/>
  <c r="J13" i="24"/>
  <c r="F50" i="24"/>
  <c r="G13" i="24"/>
  <c r="E48" i="24"/>
  <c r="E17" i="24"/>
  <c r="F15" i="14"/>
  <c r="O22" i="14"/>
  <c r="N30" i="14"/>
  <c r="D30" i="14"/>
  <c r="H46" i="14"/>
  <c r="K54" i="14"/>
  <c r="E32" i="12"/>
  <c r="M15" i="14"/>
  <c r="O9" i="12"/>
  <c r="K46" i="14"/>
  <c r="E46" i="14"/>
  <c r="H54" i="14"/>
  <c r="M32" i="12"/>
  <c r="D56" i="12"/>
  <c r="G48" i="12"/>
  <c r="L15" i="14"/>
  <c r="H15" i="14"/>
  <c r="E15" i="14"/>
  <c r="L9" i="12"/>
  <c r="P22" i="14"/>
  <c r="O15" i="14"/>
  <c r="J30" i="14"/>
  <c r="K56" i="12"/>
  <c r="K16" i="12"/>
  <c r="N46" i="14"/>
  <c r="I54" i="14"/>
  <c r="I16" i="12"/>
  <c r="C46" i="14"/>
  <c r="F54" i="14"/>
  <c r="M48" i="12"/>
  <c r="N48" i="12"/>
  <c r="I48" i="12"/>
  <c r="G15" i="14"/>
  <c r="L40" i="12"/>
  <c r="I9" i="12"/>
  <c r="K30" i="14"/>
  <c r="N16" i="12"/>
  <c r="O24" i="12"/>
  <c r="M54" i="14"/>
  <c r="M30" i="14"/>
  <c r="I46" i="14"/>
  <c r="C54" i="14"/>
  <c r="E9" i="12"/>
  <c r="I56" i="12"/>
  <c r="H9" i="12"/>
  <c r="I15" i="14"/>
  <c r="J9" i="12"/>
  <c r="N22" i="14"/>
  <c r="I30" i="14"/>
  <c r="D24" i="12"/>
  <c r="J54" i="14"/>
  <c r="G54" i="14"/>
  <c r="F32" i="12"/>
  <c r="J46" i="14"/>
  <c r="N54" i="14"/>
  <c r="N32" i="12"/>
  <c r="P30" i="14"/>
  <c r="D15" i="14"/>
  <c r="D38" i="14"/>
  <c r="M9" i="12"/>
  <c r="I22" i="14"/>
  <c r="L30" i="14"/>
  <c r="O48" i="12"/>
  <c r="K15" i="14"/>
  <c r="N24" i="12"/>
  <c r="O54" i="14"/>
  <c r="P46" i="14"/>
  <c r="I32" i="12"/>
  <c r="O30" i="14"/>
  <c r="L48" i="12"/>
  <c r="N9" i="12"/>
  <c r="K24" i="12"/>
  <c r="N15" i="14"/>
  <c r="L38" i="14"/>
  <c r="F9" i="12"/>
  <c r="G22" i="14"/>
  <c r="F30" i="14"/>
  <c r="J48" i="12"/>
  <c r="C38" i="14"/>
  <c r="N56" i="12"/>
  <c r="E54" i="14"/>
  <c r="F16" i="12"/>
  <c r="H32" i="12"/>
  <c r="E30" i="14"/>
  <c r="O46" i="14"/>
  <c r="L32" i="12"/>
  <c r="G46" i="14"/>
  <c r="H48" i="12"/>
  <c r="D48" i="12"/>
  <c r="P15" i="14"/>
  <c r="H22" i="14"/>
  <c r="K38" i="14"/>
  <c r="L7" i="14"/>
  <c r="L22" i="14"/>
  <c r="C15" i="14"/>
  <c r="H30" i="14"/>
  <c r="J38" i="14"/>
  <c r="G24" i="12"/>
  <c r="L56" i="12"/>
  <c r="L54" i="14"/>
  <c r="D46" i="14"/>
  <c r="M46" i="14"/>
  <c r="G32" i="12"/>
  <c r="G56" i="12"/>
  <c r="O18" i="12"/>
  <c r="I37" i="14"/>
  <c r="N7" i="14"/>
  <c r="N26" i="14"/>
  <c r="O47" i="14"/>
  <c r="H47" i="12"/>
  <c r="N26" i="12"/>
  <c r="I40" i="12"/>
  <c r="K40" i="12"/>
  <c r="I19" i="12"/>
  <c r="M54" i="12"/>
  <c r="H7" i="14"/>
  <c r="I54" i="12"/>
  <c r="J11" i="12"/>
  <c r="F19" i="14"/>
  <c r="M58" i="14"/>
  <c r="F26" i="14"/>
  <c r="K19" i="14"/>
  <c r="I33" i="12"/>
  <c r="C40" i="14"/>
  <c r="D33" i="12"/>
  <c r="E47" i="12"/>
  <c r="J13" i="14"/>
  <c r="C33" i="14"/>
  <c r="I47" i="14"/>
  <c r="F47" i="12"/>
  <c r="O26" i="14"/>
  <c r="J26" i="12"/>
  <c r="F13" i="14"/>
  <c r="O40" i="12"/>
  <c r="K19" i="12"/>
  <c r="P7" i="14"/>
  <c r="M7" i="14"/>
  <c r="E54" i="12"/>
  <c r="H11" i="12"/>
  <c r="E58" i="14"/>
  <c r="J58" i="14"/>
  <c r="N19" i="12"/>
  <c r="G58" i="14"/>
  <c r="E19" i="14"/>
  <c r="J33" i="12"/>
  <c r="N40" i="14"/>
  <c r="L40" i="14"/>
  <c r="J47" i="12"/>
  <c r="M13" i="14"/>
  <c r="N33" i="14"/>
  <c r="D47" i="14"/>
  <c r="M47" i="12"/>
  <c r="K26" i="12"/>
  <c r="C13" i="14"/>
  <c r="N40" i="12"/>
  <c r="F19" i="12"/>
  <c r="D7" i="14"/>
  <c r="F54" i="12"/>
  <c r="M33" i="14"/>
  <c r="K11" i="12"/>
  <c r="O26" i="12"/>
  <c r="D26" i="14"/>
  <c r="D58" i="14"/>
  <c r="G40" i="14"/>
  <c r="M26" i="14"/>
  <c r="H40" i="14"/>
  <c r="F11" i="12"/>
  <c r="G26" i="14"/>
  <c r="D33" i="14"/>
  <c r="G47" i="14"/>
  <c r="K47" i="14"/>
  <c r="K47" i="12"/>
  <c r="I26" i="12"/>
  <c r="H13" i="14"/>
  <c r="N13" i="14"/>
  <c r="H40" i="12"/>
  <c r="H19" i="12"/>
  <c r="D40" i="12"/>
  <c r="D54" i="12"/>
  <c r="O47" i="12"/>
  <c r="M47" i="14"/>
  <c r="P33" i="14"/>
  <c r="D11" i="12"/>
  <c r="E26" i="12"/>
  <c r="K58" i="14"/>
  <c r="F58" i="14"/>
  <c r="I58" i="14"/>
  <c r="I40" i="14"/>
  <c r="F33" i="12"/>
  <c r="I47" i="12"/>
  <c r="I13" i="14"/>
  <c r="H26" i="14"/>
  <c r="H54" i="12"/>
  <c r="F33" i="14"/>
  <c r="C47" i="14"/>
  <c r="G13" i="14"/>
  <c r="K13" i="14"/>
  <c r="L13" i="14"/>
  <c r="J19" i="12"/>
  <c r="O7" i="14"/>
  <c r="N54" i="12"/>
  <c r="H47" i="14"/>
  <c r="H26" i="12"/>
  <c r="I33" i="14"/>
  <c r="M26" i="12"/>
  <c r="E40" i="14"/>
  <c r="M33" i="12"/>
  <c r="H58" i="14"/>
  <c r="L33" i="12"/>
  <c r="O58" i="14"/>
  <c r="L47" i="14"/>
  <c r="H56" i="12"/>
  <c r="M9" i="14"/>
  <c r="N47" i="14"/>
  <c r="G40" i="12"/>
  <c r="F7" i="14"/>
  <c r="K7" i="14"/>
  <c r="J54" i="12"/>
  <c r="G33" i="14"/>
  <c r="G19" i="14"/>
  <c r="O33" i="14"/>
  <c r="E47" i="14"/>
  <c r="G19" i="12"/>
  <c r="K40" i="14"/>
  <c r="C26" i="14"/>
  <c r="M40" i="14"/>
  <c r="L58" i="14"/>
  <c r="K26" i="14"/>
  <c r="C7" i="14"/>
  <c r="E33" i="14"/>
  <c r="E13" i="14"/>
  <c r="D19" i="12"/>
  <c r="G7" i="14"/>
  <c r="L26" i="14"/>
  <c r="I7" i="14"/>
  <c r="K33" i="14"/>
  <c r="I26" i="14"/>
  <c r="G26" i="12"/>
  <c r="P13" i="14"/>
  <c r="M19" i="12"/>
  <c r="J7" i="14"/>
  <c r="P58" i="14"/>
  <c r="C58" i="14"/>
  <c r="J40" i="14"/>
  <c r="F40" i="14"/>
  <c r="P40" i="14"/>
  <c r="O13" i="14"/>
  <c r="L47" i="12"/>
  <c r="P47" i="9"/>
  <c r="H39" i="9"/>
  <c r="G44" i="9"/>
  <c r="Q46" i="9"/>
  <c r="J46" i="9"/>
  <c r="E39" i="9"/>
  <c r="F44" i="9"/>
  <c r="I46" i="9"/>
  <c r="K17" i="9"/>
  <c r="O9" i="9"/>
  <c r="E13" i="9"/>
  <c r="J44" i="9"/>
  <c r="Q25" i="9"/>
  <c r="N39" i="9"/>
  <c r="L39" i="9"/>
  <c r="G9" i="9"/>
  <c r="M46" i="9"/>
  <c r="N17" i="9"/>
  <c r="P17" i="9"/>
  <c r="E9" i="9"/>
  <c r="F9" i="9"/>
  <c r="F13" i="9"/>
  <c r="Q44" i="9"/>
  <c r="F39" i="9"/>
  <c r="K39" i="9"/>
  <c r="O39" i="9"/>
  <c r="N46" i="9"/>
  <c r="M9" i="9"/>
  <c r="K46" i="9"/>
  <c r="F17" i="9"/>
  <c r="N13" i="9"/>
  <c r="P9" i="9"/>
  <c r="G13" i="9"/>
  <c r="P39" i="9"/>
  <c r="F46" i="9"/>
  <c r="G46" i="9"/>
  <c r="K44" i="9"/>
  <c r="M44" i="9"/>
  <c r="L9" i="9"/>
  <c r="Q39" i="9"/>
  <c r="L17" i="9"/>
  <c r="H17" i="9"/>
  <c r="J13" i="9"/>
  <c r="J9" i="9"/>
  <c r="H44" i="9"/>
  <c r="C7" i="9"/>
  <c r="J39" i="9"/>
  <c r="O17" i="9"/>
  <c r="Q17" i="9"/>
  <c r="I13" i="9"/>
  <c r="P13" i="9"/>
  <c r="O44" i="9"/>
  <c r="E46" i="9"/>
  <c r="O46" i="9"/>
  <c r="G17" i="9"/>
  <c r="M17" i="9"/>
  <c r="Q13" i="9"/>
  <c r="M13" i="9"/>
  <c r="I44" i="9"/>
  <c r="B7" i="9"/>
  <c r="O22" i="7"/>
  <c r="L58" i="7"/>
  <c r="G22" i="7"/>
  <c r="Q22" i="7"/>
  <c r="N58" i="7"/>
  <c r="M44" i="7"/>
  <c r="L16" i="7"/>
  <c r="N59" i="7"/>
  <c r="O51" i="7"/>
  <c r="G58" i="7"/>
  <c r="J29" i="7"/>
  <c r="L22" i="7"/>
  <c r="Q29" i="7"/>
  <c r="L29" i="7"/>
  <c r="N44" i="7"/>
  <c r="J44" i="7"/>
  <c r="I59" i="7"/>
  <c r="J37" i="7"/>
  <c r="H22" i="7"/>
  <c r="I29" i="7"/>
  <c r="M22" i="7"/>
  <c r="O29" i="7"/>
  <c r="P29" i="7"/>
  <c r="Q36" i="7"/>
  <c r="J50" i="7"/>
  <c r="O50" i="7"/>
  <c r="G59" i="7"/>
  <c r="G51" i="7"/>
  <c r="K59" i="7"/>
  <c r="G50" i="7"/>
  <c r="K50" i="7"/>
  <c r="K22" i="7"/>
  <c r="J36" i="7"/>
  <c r="M29" i="7"/>
  <c r="H50" i="7"/>
  <c r="Q37" i="7"/>
  <c r="P30" i="7"/>
  <c r="O58" i="7"/>
  <c r="Q50" i="7"/>
  <c r="P58" i="7"/>
  <c r="M51" i="7"/>
  <c r="I22" i="7"/>
  <c r="G29" i="7"/>
  <c r="K29" i="7"/>
  <c r="B21" i="1"/>
  <c r="D21" i="1" s="1"/>
  <c r="C15" i="15"/>
  <c r="D15" i="15" s="1"/>
  <c r="E15" i="15" s="1"/>
  <c r="C25" i="15"/>
  <c r="D25" i="15" s="1"/>
  <c r="E25" i="15" s="1"/>
  <c r="C13" i="15"/>
  <c r="D13" i="15" s="1"/>
  <c r="E13" i="15" s="1"/>
  <c r="C17" i="15"/>
  <c r="D17" i="15" s="1"/>
  <c r="E17" i="15" s="1"/>
  <c r="C9" i="15"/>
  <c r="D9" i="15" s="1"/>
  <c r="E9" i="15" s="1"/>
  <c r="G40" i="15"/>
  <c r="H40" i="15" s="1"/>
  <c r="I40" i="15" s="1"/>
  <c r="C53" i="15"/>
  <c r="D53" i="15" s="1"/>
  <c r="E53" i="15" s="1"/>
  <c r="B33" i="1"/>
  <c r="D33" i="1" s="1"/>
  <c r="B45" i="1"/>
  <c r="D45" i="1" s="1"/>
  <c r="C49" i="15"/>
  <c r="D49" i="15" s="1"/>
  <c r="E49" i="15" s="1"/>
  <c r="B61" i="1"/>
  <c r="D61" i="1" s="1"/>
  <c r="B54" i="1"/>
  <c r="D54" i="1" s="1"/>
  <c r="C30" i="15"/>
  <c r="D30" i="15" s="1"/>
  <c r="E30" i="15" s="1"/>
  <c r="B50" i="1"/>
  <c r="D50" i="1" s="1"/>
  <c r="G39" i="15"/>
  <c r="H39" i="15" s="1"/>
  <c r="I53" i="24"/>
  <c r="F24" i="24"/>
  <c r="J41" i="24"/>
  <c r="J28" i="24"/>
  <c r="J49" i="24"/>
  <c r="C20" i="24"/>
  <c r="C24" i="24"/>
  <c r="I20" i="24"/>
  <c r="I28" i="24"/>
  <c r="I49" i="24"/>
  <c r="I32" i="24"/>
  <c r="I16" i="24"/>
  <c r="F61" i="24"/>
  <c r="E20" i="24"/>
  <c r="I61" i="24"/>
  <c r="H24" i="24"/>
  <c r="E24" i="24"/>
  <c r="J45" i="24"/>
  <c r="C28" i="24"/>
  <c r="E53" i="24"/>
  <c r="H36" i="24"/>
  <c r="J8" i="24"/>
  <c r="C49" i="24"/>
  <c r="F41" i="24"/>
  <c r="J61" i="24"/>
  <c r="E32" i="24"/>
  <c r="G53" i="24"/>
  <c r="G57" i="24"/>
  <c r="J36" i="24"/>
  <c r="G16" i="24"/>
  <c r="F36" i="24"/>
  <c r="H12" i="24"/>
  <c r="J12" i="24"/>
  <c r="H45" i="24"/>
  <c r="J57" i="24"/>
  <c r="H41" i="24"/>
  <c r="J20" i="24"/>
  <c r="H61" i="24"/>
  <c r="F28" i="24"/>
  <c r="G45" i="24"/>
  <c r="F16" i="24"/>
  <c r="E12" i="24"/>
  <c r="E49" i="24"/>
  <c r="H49" i="24"/>
  <c r="G20" i="24"/>
  <c r="E45" i="24"/>
  <c r="E28" i="24"/>
  <c r="I57" i="24"/>
  <c r="I45" i="24"/>
  <c r="B7" i="24"/>
  <c r="C8" i="24"/>
  <c r="F57" i="24"/>
  <c r="E57" i="24"/>
  <c r="H32" i="24"/>
  <c r="C57" i="24"/>
  <c r="G24" i="24"/>
  <c r="F49" i="24"/>
  <c r="F20" i="24"/>
  <c r="C41" i="24"/>
  <c r="G41" i="24"/>
  <c r="G61" i="24"/>
  <c r="E24" i="14"/>
  <c r="I31" i="14"/>
  <c r="I27" i="12"/>
  <c r="E52" i="14"/>
  <c r="P24" i="14"/>
  <c r="C52" i="14"/>
  <c r="M41" i="12"/>
  <c r="H8" i="12"/>
  <c r="J53" i="12"/>
  <c r="O56" i="14"/>
  <c r="N41" i="12"/>
  <c r="E56" i="14"/>
  <c r="I8" i="12"/>
  <c r="D8" i="12"/>
  <c r="O24" i="14"/>
  <c r="E33" i="12"/>
  <c r="B6" i="12"/>
  <c r="K43" i="14"/>
  <c r="F38" i="12"/>
  <c r="K38" i="12"/>
  <c r="I38" i="12"/>
  <c r="O38" i="12"/>
  <c r="K21" i="12"/>
  <c r="H21" i="12"/>
  <c r="J21" i="12"/>
  <c r="L21" i="12"/>
  <c r="D21" i="12"/>
  <c r="M21" i="12"/>
  <c r="F21" i="12"/>
  <c r="N21" i="12"/>
  <c r="C41" i="14"/>
  <c r="P41" i="14"/>
  <c r="K41" i="14"/>
  <c r="E41" i="14"/>
  <c r="J41" i="14"/>
  <c r="C28" i="14"/>
  <c r="M28" i="14"/>
  <c r="N28" i="14"/>
  <c r="L28" i="14"/>
  <c r="P28" i="14"/>
  <c r="F20" i="12"/>
  <c r="G20" i="12"/>
  <c r="N20" i="12"/>
  <c r="H20" i="12"/>
  <c r="J20" i="12"/>
  <c r="N34" i="14"/>
  <c r="E34" i="14"/>
  <c r="G34" i="14"/>
  <c r="P34" i="14"/>
  <c r="C34" i="14"/>
  <c r="J51" i="14"/>
  <c r="C6" i="12"/>
  <c r="D34" i="14"/>
  <c r="K20" i="12"/>
  <c r="H28" i="14"/>
  <c r="F28" i="14"/>
  <c r="H34" i="14"/>
  <c r="M12" i="12"/>
  <c r="L12" i="12"/>
  <c r="L50" i="14"/>
  <c r="J50" i="14"/>
  <c r="C50" i="14"/>
  <c r="G50" i="14"/>
  <c r="I50" i="14"/>
  <c r="M50" i="14"/>
  <c r="J60" i="14"/>
  <c r="F60" i="14"/>
  <c r="P60" i="14"/>
  <c r="O60" i="14"/>
  <c r="K60" i="14"/>
  <c r="C60" i="14"/>
  <c r="E60" i="14"/>
  <c r="I27" i="14"/>
  <c r="D27" i="14"/>
  <c r="O27" i="14"/>
  <c r="H27" i="14"/>
  <c r="E27" i="14"/>
  <c r="K27" i="14"/>
  <c r="C27" i="14"/>
  <c r="J27" i="14"/>
  <c r="J34" i="14"/>
  <c r="O28" i="14"/>
  <c r="D20" i="12"/>
  <c r="I28" i="14"/>
  <c r="I53" i="12"/>
  <c r="E53" i="12"/>
  <c r="F53" i="12"/>
  <c r="L53" i="12"/>
  <c r="M53" i="12"/>
  <c r="D53" i="12"/>
  <c r="F25" i="12"/>
  <c r="M25" i="12"/>
  <c r="I25" i="12"/>
  <c r="I11" i="12"/>
  <c r="M11" i="12"/>
  <c r="O11" i="12"/>
  <c r="G11" i="12"/>
  <c r="E11" i="12"/>
  <c r="N11" i="12"/>
  <c r="D32" i="14"/>
  <c r="G32" i="14"/>
  <c r="J32" i="14"/>
  <c r="K32" i="14"/>
  <c r="N32" i="14"/>
  <c r="E32" i="14"/>
  <c r="I32" i="14"/>
  <c r="H32" i="14"/>
  <c r="J19" i="14"/>
  <c r="L19" i="14"/>
  <c r="P19" i="14"/>
  <c r="M19" i="14"/>
  <c r="D19" i="14"/>
  <c r="O19" i="14"/>
  <c r="I19" i="14"/>
  <c r="C19" i="14"/>
  <c r="I51" i="14"/>
  <c r="C51" i="14"/>
  <c r="K51" i="14"/>
  <c r="H51" i="14"/>
  <c r="G51" i="14"/>
  <c r="M34" i="14"/>
  <c r="E38" i="12"/>
  <c r="D28" i="14"/>
  <c r="J38" i="12"/>
  <c r="M51" i="14"/>
  <c r="L60" i="14"/>
  <c r="K28" i="14"/>
  <c r="M27" i="14"/>
  <c r="I41" i="14"/>
  <c r="D52" i="12"/>
  <c r="K52" i="12"/>
  <c r="J52" i="12"/>
  <c r="O52" i="12"/>
  <c r="K30" i="12"/>
  <c r="D30" i="12"/>
  <c r="I30" i="12"/>
  <c r="I24" i="12"/>
  <c r="H24" i="12"/>
  <c r="F24" i="12"/>
  <c r="M24" i="12"/>
  <c r="J24" i="12"/>
  <c r="O38" i="14"/>
  <c r="I38" i="14"/>
  <c r="G38" i="14"/>
  <c r="F38" i="14"/>
  <c r="E38" i="14"/>
  <c r="P38" i="14"/>
  <c r="K18" i="14"/>
  <c r="C18" i="14"/>
  <c r="E18" i="14"/>
  <c r="P14" i="14"/>
  <c r="I14" i="14"/>
  <c r="J14" i="14"/>
  <c r="O14" i="14"/>
  <c r="B6" i="14"/>
  <c r="N14" i="14"/>
  <c r="O20" i="12"/>
  <c r="N41" i="14"/>
  <c r="F51" i="14"/>
  <c r="E28" i="14"/>
  <c r="I29" i="12"/>
  <c r="F29" i="12"/>
  <c r="D29" i="12"/>
  <c r="N29" i="12"/>
  <c r="G29" i="12"/>
  <c r="H29" i="12"/>
  <c r="J29" i="12"/>
  <c r="O29" i="12"/>
  <c r="M16" i="12"/>
  <c r="G16" i="12"/>
  <c r="L16" i="12"/>
  <c r="H16" i="12"/>
  <c r="E16" i="12"/>
  <c r="D16" i="12"/>
  <c r="P27" i="14"/>
  <c r="P51" i="14"/>
  <c r="F34" i="14"/>
  <c r="D51" i="14"/>
  <c r="L34" i="14"/>
  <c r="H38" i="12"/>
  <c r="N60" i="14"/>
  <c r="I20" i="12"/>
  <c r="G21" i="12"/>
  <c r="G28" i="14"/>
  <c r="N27" i="14"/>
  <c r="M40" i="12"/>
  <c r="E40" i="12"/>
  <c r="J40" i="12"/>
  <c r="G15" i="12"/>
  <c r="E15" i="12"/>
  <c r="N15" i="12"/>
  <c r="K15" i="12"/>
  <c r="O23" i="14"/>
  <c r="N23" i="14"/>
  <c r="C23" i="14"/>
  <c r="H23" i="14"/>
  <c r="N51" i="14"/>
  <c r="O34" i="14"/>
  <c r="E20" i="12"/>
  <c r="D60" i="14"/>
  <c r="L38" i="12"/>
  <c r="I60" i="14"/>
  <c r="F27" i="14"/>
  <c r="E22" i="14"/>
  <c r="C22" i="14"/>
  <c r="J22" i="14"/>
  <c r="D22" i="14"/>
  <c r="F22" i="14"/>
  <c r="E59" i="12"/>
  <c r="G54" i="12"/>
  <c r="E56" i="12"/>
  <c r="K48" i="14"/>
  <c r="K12" i="14"/>
  <c r="G22" i="12"/>
  <c r="E35" i="14"/>
  <c r="H33" i="12"/>
  <c r="G41" i="12"/>
  <c r="G24" i="14"/>
  <c r="F24" i="14"/>
  <c r="K22" i="12"/>
  <c r="D46" i="12"/>
  <c r="K41" i="12"/>
  <c r="M56" i="12"/>
  <c r="C24" i="14"/>
  <c r="N20" i="14"/>
  <c r="I24" i="14"/>
  <c r="F35" i="14"/>
  <c r="D47" i="12"/>
  <c r="G37" i="14"/>
  <c r="L41" i="12"/>
  <c r="E31" i="12"/>
  <c r="P35" i="14"/>
  <c r="H39" i="14"/>
  <c r="O35" i="14"/>
  <c r="I22" i="12"/>
  <c r="J41" i="12"/>
  <c r="K39" i="14"/>
  <c r="I41" i="12"/>
  <c r="G47" i="12"/>
  <c r="M46" i="12"/>
  <c r="J59" i="12"/>
  <c r="H31" i="12"/>
  <c r="K54" i="12"/>
  <c r="H35" i="14"/>
  <c r="F46" i="12"/>
  <c r="L12" i="14"/>
  <c r="D22" i="12"/>
  <c r="P48" i="14"/>
  <c r="J12" i="14"/>
  <c r="O56" i="12"/>
  <c r="C48" i="14"/>
  <c r="I20" i="14"/>
  <c r="F39" i="14"/>
  <c r="E13" i="12"/>
  <c r="G33" i="12"/>
  <c r="I39" i="14"/>
  <c r="M39" i="14"/>
  <c r="O12" i="14"/>
  <c r="K20" i="14"/>
  <c r="J35" i="14"/>
  <c r="O39" i="14"/>
  <c r="D7" i="9"/>
  <c r="M20" i="9"/>
  <c r="E20" i="9"/>
  <c r="I11" i="9"/>
  <c r="K47" i="9"/>
  <c r="L61" i="9"/>
  <c r="N11" i="9"/>
  <c r="N20" i="9"/>
  <c r="E47" i="9"/>
  <c r="H49" i="9"/>
  <c r="J11" i="9"/>
  <c r="G47" i="9"/>
  <c r="P20" i="9"/>
  <c r="G11" i="9"/>
  <c r="Q11" i="9"/>
  <c r="O49" i="9"/>
  <c r="O58" i="9"/>
  <c r="Q42" i="9"/>
  <c r="G49" i="9"/>
  <c r="P49" i="9"/>
  <c r="I47" i="9"/>
  <c r="J49" i="9"/>
  <c r="K49" i="9"/>
  <c r="L47" i="9"/>
  <c r="E60" i="9"/>
  <c r="F11" i="9"/>
  <c r="Q20" i="9"/>
  <c r="J20" i="9"/>
  <c r="I20" i="9"/>
  <c r="L20" i="9"/>
  <c r="F20" i="9"/>
  <c r="M47" i="9"/>
  <c r="F47" i="9"/>
  <c r="M61" i="9"/>
  <c r="P52" i="9"/>
  <c r="O40" i="9"/>
  <c r="Q40" i="9"/>
  <c r="E49" i="9"/>
  <c r="N49" i="9"/>
  <c r="O11" i="9"/>
  <c r="E11" i="9"/>
  <c r="Q47" i="9"/>
  <c r="J47" i="9"/>
  <c r="H47" i="9"/>
  <c r="L49" i="9"/>
  <c r="M49" i="9"/>
  <c r="I49" i="9"/>
  <c r="P11" i="9"/>
  <c r="K11" i="9"/>
  <c r="K20" i="9"/>
  <c r="H20" i="9"/>
  <c r="K61" i="9"/>
  <c r="Q49" i="9"/>
  <c r="N30" i="7"/>
  <c r="O48" i="7"/>
  <c r="H30" i="7"/>
  <c r="P48" i="7"/>
  <c r="O30" i="7"/>
  <c r="M30" i="7"/>
  <c r="I14" i="7"/>
  <c r="N36" i="7"/>
  <c r="J30" i="7"/>
  <c r="H56" i="7"/>
  <c r="G47" i="7"/>
  <c r="L48" i="7"/>
  <c r="H36" i="7"/>
  <c r="O56" i="7"/>
  <c r="Q14" i="7"/>
  <c r="G36" i="7"/>
  <c r="P42" i="7"/>
  <c r="K30" i="7"/>
  <c r="O24" i="7"/>
  <c r="G48" i="7"/>
  <c r="K36" i="7"/>
  <c r="J24" i="7"/>
  <c r="H42" i="7"/>
  <c r="K56" i="7"/>
  <c r="N48" i="7"/>
  <c r="K58" i="7"/>
  <c r="Q48" i="7"/>
  <c r="G56" i="7"/>
  <c r="I36" i="7"/>
  <c r="P36" i="7"/>
  <c r="L42" i="7"/>
  <c r="K42" i="7"/>
  <c r="I30" i="7"/>
  <c r="J48" i="7"/>
  <c r="M36" i="7"/>
  <c r="J14" i="7"/>
  <c r="J42" i="7"/>
  <c r="O42" i="7"/>
  <c r="M56" i="7"/>
  <c r="Q56" i="7"/>
  <c r="K14" i="7"/>
  <c r="H14" i="7"/>
  <c r="N42" i="7"/>
  <c r="G30" i="7"/>
  <c r="L36" i="7"/>
  <c r="L56" i="7"/>
  <c r="G14" i="7"/>
  <c r="P56" i="7"/>
  <c r="M14" i="7"/>
  <c r="H48" i="7"/>
  <c r="P14" i="7"/>
  <c r="O14" i="7"/>
  <c r="G42" i="7"/>
  <c r="I56" i="7"/>
  <c r="G43" i="7"/>
  <c r="I43" i="7"/>
  <c r="N16" i="7"/>
  <c r="H16" i="7"/>
  <c r="O43" i="7"/>
  <c r="L13" i="7"/>
  <c r="P54" i="7"/>
  <c r="J43" i="7"/>
  <c r="K16" i="7"/>
  <c r="O16" i="7"/>
  <c r="Q54" i="7"/>
  <c r="M54" i="7"/>
  <c r="L54" i="7"/>
  <c r="M42" i="7"/>
  <c r="G26" i="7"/>
  <c r="C7" i="7"/>
  <c r="K13" i="7"/>
  <c r="M43" i="7"/>
  <c r="J16" i="7"/>
  <c r="G13" i="7"/>
  <c r="N54" i="7"/>
  <c r="Q42" i="7"/>
  <c r="B7" i="7"/>
  <c r="M16" i="7"/>
  <c r="N43" i="7"/>
  <c r="H13" i="7"/>
  <c r="Q43" i="7"/>
  <c r="L43" i="7"/>
  <c r="G16" i="7"/>
  <c r="O13" i="7"/>
  <c r="O54" i="7"/>
  <c r="H58" i="7"/>
  <c r="Q13" i="7"/>
  <c r="I16" i="7"/>
  <c r="J13" i="7"/>
  <c r="I54" i="7"/>
  <c r="P13" i="7"/>
  <c r="K43" i="7"/>
  <c r="H43" i="7"/>
  <c r="I13" i="7"/>
  <c r="Q16" i="7"/>
  <c r="H54" i="7"/>
  <c r="L24" i="7"/>
  <c r="I51" i="7"/>
  <c r="K51" i="7"/>
  <c r="P24" i="7"/>
  <c r="M59" i="7"/>
  <c r="M37" i="7"/>
  <c r="J51" i="7"/>
  <c r="K24" i="7"/>
  <c r="L10" i="7"/>
  <c r="N53" i="7"/>
  <c r="H53" i="7"/>
  <c r="G24" i="7"/>
  <c r="Q51" i="7"/>
  <c r="P26" i="7"/>
  <c r="H26" i="7"/>
  <c r="M17" i="7"/>
  <c r="J41" i="7"/>
  <c r="N32" i="7"/>
  <c r="P35" i="7"/>
  <c r="M49" i="7"/>
  <c r="L44" i="7"/>
  <c r="M48" i="7"/>
  <c r="O39" i="7"/>
  <c r="L51" i="7"/>
  <c r="I24" i="7"/>
  <c r="I48" i="7"/>
  <c r="M10" i="7"/>
  <c r="I53" i="7"/>
  <c r="L55" i="7"/>
  <c r="L53" i="7"/>
  <c r="H55" i="7"/>
  <c r="L28" i="7"/>
  <c r="N26" i="7"/>
  <c r="Q41" i="7"/>
  <c r="H32" i="7"/>
  <c r="M32" i="7"/>
  <c r="O32" i="7"/>
  <c r="H44" i="7"/>
  <c r="J39" i="7"/>
  <c r="Q26" i="7"/>
  <c r="O44" i="7"/>
  <c r="O59" i="7"/>
  <c r="G44" i="7"/>
  <c r="K32" i="7"/>
  <c r="K28" i="7"/>
  <c r="J10" i="7"/>
  <c r="G37" i="7"/>
  <c r="I37" i="7"/>
  <c r="H41" i="7"/>
  <c r="G41" i="7"/>
  <c r="G53" i="7"/>
  <c r="M35" i="7"/>
  <c r="J55" i="7"/>
  <c r="N51" i="7"/>
  <c r="N39" i="7"/>
  <c r="N35" i="7"/>
  <c r="J28" i="7"/>
  <c r="H24" i="7"/>
  <c r="P41" i="7"/>
  <c r="L39" i="7"/>
  <c r="H37" i="7"/>
  <c r="M39" i="7"/>
  <c r="Q59" i="7"/>
  <c r="Q10" i="7"/>
  <c r="K49" i="7"/>
  <c r="Q49" i="7"/>
  <c r="Q55" i="7"/>
  <c r="Q53" i="7"/>
  <c r="K26" i="7"/>
  <c r="L26" i="7"/>
  <c r="I28" i="7"/>
  <c r="Q35" i="7"/>
  <c r="K55" i="7"/>
  <c r="Q44" i="7"/>
  <c r="K44" i="7"/>
  <c r="I39" i="7"/>
  <c r="J49" i="7"/>
  <c r="O26" i="7"/>
  <c r="I41" i="7"/>
  <c r="H39" i="7"/>
  <c r="M24" i="7"/>
  <c r="K37" i="7"/>
  <c r="M28" i="7"/>
  <c r="O37" i="7"/>
  <c r="G28" i="7"/>
  <c r="P37" i="7"/>
  <c r="Q24" i="7"/>
  <c r="P49" i="7"/>
  <c r="O53" i="7"/>
  <c r="G55" i="7"/>
  <c r="M55" i="7"/>
  <c r="I26" i="7"/>
  <c r="L41" i="7"/>
  <c r="O28" i="7"/>
  <c r="I35" i="7"/>
  <c r="O35" i="7"/>
  <c r="L32" i="7"/>
  <c r="L35" i="7"/>
  <c r="O49" i="7"/>
  <c r="K39" i="7"/>
  <c r="D7" i="7"/>
  <c r="N37" i="7"/>
  <c r="M53" i="7"/>
  <c r="G49" i="7"/>
  <c r="M26" i="7"/>
  <c r="O41" i="7"/>
  <c r="P44" i="7"/>
  <c r="L49" i="7"/>
  <c r="N49" i="7"/>
  <c r="C40" i="15"/>
  <c r="D40" i="15" s="1"/>
  <c r="E40" i="15" s="1"/>
  <c r="C44" i="15"/>
  <c r="D44" i="15" s="1"/>
  <c r="E44" i="15" s="1"/>
  <c r="C24" i="15"/>
  <c r="D24" i="15" s="1"/>
  <c r="E24" i="15" s="1"/>
  <c r="B12" i="1"/>
  <c r="D12" i="1" s="1"/>
  <c r="C32" i="15"/>
  <c r="D32" i="15" s="1"/>
  <c r="E32" i="15" s="1"/>
  <c r="C16" i="15"/>
  <c r="D16" i="15" s="1"/>
  <c r="E16" i="15" s="1"/>
  <c r="G11" i="15"/>
  <c r="H11" i="15" s="1"/>
  <c r="I11" i="15" s="1"/>
  <c r="G44" i="15"/>
  <c r="H44" i="15" s="1"/>
  <c r="I44" i="15" s="1"/>
  <c r="C41" i="15"/>
  <c r="D41" i="15" s="1"/>
  <c r="E41" i="15" s="1"/>
  <c r="B57" i="1"/>
  <c r="D57" i="1" s="1"/>
  <c r="G26" i="15"/>
  <c r="H26" i="15" s="1"/>
  <c r="I26" i="15" s="1"/>
  <c r="C37" i="15"/>
  <c r="D37" i="15" s="1"/>
  <c r="E37" i="15" s="1"/>
  <c r="E60" i="1"/>
  <c r="G60" i="1" s="1"/>
  <c r="B29" i="1"/>
  <c r="D29" i="1" s="1"/>
  <c r="G42" i="15"/>
  <c r="H42" i="15" s="1"/>
  <c r="I42" i="15" s="1"/>
  <c r="C18" i="15"/>
  <c r="D18" i="15" s="1"/>
  <c r="E18" i="15" s="1"/>
  <c r="B55" i="1"/>
  <c r="D55" i="1" s="1"/>
  <c r="B26" i="1"/>
  <c r="D26" i="1" s="1"/>
  <c r="E19" i="1"/>
  <c r="G19" i="1" s="1"/>
  <c r="C38" i="15"/>
  <c r="D38" i="15" s="1"/>
  <c r="E38" i="15" s="1"/>
  <c r="B22" i="1"/>
  <c r="D22" i="1" s="1"/>
  <c r="C46" i="15"/>
  <c r="D46" i="15" s="1"/>
  <c r="E46" i="15" s="1"/>
  <c r="B14" i="1"/>
  <c r="D14" i="1" s="1"/>
  <c r="G61" i="15"/>
  <c r="H61" i="15" s="1"/>
  <c r="I61" i="15" s="1"/>
  <c r="C34" i="15"/>
  <c r="D34" i="15" s="1"/>
  <c r="E34" i="15" s="1"/>
  <c r="B58" i="1"/>
  <c r="D58" i="1" s="1"/>
  <c r="C59" i="15"/>
  <c r="D59" i="15" s="1"/>
  <c r="E59" i="15" s="1"/>
  <c r="B42" i="1"/>
  <c r="D42" i="1" s="1"/>
  <c r="C47" i="15"/>
  <c r="D47" i="15" s="1"/>
  <c r="E47" i="15" s="1"/>
  <c r="E20" i="1"/>
  <c r="G20" i="1" s="1"/>
  <c r="D49" i="1"/>
  <c r="D53" i="1"/>
  <c r="G44" i="1"/>
  <c r="G55" i="1"/>
  <c r="D20" i="1"/>
  <c r="B52" i="1"/>
  <c r="D52" i="1" s="1"/>
  <c r="B56" i="1"/>
  <c r="D56" i="1" s="1"/>
  <c r="G37" i="1"/>
  <c r="E58" i="1"/>
  <c r="G58" i="1" s="1"/>
  <c r="B60" i="1"/>
  <c r="D60" i="1" s="1"/>
  <c r="B28" i="1"/>
  <c r="D28" i="1" s="1"/>
  <c r="D23" i="1"/>
  <c r="D15" i="1"/>
  <c r="G26" i="1"/>
  <c r="E35" i="1"/>
  <c r="G35" i="1" s="1"/>
  <c r="E49" i="1"/>
  <c r="G49" i="1" s="1"/>
  <c r="G47" i="1"/>
  <c r="D44" i="1"/>
  <c r="G42" i="1"/>
  <c r="D24" i="1"/>
  <c r="D37" i="1"/>
  <c r="D39" i="1"/>
  <c r="D40" i="1"/>
  <c r="D59" i="1"/>
  <c r="G52" i="1"/>
  <c r="D47" i="1"/>
  <c r="D35" i="1"/>
  <c r="D34" i="1"/>
  <c r="D32" i="1"/>
  <c r="B43" i="1"/>
  <c r="D43" i="1" s="1"/>
  <c r="C11" i="15"/>
  <c r="D11" i="15" s="1"/>
  <c r="E11" i="15" s="1"/>
  <c r="D10" i="1"/>
  <c r="D16" i="1"/>
  <c r="D17" i="1"/>
  <c r="G10" i="15"/>
  <c r="H10" i="15" s="1"/>
  <c r="I10" i="15" s="1"/>
  <c r="D11" i="1"/>
  <c r="G23" i="1"/>
  <c r="B31" i="1"/>
  <c r="D31" i="1" s="1"/>
  <c r="G24" i="1"/>
  <c r="D27" i="1"/>
  <c r="G10" i="1"/>
  <c r="G25" i="1"/>
  <c r="G8" i="1"/>
  <c r="D30" i="1"/>
  <c r="D9" i="1"/>
  <c r="D25" i="1"/>
  <c r="G9" i="1"/>
  <c r="D18" i="1"/>
  <c r="G17" i="1"/>
  <c r="G30" i="1"/>
  <c r="G12" i="1"/>
  <c r="G7" i="24" l="1"/>
  <c r="E7" i="24"/>
  <c r="H7" i="24"/>
  <c r="I7" i="24"/>
  <c r="C7" i="24"/>
  <c r="J7" i="24"/>
  <c r="F7" i="24"/>
  <c r="O6" i="12"/>
  <c r="J6" i="12"/>
  <c r="D6" i="12"/>
  <c r="L6" i="12"/>
  <c r="F6" i="12"/>
  <c r="H6" i="12"/>
  <c r="M6" i="12"/>
  <c r="G6" i="12"/>
  <c r="N6" i="12"/>
  <c r="E6" i="12"/>
  <c r="K6" i="12"/>
  <c r="I6" i="12"/>
  <c r="O6" i="14"/>
  <c r="F6" i="14"/>
  <c r="H6" i="14"/>
  <c r="I6" i="14"/>
  <c r="M6" i="14"/>
  <c r="E6" i="14"/>
  <c r="N6" i="14"/>
  <c r="K6" i="14"/>
  <c r="C6" i="14"/>
  <c r="J6" i="14"/>
  <c r="L6" i="14"/>
  <c r="P6" i="14"/>
  <c r="D6" i="14"/>
  <c r="G6" i="14"/>
  <c r="K7" i="9"/>
  <c r="P7" i="9"/>
  <c r="O7" i="9"/>
  <c r="L7" i="9"/>
  <c r="E7" i="9"/>
  <c r="N7" i="9"/>
  <c r="J7" i="9"/>
  <c r="M7" i="9"/>
  <c r="H7" i="9"/>
  <c r="Q7" i="9"/>
  <c r="F7" i="9"/>
  <c r="G7" i="9"/>
  <c r="I7" i="9"/>
  <c r="L7" i="7"/>
  <c r="M7" i="7"/>
  <c r="Q7" i="7"/>
  <c r="G7" i="7"/>
  <c r="J7" i="7"/>
  <c r="P7" i="7"/>
  <c r="O7" i="7"/>
  <c r="H7" i="7"/>
  <c r="I7" i="7"/>
  <c r="K7" i="7"/>
  <c r="N7" i="7"/>
</calcChain>
</file>

<file path=xl/sharedStrings.xml><?xml version="1.0" encoding="utf-8"?>
<sst xmlns="http://schemas.openxmlformats.org/spreadsheetml/2006/main" count="2357" uniqueCount="275">
  <si>
    <t>STATE</t>
  </si>
  <si>
    <t>1/</t>
  </si>
  <si>
    <t xml:space="preserve"> </t>
  </si>
  <si>
    <t>United States</t>
  </si>
  <si>
    <t xml:space="preserve">  </t>
  </si>
  <si>
    <t>SSP-MOE</t>
  </si>
  <si>
    <t>TWO-PARENT FAMILIES</t>
  </si>
  <si>
    <t>Alabama</t>
  </si>
  <si>
    <t>Alaska</t>
  </si>
  <si>
    <t>Arizona</t>
  </si>
  <si>
    <t>Arkansas</t>
  </si>
  <si>
    <t>California</t>
  </si>
  <si>
    <t>Colorado</t>
  </si>
  <si>
    <t xml:space="preserve">Connecticut </t>
  </si>
  <si>
    <t>Delaware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</si>
  <si>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</si>
  <si>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</si>
  <si>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</si>
  <si>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</si>
  <si>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</si>
  <si>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</si>
  <si>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</si>
  <si>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</si>
  <si>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</si>
  <si>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</si>
  <si>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</si>
  <si>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</si>
  <si>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</si>
  <si>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</si>
  <si>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</si>
  <si>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</si>
  <si>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</si>
  <si>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</si>
  <si>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</si>
  <si>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</si>
  <si>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</si>
  <si>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</si>
  <si>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</si>
  <si>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</si>
  <si>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</si>
  <si>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</si>
  <si>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</si>
  <si>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</si>
  <si>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</si>
  <si>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</si>
  <si>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</si>
  <si>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</si>
  <si>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</si>
  <si>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</si>
  <si>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</si>
  <si>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</si>
  <si>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</si>
  <si>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</si>
  <si>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</si>
  <si>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</si>
  <si>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</si>
  <si>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</si>
  <si>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</si>
  <si>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</si>
  <si>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</si>
  <si>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TWO-PARENT FAMILIES RATE</t>
  </si>
  <si>
    <t xml:space="preserve">Georgia </t>
  </si>
  <si>
    <t xml:space="preserve">Illinois </t>
  </si>
  <si>
    <t xml:space="preserve">Louisiana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</si>
  <si>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</si>
  <si>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</si>
  <si>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</si>
  <si>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</si>
  <si>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</si>
  <si>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</si>
  <si>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Nebraska </t>
  </si>
  <si>
    <t xml:space="preserve">New Hampshire </t>
  </si>
  <si>
    <t xml:space="preserve">New Jersey </t>
  </si>
  <si>
    <t xml:space="preserve">New York </t>
  </si>
  <si>
    <t xml:space="preserve">Oklahoma </t>
  </si>
  <si>
    <t xml:space="preserve">West Virginia </t>
  </si>
  <si>
    <t>District of Col.</t>
  </si>
  <si>
    <t>Rate</t>
  </si>
  <si>
    <t>ALL-FAMILIES RATE</t>
  </si>
  <si>
    <t>Combined</t>
  </si>
  <si>
    <t>1/ State has no TANF and/or SSP-MOE families subject to the two-parent rate.</t>
  </si>
  <si>
    <t>Adjusted Standard</t>
  </si>
  <si>
    <t>Caseload    Reduction Credit</t>
  </si>
  <si>
    <t>Number of TANF and SSP-MOE Families</t>
  </si>
  <si>
    <t>Number of Two-Parent Families</t>
  </si>
  <si>
    <t>Two-Parent Families with a Disabled Parent</t>
  </si>
  <si>
    <t xml:space="preserve">Two-Parent Families with a Non-Custodial Parent  </t>
  </si>
  <si>
    <t>Participation in a Tribal Work Program</t>
  </si>
  <si>
    <t>Total</t>
  </si>
  <si>
    <t>Families</t>
  </si>
  <si>
    <t>Job Search</t>
  </si>
  <si>
    <t>Number of Families Used in All Families Rate</t>
  </si>
  <si>
    <t>Number of Families with a Good Cause Domestic Violence Waiver</t>
  </si>
  <si>
    <t>Work Experience</t>
  </si>
  <si>
    <t>Community Service</t>
  </si>
  <si>
    <t>Vocational Educational Training</t>
  </si>
  <si>
    <t>Job Skills Training</t>
  </si>
  <si>
    <t>Education Related to Employment</t>
  </si>
  <si>
    <t>Satisfactory School Attendance</t>
  </si>
  <si>
    <t>Providing Child Care</t>
  </si>
  <si>
    <t>Number of Families with No Work-Eligible Individual</t>
  </si>
  <si>
    <t>Number of Families Used in All-Families Rate</t>
  </si>
  <si>
    <t>Number of Participating Families in All-Families Rate</t>
  </si>
  <si>
    <t>Subject to a Sanction</t>
  </si>
  <si>
    <t>Number of Families Used in Two-Parent Families Rate</t>
  </si>
  <si>
    <t>Number of Families</t>
  </si>
  <si>
    <t>Number of Work-Eligible Individuals by Activity</t>
  </si>
  <si>
    <t>Percentage of Work-Eligible Individuals by Activity</t>
  </si>
  <si>
    <t>11 to 20 Hours of Participation</t>
  </si>
  <si>
    <t>0 Hours of Participation</t>
  </si>
  <si>
    <t>21 to 30 Hours of Participation</t>
  </si>
  <si>
    <t>31 or More Hours of Participation</t>
  </si>
  <si>
    <t>Percentage of Families with Insufficient Hours to Count in the All-Families Work Rate</t>
  </si>
  <si>
    <t>Number of Families in All-Families Rate</t>
  </si>
  <si>
    <t>Families with a DV Waiver as a Percentage of Families Used in All Families Rate</t>
  </si>
  <si>
    <t>Total Number of WEIs</t>
  </si>
  <si>
    <t>WEIs with Holiday Hours</t>
  </si>
  <si>
    <t>Sum of all Activities</t>
  </si>
  <si>
    <t>Total Families with Insufficient Hours to Count in All- Families Rate</t>
  </si>
  <si>
    <t>1 to 10 Hours of Participation</t>
  </si>
  <si>
    <t xml:space="preserve">Work Experience  </t>
  </si>
  <si>
    <t>WEIs with Excused Absence Hours</t>
  </si>
  <si>
    <t>Single Custodial Parent with Child Under 1</t>
  </si>
  <si>
    <t>Adjusted Standard 2/</t>
  </si>
  <si>
    <t>Met Target</t>
  </si>
  <si>
    <t xml:space="preserve">TANF </t>
  </si>
  <si>
    <t>Point Difference</t>
  </si>
  <si>
    <t>Percent Change</t>
  </si>
  <si>
    <t>Total Families</t>
  </si>
  <si>
    <t>Families in All- Families Rate</t>
  </si>
  <si>
    <t>Subsidized Private Employment</t>
  </si>
  <si>
    <t>Subsidized
Public
Employment</t>
  </si>
  <si>
    <t>Participating
Families</t>
  </si>
  <si>
    <t>Unsubsidized
Employment</t>
  </si>
  <si>
    <t>Work
Experience</t>
  </si>
  <si>
    <t>On-the-Job
Training</t>
  </si>
  <si>
    <t>Job
Search</t>
  </si>
  <si>
    <t>Community
Service</t>
  </si>
  <si>
    <t>Vocational
Education</t>
  </si>
  <si>
    <t>Job Skills
Training</t>
  </si>
  <si>
    <t>Education
Related to
Employment</t>
  </si>
  <si>
    <t>Satisfactory
school
Attendance</t>
  </si>
  <si>
    <t>Providing
Child Care</t>
  </si>
  <si>
    <t>Total
Families</t>
  </si>
  <si>
    <t>Families in All-
Families Rate</t>
  </si>
  <si>
    <t>Subsidized
Private
Employment</t>
  </si>
  <si>
    <t>Satisfactory
School
Attendance</t>
  </si>
  <si>
    <t xml:space="preserve"> STATE</t>
  </si>
  <si>
    <t>Families in
Two-Parent
Rate</t>
  </si>
  <si>
    <t>Total
Number of
WEIs</t>
  </si>
  <si>
    <t>WEI with
Hours of
Participation*</t>
  </si>
  <si>
    <t>no data</t>
  </si>
  <si>
    <t>Number of WEIs
With Hours of
Participation*</t>
  </si>
  <si>
    <t>On-the-job
Training</t>
  </si>
  <si>
    <t>All
Activities</t>
  </si>
  <si>
    <t>LIST OF TABLES</t>
  </si>
  <si>
    <t>Table 1A</t>
  </si>
  <si>
    <t>Table 1B</t>
  </si>
  <si>
    <t>Table 1C</t>
  </si>
  <si>
    <t>Table 2</t>
  </si>
  <si>
    <t>Table 3A</t>
  </si>
  <si>
    <t>Table 3B</t>
  </si>
  <si>
    <t>Table 4A</t>
  </si>
  <si>
    <t>Table 4B</t>
  </si>
  <si>
    <t>Table 5A</t>
  </si>
  <si>
    <t>Table 5B</t>
  </si>
  <si>
    <t>Table 6A</t>
  </si>
  <si>
    <t>Table 6B</t>
  </si>
  <si>
    <t>Table 6C</t>
  </si>
  <si>
    <t>Table 7A</t>
  </si>
  <si>
    <t>Table 7B</t>
  </si>
  <si>
    <t>Table 8A</t>
  </si>
  <si>
    <t>Table 9</t>
  </si>
  <si>
    <t>Table 10A</t>
  </si>
  <si>
    <t>Table 10B</t>
  </si>
  <si>
    <t>Table 11A</t>
  </si>
  <si>
    <t>Table 11B</t>
  </si>
  <si>
    <t>Caseload Reduction Credits</t>
  </si>
  <si>
    <t>Number Of Holiday Hours Per Week For Participating Families</t>
  </si>
  <si>
    <t>Combined TANF and SSP-MOE Work Participation Rates</t>
  </si>
  <si>
    <t>TANF and SSP-MOE Work Participation Rates</t>
  </si>
  <si>
    <t>TABLE 3A</t>
  </si>
  <si>
    <t>Status of TANF and SSP-MOE Families as Relates to All-Families Work Participation Rates</t>
  </si>
  <si>
    <t>TABLE 2</t>
  </si>
  <si>
    <t>TABLE 1C</t>
  </si>
  <si>
    <t xml:space="preserve">Changes in Combined Work Participation Rates </t>
  </si>
  <si>
    <t>TABLE 1B</t>
  </si>
  <si>
    <t>TABLE 1A</t>
  </si>
  <si>
    <t>TABLE 3B</t>
  </si>
  <si>
    <t>TABLE 4A</t>
  </si>
  <si>
    <t>Table 8B</t>
  </si>
  <si>
    <t>TABLE 4B</t>
  </si>
  <si>
    <t>TABLE 5A</t>
  </si>
  <si>
    <t>Work-Eligible Individuals Participating in Work Activities for Sufficient Hours for the Family to Count as Meeting the Two-Parent Families Work Requirement</t>
  </si>
  <si>
    <t>TABLE 5B</t>
  </si>
  <si>
    <t>TABLE 6A</t>
  </si>
  <si>
    <t>Number of Work-Eligible Individuals with Hours of Participation In Work Activities</t>
  </si>
  <si>
    <t>TABLE 6B</t>
  </si>
  <si>
    <t>Work-Eligible Individuals with Hours of Participation by Work Activity as a Percent of the Number of Participating Work-Eligible Individuals</t>
  </si>
  <si>
    <t>TABLE 6C</t>
  </si>
  <si>
    <t xml:space="preserve">Work-Eligible Individuals with Hours of Participation by Work Activity as a Percent of the Total Number of Work-Eligible Individuals </t>
  </si>
  <si>
    <t>TABLE 7A</t>
  </si>
  <si>
    <t>Number of Hours of Participation per Week for All Work-Eligible Individuals</t>
  </si>
  <si>
    <t>TABLE 7B</t>
  </si>
  <si>
    <t>Number of Hours of Participation per Week for All Work-Eligible Individuals Participating in the Work Activity</t>
  </si>
  <si>
    <t>TABLE 8A</t>
  </si>
  <si>
    <t>Number of Families with Insufficient Hours to Count in the All-Families Work Participation Rate</t>
  </si>
  <si>
    <t>TABLE 8B</t>
  </si>
  <si>
    <t xml:space="preserve">Percentage Of Families with Insufficient Hours to Count in the All-Families Work Participation Rate </t>
  </si>
  <si>
    <t>TABLE 9</t>
  </si>
  <si>
    <t>Families with a Domestic Violence Exemption</t>
  </si>
  <si>
    <t>TABLE 10A</t>
  </si>
  <si>
    <t>Number of Work-Eligible Individuals with Holiday Hours for Participating Families</t>
  </si>
  <si>
    <t>TABLE 10B</t>
  </si>
  <si>
    <t>TABLE 11A</t>
  </si>
  <si>
    <t>Number Of Work-Eligible Individuals With Hours Of Excused Absences For Participating Families</t>
  </si>
  <si>
    <t>TABLE 11B</t>
  </si>
  <si>
    <t>Number of Excused Absence Hours per Week for Participating Families</t>
  </si>
  <si>
    <t>Number of Work-Eligible Individuals Participating in Work Activities for Sufficient Hours for the Family to Count as Meeting the All-Families Work Requirement</t>
  </si>
  <si>
    <t>Percentage of Work-Eligible Individuals Participating in Work Activities for Sufficient Hours for the Family to Count as Meeting the All-Families Work Requirement</t>
  </si>
  <si>
    <t>Status of TANF and SSP-MOE Two-Parent Families as Relates to Two-Parent Work Participation Rate</t>
  </si>
  <si>
    <t>West Virginia*</t>
  </si>
  <si>
    <t>Virginia*</t>
  </si>
  <si>
    <t>Virgin Islands*</t>
  </si>
  <si>
    <t>Texas*</t>
  </si>
  <si>
    <t>Utah*</t>
  </si>
  <si>
    <t>* - State has no TANF and/or SSP-MOE families subject to the two-parent rate.</t>
  </si>
  <si>
    <t>Connecticut *</t>
  </si>
  <si>
    <t>Delaware*</t>
  </si>
  <si>
    <t>District of Col.*</t>
  </si>
  <si>
    <t>Georgia*</t>
  </si>
  <si>
    <t>Idaho*</t>
  </si>
  <si>
    <t>Illinois*</t>
  </si>
  <si>
    <t>Louisiana*</t>
  </si>
  <si>
    <t>Maryland*</t>
  </si>
  <si>
    <t>Michigan*</t>
  </si>
  <si>
    <t>Minnesota*</t>
  </si>
  <si>
    <t>Mississippi*</t>
  </si>
  <si>
    <t>Missouri*</t>
  </si>
  <si>
    <t>Nebraska*</t>
  </si>
  <si>
    <t>New Hampshire*</t>
  </si>
  <si>
    <t>New Jersey*</t>
  </si>
  <si>
    <t>North Dakota*</t>
  </si>
  <si>
    <t>Oklahoma*</t>
  </si>
  <si>
    <t>South Carolina*</t>
  </si>
  <si>
    <t>South Dakota*</t>
  </si>
  <si>
    <t>*- State has no TANF and/or SSP-MOE families subject to the two-parent rate.</t>
  </si>
  <si>
    <t>Puerto Rico*</t>
  </si>
  <si>
    <t>Colorado*</t>
  </si>
  <si>
    <t xml:space="preserve">ALL FAMILIES </t>
  </si>
  <si>
    <t>Number of 
Two-Parent Families</t>
  </si>
  <si>
    <t>Number of Participating Families in 
Two-Parent Families Rate</t>
  </si>
  <si>
    <t>by each state's caseload reduction credit.</t>
  </si>
  <si>
    <t>2/ Statutory standards of 50% for all-families rate and 90% for 2-parent rate are adjusted</t>
  </si>
  <si>
    <t>Families with Insufficient Hours to Count in the All-Families Work Rate</t>
  </si>
  <si>
    <t>Other**</t>
  </si>
  <si>
    <t>Other*</t>
  </si>
  <si>
    <t>Number of Two-Parent Families  
Disregarded from 
Two-Parent Rate Due to</t>
  </si>
  <si>
    <t>Number of Families 
Disregarded from Participation Rate Due to</t>
  </si>
  <si>
    <t>* - Other Work Activities are not considered in the Calculation of the work participation rates.</t>
  </si>
  <si>
    <t>** - Other Work Activities are not considered in the calculation of the work participation rates.</t>
  </si>
  <si>
    <t>* - Other Work Activities are not considered in the calculation of the work participation rates.</t>
  </si>
  <si>
    <t>** - Other Work Activities are not considered in the Calculation of the work participation rates.</t>
  </si>
  <si>
    <t>Participating Families*</t>
  </si>
  <si>
    <t>* - Work-Eligible Individuals with participation in more than one activity are included only once in this total.</t>
  </si>
  <si>
    <t>* - Work-Eligible-Individuals participating in more than one activity are included in once in this total.</t>
  </si>
  <si>
    <t>* - Weighted average monthly data; may differ from official work participation rate.</t>
  </si>
  <si>
    <t>FY2021 Rate</t>
  </si>
  <si>
    <t>Fiscal Year 2022</t>
  </si>
  <si>
    <t>Fiscal Year 2021 to Fiscal Year 2022</t>
  </si>
  <si>
    <t>Monthly Average, Fiscal Year 2022</t>
  </si>
  <si>
    <t>FY2022 Rate</t>
  </si>
  <si>
    <t>ACF-OFA: 07/24/2023</t>
  </si>
  <si>
    <t>Temporary Assistance for Needy Families (TANF) and Separate State Programs - Maintenance of Effort (SSP-MOE)
Work Participation Rates and Engagement in Work Activities
Fiscal Year (FY)
2022</t>
  </si>
  <si>
    <t>Temporary Assistance for Needy Families (TANF) and 
Separate State Programs - Maintenance of Effort (SSP-MOE) 
Work Participation Rates and Engagement in Work Activities, Fiscal Year (FY)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</si>
</sst>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  <numFmt numFmtId="167" formatCode="#,##0.0_);\(#,##0.0\)"/>
    <numFmt numFmtId="168" formatCode="0.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8" tint="0.3999755851924192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24"/>
      <name val="Cambria"/>
      <family val="1"/>
      <scheme val="maj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9" fontId="16" fillId="0" borderId="0" applyFont="0" applyFill="0" applyBorder="0" applyAlignment="0" applyProtection="0"/>
  </cellStyleXfs>
  <cellXfs count="273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164" fontId="2" fillId="0" borderId="0" xfId="4" applyNumberFormat="1" applyFont="1"/>
    <xf numFmtId="0" fontId="2" fillId="0" borderId="0" xfId="0" applyFont="1" applyFill="1"/>
    <xf numFmtId="164" fontId="2" fillId="0" borderId="0" xfId="4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164" fontId="2" fillId="0" borderId="0" xfId="4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1" fillId="0" borderId="0" xfId="0" applyFont="1" applyFill="1" applyBorder="1"/>
    <xf numFmtId="165" fontId="2" fillId="0" borderId="1" xfId="1" applyNumberFormat="1" applyFont="1" applyBorder="1"/>
    <xf numFmtId="165" fontId="2" fillId="0" borderId="2" xfId="1" applyNumberFormat="1" applyFont="1" applyBorder="1"/>
    <xf numFmtId="0" fontId="1" fillId="0" borderId="4" xfId="0" applyFont="1" applyBorder="1" applyAlignment="1">
      <alignment horizontal="center" wrapText="1"/>
    </xf>
    <xf numFmtId="3" fontId="2" fillId="0" borderId="1" xfId="1" applyNumberFormat="1" applyFont="1" applyBorder="1" applyAlignment="1"/>
    <xf numFmtId="3" fontId="2" fillId="0" borderId="1" xfId="0" applyNumberFormat="1" applyFont="1" applyBorder="1" applyAlignment="1"/>
    <xf numFmtId="3" fontId="2" fillId="0" borderId="2" xfId="0" applyNumberFormat="1" applyFont="1" applyBorder="1" applyAlignment="1"/>
    <xf numFmtId="164" fontId="2" fillId="0" borderId="1" xfId="4" applyNumberFormat="1" applyFont="1" applyBorder="1" applyAlignment="1">
      <alignment horizontal="right"/>
    </xf>
    <xf numFmtId="164" fontId="2" fillId="0" borderId="2" xfId="4" applyNumberFormat="1" applyFont="1" applyBorder="1" applyAlignment="1">
      <alignment horizontal="right"/>
    </xf>
    <xf numFmtId="164" fontId="2" fillId="0" borderId="1" xfId="4" applyNumberFormat="1" applyFont="1" applyFill="1" applyBorder="1" applyAlignment="1">
      <alignment horizontal="right"/>
    </xf>
    <xf numFmtId="164" fontId="2" fillId="0" borderId="2" xfId="4" applyNumberFormat="1" applyFont="1" applyFill="1" applyBorder="1" applyAlignment="1">
      <alignment horizontal="right"/>
    </xf>
    <xf numFmtId="164" fontId="2" fillId="0" borderId="5" xfId="4" applyNumberFormat="1" applyFont="1" applyFill="1" applyBorder="1" applyAlignment="1">
      <alignment horizontal="right"/>
    </xf>
    <xf numFmtId="164" fontId="2" fillId="0" borderId="1" xfId="4" applyNumberFormat="1" applyFont="1" applyFill="1" applyBorder="1"/>
    <xf numFmtId="0" fontId="2" fillId="0" borderId="0" xfId="0" applyFont="1" applyFill="1" applyAlignment="1"/>
    <xf numFmtId="0" fontId="1" fillId="2" borderId="1" xfId="0" applyFont="1" applyFill="1" applyBorder="1"/>
    <xf numFmtId="164" fontId="1" fillId="0" borderId="1" xfId="4" applyNumberFormat="1" applyFont="1" applyFill="1" applyBorder="1" applyAlignment="1">
      <alignment horizontal="left"/>
    </xf>
    <xf numFmtId="0" fontId="1" fillId="2" borderId="2" xfId="0" applyFont="1" applyFill="1" applyBorder="1"/>
    <xf numFmtId="164" fontId="2" fillId="0" borderId="5" xfId="4" applyNumberFormat="1" applyFont="1" applyBorder="1" applyAlignment="1">
      <alignment horizontal="right"/>
    </xf>
    <xf numFmtId="164" fontId="2" fillId="0" borderId="8" xfId="4" applyNumberFormat="1" applyFont="1" applyBorder="1" applyAlignment="1">
      <alignment horizontal="right"/>
    </xf>
    <xf numFmtId="37" fontId="2" fillId="0" borderId="1" xfId="1" applyNumberFormat="1" applyFont="1" applyBorder="1"/>
    <xf numFmtId="37" fontId="2" fillId="0" borderId="2" xfId="1" applyNumberFormat="1" applyFont="1" applyBorder="1"/>
    <xf numFmtId="165" fontId="2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left"/>
    </xf>
    <xf numFmtId="0" fontId="1" fillId="0" borderId="1" xfId="0" applyFont="1" applyFill="1" applyBorder="1"/>
    <xf numFmtId="0" fontId="1" fillId="0" borderId="2" xfId="0" applyFont="1" applyFill="1" applyBorder="1"/>
    <xf numFmtId="0" fontId="5" fillId="0" borderId="0" xfId="0" applyFont="1" applyFill="1"/>
    <xf numFmtId="37" fontId="2" fillId="0" borderId="1" xfId="1" applyNumberFormat="1" applyFont="1" applyBorder="1" applyAlignment="1">
      <alignment horizontal="right"/>
    </xf>
    <xf numFmtId="37" fontId="2" fillId="0" borderId="6" xfId="1" applyNumberFormat="1" applyFont="1" applyBorder="1" applyAlignment="1">
      <alignment horizontal="right"/>
    </xf>
    <xf numFmtId="165" fontId="2" fillId="0" borderId="2" xfId="1" applyNumberFormat="1" applyFont="1" applyBorder="1" applyAlignment="1">
      <alignment horizontal="right"/>
    </xf>
    <xf numFmtId="37" fontId="2" fillId="0" borderId="2" xfId="1" applyNumberFormat="1" applyFont="1" applyBorder="1" applyAlignment="1">
      <alignment horizontal="right"/>
    </xf>
    <xf numFmtId="165" fontId="2" fillId="0" borderId="5" xfId="1" applyNumberFormat="1" applyFont="1" applyBorder="1" applyAlignment="1">
      <alignment horizontal="right"/>
    </xf>
    <xf numFmtId="164" fontId="2" fillId="2" borderId="1" xfId="4" applyNumberFormat="1" applyFont="1" applyFill="1" applyBorder="1" applyAlignment="1">
      <alignment horizontal="right"/>
    </xf>
    <xf numFmtId="164" fontId="2" fillId="0" borderId="6" xfId="4" applyNumberFormat="1" applyFont="1" applyBorder="1" applyAlignment="1">
      <alignment horizontal="right"/>
    </xf>
    <xf numFmtId="165" fontId="2" fillId="0" borderId="8" xfId="1" applyNumberFormat="1" applyFont="1" applyBorder="1" applyAlignment="1">
      <alignment horizontal="right"/>
    </xf>
    <xf numFmtId="164" fontId="2" fillId="0" borderId="7" xfId="4" applyNumberFormat="1" applyFont="1" applyBorder="1" applyAlignment="1">
      <alignment horizontal="right"/>
    </xf>
    <xf numFmtId="37" fontId="2" fillId="0" borderId="5" xfId="1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1" fontId="2" fillId="0" borderId="0" xfId="0" applyNumberFormat="1" applyFont="1"/>
    <xf numFmtId="165" fontId="2" fillId="0" borderId="9" xfId="1" applyNumberFormat="1" applyFont="1" applyBorder="1" applyAlignment="1">
      <alignment horizontal="right"/>
    </xf>
    <xf numFmtId="165" fontId="2" fillId="0" borderId="10" xfId="1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2" fillId="0" borderId="2" xfId="4" applyNumberFormat="1" applyFont="1" applyBorder="1"/>
    <xf numFmtId="0" fontId="2" fillId="2" borderId="0" xfId="0" quotePrefix="1" applyFont="1" applyFill="1" applyBorder="1"/>
    <xf numFmtId="165" fontId="2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166" fontId="2" fillId="0" borderId="1" xfId="1" applyNumberFormat="1" applyFont="1" applyBorder="1" applyAlignment="1">
      <alignment horizontal="right"/>
    </xf>
    <xf numFmtId="167" fontId="2" fillId="0" borderId="1" xfId="1" applyNumberFormat="1" applyFont="1" applyBorder="1" applyAlignment="1">
      <alignment horizontal="right"/>
    </xf>
    <xf numFmtId="168" fontId="2" fillId="0" borderId="1" xfId="1" applyNumberFormat="1" applyFont="1" applyBorder="1" applyAlignment="1">
      <alignment horizontal="right"/>
    </xf>
    <xf numFmtId="166" fontId="2" fillId="0" borderId="2" xfId="1" applyNumberFormat="1" applyFont="1" applyBorder="1" applyAlignment="1">
      <alignment horizontal="right"/>
    </xf>
    <xf numFmtId="168" fontId="2" fillId="0" borderId="2" xfId="1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4" fontId="2" fillId="0" borderId="1" xfId="4" applyNumberFormat="1" applyFont="1" applyBorder="1" applyAlignment="1">
      <alignment wrapText="1"/>
    </xf>
    <xf numFmtId="164" fontId="2" fillId="0" borderId="1" xfId="4" applyNumberFormat="1" applyFont="1" applyBorder="1"/>
    <xf numFmtId="0" fontId="1" fillId="0" borderId="4" xfId="0" applyFont="1" applyFill="1" applyBorder="1" applyAlignment="1">
      <alignment horizontal="center" wrapText="1"/>
    </xf>
    <xf numFmtId="0" fontId="2" fillId="0" borderId="0" xfId="3" applyFont="1"/>
    <xf numFmtId="0" fontId="1" fillId="0" borderId="4" xfId="3" applyFont="1" applyBorder="1" applyAlignment="1">
      <alignment horizontal="center"/>
    </xf>
    <xf numFmtId="0" fontId="1" fillId="0" borderId="4" xfId="3" applyFont="1" applyBorder="1" applyAlignment="1">
      <alignment horizontal="center" wrapText="1"/>
    </xf>
    <xf numFmtId="165" fontId="2" fillId="0" borderId="3" xfId="2" applyNumberFormat="1" applyFont="1" applyBorder="1" applyAlignment="1">
      <alignment horizontal="right"/>
    </xf>
    <xf numFmtId="165" fontId="2" fillId="0" borderId="1" xfId="2" applyNumberFormat="1" applyFont="1" applyBorder="1" applyAlignment="1">
      <alignment horizontal="right"/>
    </xf>
    <xf numFmtId="37" fontId="2" fillId="0" borderId="1" xfId="2" applyNumberFormat="1" applyFont="1" applyBorder="1" applyAlignment="1">
      <alignment horizontal="right"/>
    </xf>
    <xf numFmtId="37" fontId="2" fillId="0" borderId="2" xfId="2" applyNumberFormat="1" applyFont="1" applyBorder="1" applyAlignment="1">
      <alignment horizontal="right"/>
    </xf>
    <xf numFmtId="0" fontId="1" fillId="0" borderId="4" xfId="3" applyFont="1" applyFill="1" applyBorder="1" applyAlignment="1">
      <alignment horizontal="center" wrapText="1"/>
    </xf>
    <xf numFmtId="3" fontId="2" fillId="0" borderId="1" xfId="4" applyNumberFormat="1" applyFont="1" applyBorder="1"/>
    <xf numFmtId="3" fontId="2" fillId="0" borderId="2" xfId="4" applyNumberFormat="1" applyFont="1" applyBorder="1"/>
    <xf numFmtId="37" fontId="2" fillId="0" borderId="1" xfId="2" applyNumberFormat="1" applyFont="1" applyBorder="1"/>
    <xf numFmtId="37" fontId="2" fillId="0" borderId="2" xfId="2" applyNumberFormat="1" applyFont="1" applyBorder="1"/>
    <xf numFmtId="164" fontId="2" fillId="0" borderId="5" xfId="4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1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wrapText="1"/>
    </xf>
    <xf numFmtId="164" fontId="6" fillId="0" borderId="1" xfId="4" applyNumberFormat="1" applyFont="1" applyFill="1" applyBorder="1" applyAlignment="1">
      <alignment horizontal="right"/>
    </xf>
    <xf numFmtId="37" fontId="6" fillId="0" borderId="1" xfId="1" applyNumberFormat="1" applyFont="1" applyBorder="1" applyAlignment="1">
      <alignment horizontal="right"/>
    </xf>
    <xf numFmtId="37" fontId="6" fillId="0" borderId="0" xfId="1" applyNumberFormat="1" applyFont="1" applyBorder="1" applyAlignment="1">
      <alignment horizontal="right"/>
    </xf>
    <xf numFmtId="37" fontId="6" fillId="0" borderId="5" xfId="1" applyNumberFormat="1" applyFont="1" applyBorder="1" applyAlignment="1">
      <alignment horizontal="right"/>
    </xf>
    <xf numFmtId="0" fontId="2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0" xfId="0" applyFont="1"/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165" fontId="2" fillId="0" borderId="5" xfId="1" applyNumberFormat="1" applyFont="1" applyBorder="1"/>
    <xf numFmtId="165" fontId="2" fillId="0" borderId="8" xfId="1" applyNumberFormat="1" applyFont="1" applyBorder="1"/>
    <xf numFmtId="165" fontId="2" fillId="0" borderId="9" xfId="1" applyNumberFormat="1" applyFont="1" applyBorder="1"/>
    <xf numFmtId="165" fontId="2" fillId="0" borderId="10" xfId="1" applyNumberFormat="1" applyFont="1" applyBorder="1"/>
    <xf numFmtId="164" fontId="2" fillId="0" borderId="9" xfId="4" applyNumberFormat="1" applyFont="1" applyBorder="1" applyAlignment="1">
      <alignment horizontal="right"/>
    </xf>
    <xf numFmtId="164" fontId="2" fillId="0" borderId="10" xfId="4" applyNumberFormat="1" applyFont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164" fontId="2" fillId="0" borderId="1" xfId="4" quotePrefix="1" applyNumberFormat="1" applyFont="1" applyFill="1" applyBorder="1" applyAlignment="1">
      <alignment horizontal="lef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4" fontId="2" fillId="0" borderId="3" xfId="4" applyNumberFormat="1" applyFont="1" applyBorder="1" applyAlignment="1">
      <alignment horizontal="right"/>
    </xf>
    <xf numFmtId="0" fontId="0" fillId="0" borderId="0" xfId="0" applyBorder="1"/>
    <xf numFmtId="0" fontId="6" fillId="0" borderId="1" xfId="0" applyFont="1" applyBorder="1"/>
    <xf numFmtId="164" fontId="2" fillId="0" borderId="14" xfId="4" applyNumberFormat="1" applyFont="1" applyBorder="1" applyAlignment="1">
      <alignment horizontal="right"/>
    </xf>
    <xf numFmtId="0" fontId="6" fillId="0" borderId="5" xfId="0" applyFont="1" applyBorder="1"/>
    <xf numFmtId="164" fontId="2" fillId="0" borderId="15" xfId="4" applyNumberFormat="1" applyFont="1" applyBorder="1" applyAlignment="1">
      <alignment horizontal="right"/>
    </xf>
    <xf numFmtId="164" fontId="2" fillId="0" borderId="0" xfId="4" applyNumberFormat="1" applyFont="1" applyBorder="1" applyAlignment="1">
      <alignment horizontal="right"/>
    </xf>
    <xf numFmtId="0" fontId="6" fillId="0" borderId="0" xfId="0" applyFont="1" applyBorder="1"/>
    <xf numFmtId="164" fontId="2" fillId="0" borderId="12" xfId="4" applyNumberFormat="1" applyFont="1" applyBorder="1" applyAlignment="1">
      <alignment horizontal="right"/>
    </xf>
    <xf numFmtId="0" fontId="2" fillId="0" borderId="15" xfId="0" applyFont="1" applyFill="1" applyBorder="1" applyAlignment="1"/>
    <xf numFmtId="164" fontId="1" fillId="0" borderId="3" xfId="4" applyNumberFormat="1" applyFont="1" applyFill="1" applyBorder="1" applyAlignment="1">
      <alignment horizontal="left"/>
    </xf>
    <xf numFmtId="164" fontId="2" fillId="0" borderId="3" xfId="4" applyNumberFormat="1" applyFont="1" applyBorder="1"/>
    <xf numFmtId="164" fontId="6" fillId="0" borderId="1" xfId="4" applyNumberFormat="1" applyFont="1" applyFill="1" applyBorder="1" applyAlignment="1">
      <alignment horizontal="left"/>
    </xf>
    <xf numFmtId="164" fontId="6" fillId="0" borderId="2" xfId="4" applyNumberFormat="1" applyFont="1" applyFill="1" applyBorder="1" applyAlignment="1">
      <alignment horizontal="left"/>
    </xf>
    <xf numFmtId="164" fontId="2" fillId="0" borderId="1" xfId="4" quotePrefix="1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37" fontId="2" fillId="0" borderId="0" xfId="1" applyNumberFormat="1" applyFont="1" applyBorder="1" applyAlignment="1">
      <alignment horizontal="right"/>
    </xf>
    <xf numFmtId="37" fontId="2" fillId="0" borderId="5" xfId="1" applyNumberFormat="1" applyFont="1" applyBorder="1"/>
    <xf numFmtId="0" fontId="2" fillId="0" borderId="1" xfId="1" applyNumberFormat="1" applyFont="1" applyBorder="1" applyAlignment="1">
      <alignment horizontal="right"/>
    </xf>
    <xf numFmtId="0" fontId="1" fillId="2" borderId="0" xfId="0" applyFont="1" applyFill="1" applyAlignment="1">
      <alignment horizontal="centerContinuous" wrapText="1"/>
    </xf>
    <xf numFmtId="49" fontId="1" fillId="2" borderId="0" xfId="0" applyNumberFormat="1" applyFont="1" applyFill="1" applyAlignment="1">
      <alignment horizontal="centerContinuous"/>
    </xf>
    <xf numFmtId="0" fontId="2" fillId="0" borderId="0" xfId="0" applyFont="1" applyFill="1"/>
    <xf numFmtId="0" fontId="1" fillId="0" borderId="4" xfId="0" applyFont="1" applyFill="1" applyBorder="1" applyAlignment="1">
      <alignment horizontal="center"/>
    </xf>
    <xf numFmtId="0" fontId="2" fillId="0" borderId="0" xfId="0" applyFont="1"/>
    <xf numFmtId="0" fontId="1" fillId="2" borderId="0" xfId="0" applyFont="1" applyFill="1" applyBorder="1" applyAlignment="1">
      <alignment horizontal="left" wrapText="1"/>
    </xf>
    <xf numFmtId="164" fontId="2" fillId="0" borderId="3" xfId="4" applyNumberFormat="1" applyFont="1" applyFill="1" applyBorder="1"/>
    <xf numFmtId="164" fontId="2" fillId="0" borderId="2" xfId="4" applyNumberFormat="1" applyFont="1" applyFill="1" applyBorder="1"/>
    <xf numFmtId="0" fontId="7" fillId="0" borderId="6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4" fontId="2" fillId="0" borderId="1" xfId="4" applyNumberFormat="1" applyFont="1" applyFill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left"/>
    </xf>
    <xf numFmtId="164" fontId="2" fillId="0" borderId="0" xfId="4" applyNumberFormat="1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164" fontId="1" fillId="0" borderId="6" xfId="4" applyNumberFormat="1" applyFont="1" applyBorder="1" applyAlignment="1">
      <alignment wrapText="1"/>
    </xf>
    <xf numFmtId="164" fontId="2" fillId="0" borderId="3" xfId="4" applyNumberFormat="1" applyFont="1" applyBorder="1" applyAlignment="1">
      <alignment wrapText="1"/>
    </xf>
    <xf numFmtId="0" fontId="1" fillId="2" borderId="0" xfId="0" applyFont="1" applyFill="1" applyAlignment="1">
      <alignment horizontal="centerContinuous" vertical="center"/>
    </xf>
    <xf numFmtId="0" fontId="1" fillId="2" borderId="0" xfId="0" applyFont="1" applyFill="1" applyAlignment="1">
      <alignment horizontal="centerContinuous"/>
    </xf>
    <xf numFmtId="165" fontId="2" fillId="0" borderId="0" xfId="1" applyNumberFormat="1" applyFont="1" applyBorder="1" applyAlignment="1">
      <alignment horizontal="right"/>
    </xf>
    <xf numFmtId="0" fontId="1" fillId="0" borderId="13" xfId="0" applyFont="1" applyBorder="1" applyAlignment="1">
      <alignment horizontal="left"/>
    </xf>
    <xf numFmtId="164" fontId="1" fillId="0" borderId="15" xfId="4" applyNumberFormat="1" applyFont="1" applyBorder="1" applyAlignment="1">
      <alignment wrapText="1"/>
    </xf>
    <xf numFmtId="0" fontId="2" fillId="2" borderId="0" xfId="0" applyFont="1" applyFill="1" applyBorder="1" applyAlignment="1"/>
    <xf numFmtId="0" fontId="1" fillId="2" borderId="0" xfId="0" applyFont="1" applyFill="1" applyBorder="1" applyAlignment="1"/>
    <xf numFmtId="164" fontId="1" fillId="0" borderId="3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2" fillId="0" borderId="5" xfId="0" applyFont="1" applyBorder="1"/>
    <xf numFmtId="0" fontId="2" fillId="0" borderId="0" xfId="0" applyFont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164" fontId="1" fillId="0" borderId="4" xfId="0" applyNumberFormat="1" applyFont="1" applyBorder="1" applyAlignment="1">
      <alignment horizontal="left"/>
    </xf>
    <xf numFmtId="37" fontId="2" fillId="0" borderId="9" xfId="1" applyNumberFormat="1" applyFont="1" applyBorder="1"/>
    <xf numFmtId="0" fontId="1" fillId="2" borderId="5" xfId="0" applyFont="1" applyFill="1" applyBorder="1" applyAlignment="1">
      <alignment wrapText="1"/>
    </xf>
    <xf numFmtId="3" fontId="2" fillId="0" borderId="9" xfId="0" applyNumberFormat="1" applyFont="1" applyBorder="1" applyAlignment="1"/>
    <xf numFmtId="3" fontId="2" fillId="0" borderId="10" xfId="0" applyNumberFormat="1" applyFont="1" applyBorder="1" applyAlignment="1"/>
    <xf numFmtId="0" fontId="1" fillId="0" borderId="16" xfId="0" applyFont="1" applyFill="1" applyBorder="1" applyAlignment="1">
      <alignment horizontal="center" wrapText="1"/>
    </xf>
    <xf numFmtId="164" fontId="2" fillId="0" borderId="9" xfId="4" applyNumberFormat="1" applyFont="1" applyFill="1" applyBorder="1" applyAlignment="1">
      <alignment horizontal="right"/>
    </xf>
    <xf numFmtId="164" fontId="2" fillId="0" borderId="10" xfId="4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5" fontId="2" fillId="0" borderId="17" xfId="1" applyNumberFormat="1" applyFont="1" applyBorder="1" applyAlignment="1">
      <alignment horizontal="right"/>
    </xf>
    <xf numFmtId="37" fontId="2" fillId="0" borderId="9" xfId="1" applyNumberFormat="1" applyFont="1" applyBorder="1" applyAlignment="1">
      <alignment horizontal="right"/>
    </xf>
    <xf numFmtId="1" fontId="2" fillId="0" borderId="9" xfId="1" applyNumberFormat="1" applyFont="1" applyBorder="1" applyAlignment="1">
      <alignment horizontal="right"/>
    </xf>
    <xf numFmtId="165" fontId="2" fillId="0" borderId="17" xfId="0" applyNumberFormat="1" applyFont="1" applyBorder="1" applyAlignment="1">
      <alignment horizontal="right"/>
    </xf>
    <xf numFmtId="164" fontId="2" fillId="0" borderId="17" xfId="4" applyNumberFormat="1" applyFont="1" applyBorder="1" applyAlignment="1">
      <alignment wrapText="1"/>
    </xf>
    <xf numFmtId="164" fontId="2" fillId="0" borderId="9" xfId="4" applyNumberFormat="1" applyFont="1" applyBorder="1" applyAlignment="1">
      <alignment wrapText="1"/>
    </xf>
    <xf numFmtId="164" fontId="2" fillId="0" borderId="10" xfId="4" applyNumberFormat="1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5" xfId="0" applyFont="1" applyBorder="1"/>
    <xf numFmtId="164" fontId="14" fillId="0" borderId="1" xfId="4" applyNumberFormat="1" applyFont="1" applyFill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64" fontId="2" fillId="0" borderId="5" xfId="4" applyNumberFormat="1" applyFont="1" applyFill="1" applyBorder="1" applyAlignment="1">
      <alignment horizontal="left"/>
    </xf>
    <xf numFmtId="9" fontId="2" fillId="0" borderId="5" xfId="4" applyFont="1" applyFill="1" applyBorder="1" applyAlignment="1">
      <alignment horizontal="left"/>
    </xf>
    <xf numFmtId="0" fontId="6" fillId="0" borderId="1" xfId="0" applyFont="1" applyBorder="1" applyAlignment="1">
      <alignment horizontal="right"/>
    </xf>
    <xf numFmtId="164" fontId="14" fillId="0" borderId="5" xfId="4" applyNumberFormat="1" applyFont="1" applyFill="1" applyBorder="1" applyAlignment="1">
      <alignment horizontal="right"/>
    </xf>
    <xf numFmtId="164" fontId="2" fillId="0" borderId="8" xfId="4" applyNumberFormat="1" applyFont="1" applyFill="1" applyBorder="1" applyAlignment="1">
      <alignment horizontal="right"/>
    </xf>
    <xf numFmtId="43" fontId="6" fillId="0" borderId="1" xfId="1" applyFont="1" applyFill="1" applyBorder="1" applyAlignment="1">
      <alignment horizontal="right"/>
    </xf>
    <xf numFmtId="1" fontId="2" fillId="0" borderId="1" xfId="0" applyNumberFormat="1" applyFont="1" applyBorder="1"/>
    <xf numFmtId="0" fontId="2" fillId="0" borderId="15" xfId="0" applyFont="1" applyBorder="1" applyAlignment="1"/>
    <xf numFmtId="1" fontId="2" fillId="0" borderId="0" xfId="3" applyNumberFormat="1" applyFont="1" applyAlignment="1">
      <alignment horizontal="right"/>
    </xf>
    <xf numFmtId="1" fontId="2" fillId="0" borderId="3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/>
    <xf numFmtId="164" fontId="2" fillId="0" borderId="3" xfId="0" applyNumberFormat="1" applyFont="1" applyBorder="1"/>
    <xf numFmtId="0" fontId="2" fillId="0" borderId="15" xfId="0" applyFont="1" applyFill="1" applyBorder="1"/>
    <xf numFmtId="165" fontId="2" fillId="0" borderId="3" xfId="0" applyNumberFormat="1" applyFont="1" applyBorder="1" applyAlignment="1">
      <alignment horizontal="center"/>
    </xf>
    <xf numFmtId="49" fontId="8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10" fillId="2" borderId="0" xfId="5" applyFill="1" applyBorder="1" applyAlignment="1">
      <alignment vertical="center" wrapText="1"/>
    </xf>
    <xf numFmtId="49" fontId="2" fillId="2" borderId="0" xfId="0" quotePrefix="1" applyNumberFormat="1" applyFont="1" applyFill="1" applyBorder="1" applyAlignment="1" applyProtection="1">
      <alignment vertical="center" wrapText="1"/>
    </xf>
    <xf numFmtId="49" fontId="9" fillId="0" borderId="0" xfId="0" applyNumberFormat="1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0" fillId="3" borderId="0" xfId="5" applyFill="1" applyBorder="1" applyAlignment="1">
      <alignment vertical="center" wrapText="1"/>
    </xf>
    <xf numFmtId="0" fontId="0" fillId="3" borderId="0" xfId="0" applyNumberFormat="1" applyFill="1" applyBorder="1" applyAlignment="1">
      <alignment vertical="center" wrapText="1"/>
    </xf>
    <xf numFmtId="0" fontId="0" fillId="2" borderId="0" xfId="0" applyNumberFormat="1" applyFill="1" applyBorder="1" applyAlignment="1">
      <alignment vertical="center" wrapText="1"/>
    </xf>
    <xf numFmtId="0" fontId="2" fillId="2" borderId="0" xfId="0" applyNumberFormat="1" applyFont="1" applyFill="1" applyBorder="1" applyAlignment="1">
      <alignment vertical="center" wrapText="1"/>
    </xf>
    <xf numFmtId="164" fontId="14" fillId="2" borderId="5" xfId="4" applyNumberFormat="1" applyFont="1" applyFill="1" applyBorder="1" applyAlignment="1">
      <alignment horizontal="right"/>
    </xf>
    <xf numFmtId="164" fontId="6" fillId="0" borderId="2" xfId="4" applyNumberFormat="1" applyFont="1" applyFill="1" applyBorder="1" applyAlignment="1">
      <alignment horizontal="right"/>
    </xf>
    <xf numFmtId="164" fontId="6" fillId="0" borderId="1" xfId="4" quotePrefix="1" applyNumberFormat="1" applyFont="1" applyFill="1" applyBorder="1" applyAlignment="1">
      <alignment horizontal="left"/>
    </xf>
    <xf numFmtId="164" fontId="6" fillId="0" borderId="6" xfId="4" applyNumberFormat="1" applyFont="1" applyFill="1" applyBorder="1"/>
    <xf numFmtId="164" fontId="2" fillId="2" borderId="0" xfId="0" applyNumberFormat="1" applyFont="1" applyFill="1" applyAlignment="1">
      <alignment horizontal="right"/>
    </xf>
    <xf numFmtId="0" fontId="2" fillId="0" borderId="15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8" xfId="0" applyFont="1" applyFill="1" applyBorder="1" applyAlignment="1"/>
    <xf numFmtId="0" fontId="1" fillId="2" borderId="19" xfId="0" applyFont="1" applyFill="1" applyBorder="1" applyAlignment="1">
      <alignment horizontal="centerContinuous" vertical="center"/>
    </xf>
    <xf numFmtId="0" fontId="2" fillId="2" borderId="19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0" fontId="1" fillId="2" borderId="18" xfId="0" applyFont="1" applyFill="1" applyBorder="1" applyAlignment="1">
      <alignment horizontal="centerContinuous" vertical="center"/>
    </xf>
    <xf numFmtId="0" fontId="2" fillId="0" borderId="18" xfId="0" applyFont="1" applyFill="1" applyBorder="1" applyAlignment="1">
      <alignment horizontal="center"/>
    </xf>
    <xf numFmtId="10" fontId="6" fillId="2" borderId="11" xfId="0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horizontal="centerContinuous" vertical="center"/>
    </xf>
    <xf numFmtId="0" fontId="1" fillId="0" borderId="2" xfId="0" applyFont="1" applyBorder="1" applyAlignment="1">
      <alignment horizontal="center"/>
    </xf>
    <xf numFmtId="0" fontId="2" fillId="0" borderId="18" xfId="0" applyFont="1" applyBorder="1"/>
    <xf numFmtId="0" fontId="1" fillId="0" borderId="10" xfId="0" applyFont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1" fillId="2" borderId="19" xfId="0" applyFont="1" applyFill="1" applyBorder="1" applyAlignment="1">
      <alignment horizontal="centerContinuous" wrapText="1"/>
    </xf>
    <xf numFmtId="0" fontId="1" fillId="2" borderId="19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 vertical="center"/>
    </xf>
    <xf numFmtId="0" fontId="1" fillId="2" borderId="19" xfId="0" applyFont="1" applyFill="1" applyBorder="1" applyAlignment="1">
      <alignment horizontal="centerContinuous" vertical="center" wrapText="1"/>
    </xf>
    <xf numFmtId="0" fontId="0" fillId="2" borderId="11" xfId="0" applyFill="1" applyBorder="1" applyAlignment="1">
      <alignment horizontal="centerContinuous" vertic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Continuous" vertical="center"/>
    </xf>
    <xf numFmtId="0" fontId="2" fillId="0" borderId="4" xfId="0" applyFont="1" applyBorder="1"/>
    <xf numFmtId="0" fontId="1" fillId="2" borderId="18" xfId="0" applyFont="1" applyFill="1" applyBorder="1" applyAlignment="1">
      <alignment horizontal="centerContinuous" vertical="center" wrapText="1"/>
    </xf>
    <xf numFmtId="0" fontId="1" fillId="2" borderId="11" xfId="0" applyFont="1" applyFill="1" applyBorder="1" applyAlignment="1">
      <alignment horizontal="centerContinuous" vertical="center" wrapText="1"/>
    </xf>
    <xf numFmtId="0" fontId="1" fillId="0" borderId="8" xfId="0" applyFont="1" applyBorder="1" applyAlignment="1">
      <alignment horizontal="center" wrapText="1"/>
    </xf>
    <xf numFmtId="0" fontId="1" fillId="0" borderId="18" xfId="0" applyFont="1" applyBorder="1" applyAlignment="1">
      <alignment horizontal="centerContinuous" vertical="center" wrapText="1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 wrapText="1"/>
    </xf>
    <xf numFmtId="0" fontId="1" fillId="0" borderId="11" xfId="0" applyFont="1" applyBorder="1" applyAlignment="1">
      <alignment horizontal="centerContinuous" vertical="center" wrapText="1"/>
    </xf>
    <xf numFmtId="0" fontId="2" fillId="0" borderId="4" xfId="0" applyFont="1" applyFill="1" applyBorder="1" applyAlignment="1"/>
    <xf numFmtId="0" fontId="15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49" fontId="12" fillId="2" borderId="1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</cellXfs>
  <cellStyles count="10">
    <cellStyle name="Comma" xfId="1" builtinId="3"/>
    <cellStyle name="Comma 2" xfId="2" xr:uid="{00000000-0005-0000-0000-000001000000}"/>
    <cellStyle name="Currency 2" xfId="6" xr:uid="{00000000-0005-0000-0000-000002000000}"/>
    <cellStyle name="Hyperlink" xfId="5" builtinId="8"/>
    <cellStyle name="Normal" xfId="0" builtinId="0"/>
    <cellStyle name="Normal 2" xfId="3" xr:uid="{00000000-0005-0000-0000-000005000000}"/>
    <cellStyle name="Normal 3" xfId="8" xr:uid="{00000000-0005-0000-0000-000006000000}"/>
    <cellStyle name="Percent" xfId="4" builtinId="5"/>
    <cellStyle name="Percent 2" xfId="7" xr:uid="{00000000-0005-0000-0000-000008000000}"/>
    <cellStyle name="Percent 3" xfId="9" xr:uid="{3B7C1299-2D55-4466-BF50-0A96ED8C886F}"/>
  </cellStyles>
  <dxfs count="2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file:///A:\THRS1VFY.W02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opLeftCell="A21" zoomScale="85" zoomScaleNormal="85" workbookViewId="0">
      <selection activeCell="C48" sqref="C47:C48"/>
    </sheetView>
  </sheetViews>
  <sheetFormatPr defaultRowHeight="12.5" x14ac:dyDescent="0.25"/>
  <cols>
    <col min="1" max="8" width="10.6328125" customWidth="1"/>
  </cols>
  <sheetData>
    <row r="1" spans="1:8" x14ac:dyDescent="0.25">
      <c r="A1" s="268" t="s">
        <v>273</v>
      </c>
      <c r="B1" s="268"/>
      <c r="C1" s="268"/>
      <c r="D1" s="268"/>
      <c r="E1" s="268"/>
      <c r="F1" s="268"/>
      <c r="G1" s="268"/>
      <c r="H1" s="268"/>
    </row>
    <row r="2" spans="1:8" x14ac:dyDescent="0.25">
      <c r="A2" s="268"/>
      <c r="B2" s="268"/>
      <c r="C2" s="268"/>
      <c r="D2" s="268"/>
      <c r="E2" s="268"/>
      <c r="F2" s="268"/>
      <c r="G2" s="268"/>
      <c r="H2" s="268"/>
    </row>
    <row r="3" spans="1:8" x14ac:dyDescent="0.25">
      <c r="A3" s="268"/>
      <c r="B3" s="268"/>
      <c r="C3" s="268"/>
      <c r="D3" s="268"/>
      <c r="E3" s="268"/>
      <c r="F3" s="268"/>
      <c r="G3" s="268"/>
      <c r="H3" s="268"/>
    </row>
    <row r="4" spans="1:8" x14ac:dyDescent="0.25">
      <c r="A4" s="268"/>
      <c r="B4" s="268"/>
      <c r="C4" s="268"/>
      <c r="D4" s="268"/>
      <c r="E4" s="268"/>
      <c r="F4" s="268"/>
      <c r="G4" s="268"/>
      <c r="H4" s="268"/>
    </row>
    <row r="5" spans="1:8" x14ac:dyDescent="0.25">
      <c r="A5" s="268"/>
      <c r="B5" s="268"/>
      <c r="C5" s="268"/>
      <c r="D5" s="268"/>
      <c r="E5" s="268"/>
      <c r="F5" s="268"/>
      <c r="G5" s="268"/>
      <c r="H5" s="268"/>
    </row>
    <row r="6" spans="1:8" x14ac:dyDescent="0.25">
      <c r="A6" s="268"/>
      <c r="B6" s="268"/>
      <c r="C6" s="268"/>
      <c r="D6" s="268"/>
      <c r="E6" s="268"/>
      <c r="F6" s="268"/>
      <c r="G6" s="268"/>
      <c r="H6" s="268"/>
    </row>
    <row r="7" spans="1:8" x14ac:dyDescent="0.25">
      <c r="A7" s="268"/>
      <c r="B7" s="268"/>
      <c r="C7" s="268"/>
      <c r="D7" s="268"/>
      <c r="E7" s="268"/>
      <c r="F7" s="268"/>
      <c r="G7" s="268"/>
      <c r="H7" s="268"/>
    </row>
    <row r="8" spans="1:8" x14ac:dyDescent="0.25">
      <c r="A8" s="268"/>
      <c r="B8" s="268"/>
      <c r="C8" s="268"/>
      <c r="D8" s="268"/>
      <c r="E8" s="268"/>
      <c r="F8" s="268"/>
      <c r="G8" s="268"/>
      <c r="H8" s="268"/>
    </row>
    <row r="9" spans="1:8" x14ac:dyDescent="0.25">
      <c r="A9" s="268"/>
      <c r="B9" s="268"/>
      <c r="C9" s="268"/>
      <c r="D9" s="268"/>
      <c r="E9" s="268"/>
      <c r="F9" s="268"/>
      <c r="G9" s="268"/>
      <c r="H9" s="268"/>
    </row>
    <row r="10" spans="1:8" x14ac:dyDescent="0.25">
      <c r="A10" s="268"/>
      <c r="B10" s="268"/>
      <c r="C10" s="268"/>
      <c r="D10" s="268"/>
      <c r="E10" s="268"/>
      <c r="F10" s="268"/>
      <c r="G10" s="268"/>
      <c r="H10" s="268"/>
    </row>
    <row r="11" spans="1:8" x14ac:dyDescent="0.25">
      <c r="A11" s="268"/>
      <c r="B11" s="268"/>
      <c r="C11" s="268"/>
      <c r="D11" s="268"/>
      <c r="E11" s="268"/>
      <c r="F11" s="268"/>
      <c r="G11" s="268"/>
      <c r="H11" s="268"/>
    </row>
    <row r="12" spans="1:8" x14ac:dyDescent="0.25">
      <c r="A12" s="268"/>
      <c r="B12" s="268"/>
      <c r="C12" s="268"/>
      <c r="D12" s="268"/>
      <c r="E12" s="268"/>
      <c r="F12" s="268"/>
      <c r="G12" s="268"/>
      <c r="H12" s="268"/>
    </row>
    <row r="13" spans="1:8" x14ac:dyDescent="0.25">
      <c r="A13" s="268"/>
      <c r="B13" s="268"/>
      <c r="C13" s="268"/>
      <c r="D13" s="268"/>
      <c r="E13" s="268"/>
      <c r="F13" s="268"/>
      <c r="G13" s="268"/>
      <c r="H13" s="268"/>
    </row>
    <row r="14" spans="1:8" x14ac:dyDescent="0.25">
      <c r="A14" s="268"/>
      <c r="B14" s="268"/>
      <c r="C14" s="268"/>
      <c r="D14" s="268"/>
      <c r="E14" s="268"/>
      <c r="F14" s="268"/>
      <c r="G14" s="268"/>
      <c r="H14" s="268"/>
    </row>
    <row r="15" spans="1:8" x14ac:dyDescent="0.25">
      <c r="A15" s="268"/>
      <c r="B15" s="268"/>
      <c r="C15" s="268"/>
      <c r="D15" s="268"/>
      <c r="E15" s="268"/>
      <c r="F15" s="268"/>
      <c r="G15" s="268"/>
      <c r="H15" s="268"/>
    </row>
    <row r="16" spans="1:8" x14ac:dyDescent="0.25">
      <c r="A16" s="268"/>
      <c r="B16" s="268"/>
      <c r="C16" s="268"/>
      <c r="D16" s="268"/>
      <c r="E16" s="268"/>
      <c r="F16" s="268"/>
      <c r="G16" s="268"/>
      <c r="H16" s="268"/>
    </row>
    <row r="17" spans="1:8" x14ac:dyDescent="0.25">
      <c r="A17" s="268"/>
      <c r="B17" s="268"/>
      <c r="C17" s="268"/>
      <c r="D17" s="268"/>
      <c r="E17" s="268"/>
      <c r="F17" s="268"/>
      <c r="G17" s="268"/>
      <c r="H17" s="268"/>
    </row>
    <row r="18" spans="1:8" x14ac:dyDescent="0.25">
      <c r="A18" s="268"/>
      <c r="B18" s="268"/>
      <c r="C18" s="268"/>
      <c r="D18" s="268"/>
      <c r="E18" s="268"/>
      <c r="F18" s="268"/>
      <c r="G18" s="268"/>
      <c r="H18" s="268"/>
    </row>
    <row r="19" spans="1:8" x14ac:dyDescent="0.25">
      <c r="A19" s="268"/>
      <c r="B19" s="268"/>
      <c r="C19" s="268"/>
      <c r="D19" s="268"/>
      <c r="E19" s="268"/>
      <c r="F19" s="268"/>
      <c r="G19" s="268"/>
      <c r="H19" s="268"/>
    </row>
    <row r="20" spans="1:8" x14ac:dyDescent="0.25">
      <c r="A20" s="268"/>
      <c r="B20" s="268"/>
      <c r="C20" s="268"/>
      <c r="D20" s="268"/>
      <c r="E20" s="268"/>
      <c r="F20" s="268"/>
      <c r="G20" s="268"/>
      <c r="H20" s="268"/>
    </row>
    <row r="21" spans="1:8" x14ac:dyDescent="0.25">
      <c r="A21" s="268"/>
      <c r="B21" s="268"/>
      <c r="C21" s="268"/>
      <c r="D21" s="268"/>
      <c r="E21" s="268"/>
      <c r="F21" s="268"/>
      <c r="G21" s="268"/>
      <c r="H21" s="268"/>
    </row>
    <row r="22" spans="1:8" x14ac:dyDescent="0.25">
      <c r="A22" s="268"/>
      <c r="B22" s="268"/>
      <c r="C22" s="268"/>
      <c r="D22" s="268"/>
      <c r="E22" s="268"/>
      <c r="F22" s="268"/>
      <c r="G22" s="268"/>
      <c r="H22" s="268"/>
    </row>
    <row r="23" spans="1:8" x14ac:dyDescent="0.25">
      <c r="A23" s="268"/>
      <c r="B23" s="268"/>
      <c r="C23" s="268"/>
      <c r="D23" s="268"/>
      <c r="E23" s="268"/>
      <c r="F23" s="268"/>
      <c r="G23" s="268"/>
      <c r="H23" s="268"/>
    </row>
    <row r="24" spans="1:8" x14ac:dyDescent="0.25">
      <c r="A24" s="268"/>
      <c r="B24" s="268"/>
      <c r="C24" s="268"/>
      <c r="D24" s="268"/>
      <c r="E24" s="268"/>
      <c r="F24" s="268"/>
      <c r="G24" s="268"/>
      <c r="H24" s="268"/>
    </row>
    <row r="25" spans="1:8" x14ac:dyDescent="0.25">
      <c r="A25" s="268"/>
      <c r="B25" s="268"/>
      <c r="C25" s="268"/>
      <c r="D25" s="268"/>
      <c r="E25" s="268"/>
      <c r="F25" s="268"/>
      <c r="G25" s="268"/>
      <c r="H25" s="268"/>
    </row>
    <row r="26" spans="1:8" x14ac:dyDescent="0.25">
      <c r="A26" s="268"/>
      <c r="B26" s="268"/>
      <c r="C26" s="268"/>
      <c r="D26" s="268"/>
      <c r="E26" s="268"/>
      <c r="F26" s="268"/>
      <c r="G26" s="268"/>
      <c r="H26" s="268"/>
    </row>
    <row r="27" spans="1:8" x14ac:dyDescent="0.25">
      <c r="A27" s="268"/>
      <c r="B27" s="268"/>
      <c r="C27" s="268"/>
      <c r="D27" s="268"/>
      <c r="E27" s="268"/>
      <c r="F27" s="268"/>
      <c r="G27" s="268"/>
      <c r="H27" s="268"/>
    </row>
    <row r="28" spans="1:8" x14ac:dyDescent="0.25">
      <c r="A28" s="268"/>
      <c r="B28" s="268"/>
      <c r="C28" s="268"/>
      <c r="D28" s="268"/>
      <c r="E28" s="268"/>
      <c r="F28" s="268"/>
      <c r="G28" s="268"/>
      <c r="H28" s="268"/>
    </row>
    <row r="29" spans="1:8" x14ac:dyDescent="0.25">
      <c r="A29" s="268"/>
      <c r="B29" s="268"/>
      <c r="C29" s="268"/>
      <c r="D29" s="268"/>
      <c r="E29" s="268"/>
      <c r="F29" s="268"/>
      <c r="G29" s="268"/>
      <c r="H29" s="268"/>
    </row>
    <row r="30" spans="1:8" x14ac:dyDescent="0.25">
      <c r="A30" s="268"/>
      <c r="B30" s="268"/>
      <c r="C30" s="268"/>
      <c r="D30" s="268"/>
      <c r="E30" s="268"/>
      <c r="F30" s="268"/>
      <c r="G30" s="268"/>
      <c r="H30" s="268"/>
    </row>
    <row r="31" spans="1:8" x14ac:dyDescent="0.25">
      <c r="A31" s="268"/>
      <c r="B31" s="268"/>
      <c r="C31" s="268"/>
      <c r="D31" s="268"/>
      <c r="E31" s="268"/>
      <c r="F31" s="268"/>
      <c r="G31" s="268"/>
      <c r="H31" s="268"/>
    </row>
    <row r="32" spans="1:8" x14ac:dyDescent="0.25">
      <c r="A32" s="268"/>
      <c r="B32" s="268"/>
      <c r="C32" s="268"/>
      <c r="D32" s="268"/>
      <c r="E32" s="268"/>
      <c r="F32" s="268"/>
      <c r="G32" s="268"/>
      <c r="H32" s="268"/>
    </row>
    <row r="33" spans="1:8" x14ac:dyDescent="0.25">
      <c r="A33" s="268"/>
      <c r="B33" s="268"/>
      <c r="C33" s="268"/>
      <c r="D33" s="268"/>
      <c r="E33" s="268"/>
      <c r="F33" s="268"/>
      <c r="G33" s="268"/>
      <c r="H33" s="268"/>
    </row>
    <row r="34" spans="1:8" x14ac:dyDescent="0.25">
      <c r="A34" s="268"/>
      <c r="B34" s="268"/>
      <c r="C34" s="268"/>
      <c r="D34" s="268"/>
      <c r="E34" s="268"/>
      <c r="F34" s="268"/>
      <c r="G34" s="268"/>
      <c r="H34" s="268"/>
    </row>
    <row r="35" spans="1:8" x14ac:dyDescent="0.25">
      <c r="A35" s="268"/>
      <c r="B35" s="268"/>
      <c r="C35" s="268"/>
      <c r="D35" s="268"/>
      <c r="E35" s="268"/>
      <c r="F35" s="268"/>
      <c r="G35" s="268"/>
      <c r="H35" s="268"/>
    </row>
    <row r="36" spans="1:8" x14ac:dyDescent="0.25">
      <c r="A36" s="268"/>
      <c r="B36" s="268"/>
      <c r="C36" s="268"/>
      <c r="D36" s="268"/>
      <c r="E36" s="268"/>
      <c r="F36" s="268"/>
      <c r="G36" s="268"/>
      <c r="H36" s="268"/>
    </row>
    <row r="37" spans="1:8" x14ac:dyDescent="0.25">
      <c r="A37" s="268"/>
      <c r="B37" s="268"/>
      <c r="C37" s="268"/>
      <c r="D37" s="268"/>
      <c r="E37" s="268"/>
      <c r="F37" s="268"/>
      <c r="G37" s="268"/>
      <c r="H37" s="268"/>
    </row>
    <row r="38" spans="1:8" x14ac:dyDescent="0.25">
      <c r="A38" s="268"/>
      <c r="B38" s="268"/>
      <c r="C38" s="268"/>
      <c r="D38" s="268"/>
      <c r="E38" s="268"/>
      <c r="F38" s="268"/>
      <c r="G38" s="268"/>
      <c r="H38" s="268"/>
    </row>
    <row r="39" spans="1:8" x14ac:dyDescent="0.25">
      <c r="A39" s="268"/>
      <c r="B39" s="268"/>
      <c r="C39" s="268"/>
      <c r="D39" s="268"/>
      <c r="E39" s="268"/>
      <c r="F39" s="268"/>
      <c r="G39" s="268"/>
      <c r="H39" s="268"/>
    </row>
    <row r="40" spans="1:8" x14ac:dyDescent="0.25">
      <c r="A40" s="268"/>
      <c r="B40" s="268"/>
      <c r="C40" s="268"/>
      <c r="D40" s="268"/>
      <c r="E40" s="268"/>
      <c r="F40" s="268"/>
      <c r="G40" s="268"/>
      <c r="H40" s="268"/>
    </row>
    <row r="41" spans="1:8" x14ac:dyDescent="0.25">
      <c r="A41" s="268"/>
      <c r="B41" s="268"/>
      <c r="C41" s="268"/>
      <c r="D41" s="268"/>
      <c r="E41" s="268"/>
      <c r="F41" s="268"/>
      <c r="G41" s="268"/>
      <c r="H41" s="268"/>
    </row>
    <row r="42" spans="1:8" x14ac:dyDescent="0.25">
      <c r="A42" s="268"/>
      <c r="B42" s="268"/>
      <c r="C42" s="268"/>
      <c r="D42" s="268"/>
      <c r="E42" s="268"/>
      <c r="F42" s="268"/>
      <c r="G42" s="268"/>
      <c r="H42" s="268"/>
    </row>
    <row r="43" spans="1:8" x14ac:dyDescent="0.25">
      <c r="A43" s="268"/>
      <c r="B43" s="268"/>
      <c r="C43" s="268"/>
      <c r="D43" s="268"/>
      <c r="E43" s="268"/>
      <c r="F43" s="268"/>
      <c r="G43" s="268"/>
      <c r="H43" s="268"/>
    </row>
    <row r="44" spans="1:8" x14ac:dyDescent="0.25">
      <c r="A44" s="268"/>
      <c r="B44" s="268"/>
      <c r="C44" s="268"/>
      <c r="D44" s="268"/>
      <c r="E44" s="268"/>
      <c r="F44" s="268"/>
      <c r="G44" s="268"/>
      <c r="H44" s="268"/>
    </row>
    <row r="45" spans="1:8" x14ac:dyDescent="0.25">
      <c r="A45" s="268"/>
      <c r="B45" s="268"/>
      <c r="C45" s="268"/>
      <c r="D45" s="268"/>
      <c r="E45" s="268"/>
      <c r="F45" s="268"/>
      <c r="G45" s="268"/>
      <c r="H45" s="268"/>
    </row>
    <row r="46" spans="1:8" x14ac:dyDescent="0.25">
      <c r="A46" s="268"/>
      <c r="B46" s="268"/>
      <c r="C46" s="268"/>
      <c r="D46" s="268"/>
      <c r="E46" s="268"/>
      <c r="F46" s="268"/>
      <c r="G46" s="268"/>
      <c r="H46" s="268"/>
    </row>
  </sheetData>
  <mergeCells count="1">
    <mergeCell ref="A1:H46"/>
  </mergeCells>
  <pageMargins left="1" right="0.45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S63"/>
  <sheetViews>
    <sheetView zoomScale="85" zoomScaleNormal="85" zoomScaleSheetLayoutView="100" workbookViewId="0">
      <selection activeCell="G6" sqref="G6"/>
    </sheetView>
  </sheetViews>
  <sheetFormatPr defaultColWidth="9.08984375" defaultRowHeight="12.5" x14ac:dyDescent="0.25"/>
  <cols>
    <col min="1" max="1" width="15.7265625" style="2" customWidth="1"/>
    <col min="2" max="2" width="10.26953125" style="2" bestFit="1" customWidth="1"/>
    <col min="3" max="3" width="14.7265625" style="2" bestFit="1" customWidth="1"/>
    <col min="4" max="4" width="12.90625" style="2" bestFit="1" customWidth="1"/>
    <col min="5" max="5" width="1.6328125" style="139" hidden="1" customWidth="1"/>
    <col min="6" max="6" width="1.6328125" style="137" customWidth="1"/>
    <col min="7" max="7" width="13.08984375" style="2" bestFit="1" customWidth="1"/>
    <col min="8" max="10" width="14.26953125" style="2" customWidth="1"/>
    <col min="11" max="11" width="10.90625" style="2" bestFit="1" customWidth="1"/>
    <col min="12" max="12" width="7.453125" style="2" bestFit="1" customWidth="1"/>
    <col min="13" max="13" width="11.26953125" style="2" bestFit="1" customWidth="1"/>
    <col min="14" max="14" width="10.7265625" style="2" bestFit="1" customWidth="1"/>
    <col min="15" max="15" width="9.7265625" style="2" bestFit="1" customWidth="1"/>
    <col min="16" max="16" width="12.6328125" style="2" bestFit="1" customWidth="1"/>
    <col min="17" max="17" width="11.90625" style="2" bestFit="1" customWidth="1"/>
    <col min="18" max="18" width="10.453125" style="2" bestFit="1" customWidth="1"/>
    <col min="19" max="16384" width="9.08984375" style="2"/>
  </cols>
  <sheetData>
    <row r="1" spans="1:19" s="110" customFormat="1" ht="13" x14ac:dyDescent="0.3">
      <c r="A1" s="159" t="s">
        <v>191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</row>
    <row r="2" spans="1:19" s="110" customFormat="1" ht="13" x14ac:dyDescent="0.3">
      <c r="A2" s="159" t="s">
        <v>219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</row>
    <row r="3" spans="1:19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</row>
    <row r="4" spans="1:19" s="178" customFormat="1" ht="20" customHeight="1" x14ac:dyDescent="0.25">
      <c r="A4" s="177" t="str">
        <f>'1B'!$A$4</f>
        <v>ACF-OFA: 07/24/2023</v>
      </c>
      <c r="B4" s="177"/>
      <c r="C4" s="177"/>
      <c r="D4" s="177"/>
      <c r="E4" s="176"/>
      <c r="F4" s="176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</row>
    <row r="5" spans="1:19" s="3" customFormat="1" ht="20" customHeight="1" x14ac:dyDescent="0.25">
      <c r="A5" s="257"/>
      <c r="B5" s="239" t="s">
        <v>105</v>
      </c>
      <c r="C5" s="239"/>
      <c r="D5" s="253"/>
      <c r="E5" s="163"/>
      <c r="G5" s="258" t="s">
        <v>107</v>
      </c>
      <c r="H5" s="242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53"/>
    </row>
    <row r="6" spans="1:19" s="3" customFormat="1" ht="45" customHeight="1" x14ac:dyDescent="0.3">
      <c r="A6" s="150" t="s">
        <v>0</v>
      </c>
      <c r="B6" s="21" t="s">
        <v>143</v>
      </c>
      <c r="C6" s="21" t="s">
        <v>144</v>
      </c>
      <c r="D6" s="21" t="s">
        <v>132</v>
      </c>
      <c r="E6" s="168"/>
      <c r="F6" s="58"/>
      <c r="G6" s="21" t="s">
        <v>133</v>
      </c>
      <c r="H6" s="21" t="s">
        <v>145</v>
      </c>
      <c r="I6" s="21" t="s">
        <v>131</v>
      </c>
      <c r="J6" s="21" t="s">
        <v>134</v>
      </c>
      <c r="K6" s="21" t="s">
        <v>135</v>
      </c>
      <c r="L6" s="21" t="s">
        <v>136</v>
      </c>
      <c r="M6" s="21" t="s">
        <v>137</v>
      </c>
      <c r="N6" s="21" t="s">
        <v>138</v>
      </c>
      <c r="O6" s="21" t="s">
        <v>139</v>
      </c>
      <c r="P6" s="21" t="s">
        <v>140</v>
      </c>
      <c r="Q6" s="21" t="s">
        <v>146</v>
      </c>
      <c r="R6" s="21" t="s">
        <v>142</v>
      </c>
      <c r="S6" s="150" t="s">
        <v>256</v>
      </c>
    </row>
    <row r="7" spans="1:19" ht="12.75" customHeight="1" x14ac:dyDescent="0.3">
      <c r="A7" s="33" t="s">
        <v>3</v>
      </c>
      <c r="B7" s="48">
        <f>SUM(B8:B61)</f>
        <v>953734</v>
      </c>
      <c r="C7" s="39">
        <f>SUM(C8:C61)</f>
        <v>544603</v>
      </c>
      <c r="D7" s="190">
        <f>SUM(D8:D61)</f>
        <v>194077</v>
      </c>
      <c r="E7" s="164"/>
      <c r="F7" s="166"/>
      <c r="G7" s="35">
        <f>'4A'!G7/$D7</f>
        <v>0.84217089093504127</v>
      </c>
      <c r="H7" s="25">
        <f>'4A'!H7/$D7</f>
        <v>7.2548524554687053E-3</v>
      </c>
      <c r="I7" s="25">
        <f>'4A'!I7/$D7</f>
        <v>5.2041200142211594E-3</v>
      </c>
      <c r="J7" s="25">
        <f>'4A'!J7/$D7</f>
        <v>7.7288911102294452E-3</v>
      </c>
      <c r="K7" s="25">
        <f>'4A'!K7/$D7</f>
        <v>3.1430823848266408E-4</v>
      </c>
      <c r="L7" s="25">
        <f>'4A'!L7/$D7</f>
        <v>0.15015689648953764</v>
      </c>
      <c r="M7" s="25">
        <f>'4A'!M7/$D7</f>
        <v>2.5196185019347992E-3</v>
      </c>
      <c r="N7" s="25">
        <f>'4A'!N7/$D7</f>
        <v>5.0799424970501397E-2</v>
      </c>
      <c r="O7" s="25">
        <f>'4A'!O7/$D7</f>
        <v>8.0792675072265136E-3</v>
      </c>
      <c r="P7" s="25">
        <f>'4A'!P7/$D7</f>
        <v>2.4835503434203952E-3</v>
      </c>
      <c r="Q7" s="25">
        <f>'4A'!Q7/$D7</f>
        <v>2.0301220649536007E-3</v>
      </c>
      <c r="R7" s="25">
        <v>1.2463498588883995E-3</v>
      </c>
      <c r="S7" s="25">
        <v>2.6780208486272206E-2</v>
      </c>
    </row>
    <row r="8" spans="1:19" ht="18" customHeight="1" x14ac:dyDescent="0.3">
      <c r="A8" s="41" t="s">
        <v>7</v>
      </c>
      <c r="B8" s="48">
        <f>'4A'!B8</f>
        <v>5664</v>
      </c>
      <c r="C8" s="39">
        <f>'4A'!C8</f>
        <v>1822</v>
      </c>
      <c r="D8" s="56">
        <f>'4A'!D8</f>
        <v>815</v>
      </c>
      <c r="E8" s="164"/>
      <c r="F8" s="166"/>
      <c r="G8" s="35">
        <f>'4A'!G8/$D8</f>
        <v>0.88466257668711656</v>
      </c>
      <c r="H8" s="25">
        <f>'4A'!H8/$D8</f>
        <v>2.4539877300613498E-3</v>
      </c>
      <c r="I8" s="25">
        <f>'4A'!I8/$D8</f>
        <v>5.5214723926380369E-2</v>
      </c>
      <c r="J8" s="25">
        <f>'4A'!J8/$D8</f>
        <v>3.4355828220858899E-2</v>
      </c>
      <c r="K8" s="25">
        <f>'4A'!K8/$D8</f>
        <v>0</v>
      </c>
      <c r="L8" s="25">
        <f>'4A'!L8/$D8</f>
        <v>9.8159509202453993E-3</v>
      </c>
      <c r="M8" s="25">
        <f>'4A'!M8/$D8</f>
        <v>0</v>
      </c>
      <c r="N8" s="25">
        <f>'4A'!N8/$D8</f>
        <v>2.3312883435582823E-2</v>
      </c>
      <c r="O8" s="25">
        <f>'4A'!O8/$D8</f>
        <v>2.8220858895705522E-2</v>
      </c>
      <c r="P8" s="25">
        <f>'4A'!P8/$D8</f>
        <v>0</v>
      </c>
      <c r="Q8" s="25">
        <f>'4A'!Q8/$D8</f>
        <v>6.1349693251533744E-3</v>
      </c>
      <c r="R8" s="25">
        <v>0</v>
      </c>
      <c r="S8" s="25">
        <v>9.00360144057623E-3</v>
      </c>
    </row>
    <row r="9" spans="1:19" ht="12.75" customHeight="1" x14ac:dyDescent="0.3">
      <c r="A9" s="41" t="s">
        <v>8</v>
      </c>
      <c r="B9" s="48">
        <f>'4A'!B9</f>
        <v>1556</v>
      </c>
      <c r="C9" s="39">
        <f>'4A'!C9</f>
        <v>862</v>
      </c>
      <c r="D9" s="56">
        <f>'4A'!D9</f>
        <v>268</v>
      </c>
      <c r="E9" s="164"/>
      <c r="F9" s="166"/>
      <c r="G9" s="35">
        <f>'4A'!G9/$D9</f>
        <v>0.86940298507462688</v>
      </c>
      <c r="H9" s="25">
        <f>'4A'!H9/$D9</f>
        <v>0</v>
      </c>
      <c r="I9" s="25">
        <f>'4A'!I9/$D9</f>
        <v>7.462686567164179E-3</v>
      </c>
      <c r="J9" s="25">
        <f>'4A'!J9/$D9</f>
        <v>3.7313432835820895E-3</v>
      </c>
      <c r="K9" s="25">
        <f>'4A'!K9/$D9</f>
        <v>7.462686567164179E-3</v>
      </c>
      <c r="L9" s="25">
        <f>'4A'!L9/$D9</f>
        <v>0.19029850746268656</v>
      </c>
      <c r="M9" s="25">
        <f>'4A'!M9/$D9</f>
        <v>7.4626865671641784E-2</v>
      </c>
      <c r="N9" s="25">
        <f>'4A'!N9/$D9</f>
        <v>4.1044776119402986E-2</v>
      </c>
      <c r="O9" s="25">
        <f>'4A'!O9/$D9</f>
        <v>3.7313432835820895E-3</v>
      </c>
      <c r="P9" s="25">
        <f>'4A'!P9/$D9</f>
        <v>1.4925373134328358E-2</v>
      </c>
      <c r="Q9" s="25">
        <f>'4A'!Q9/$D9</f>
        <v>0</v>
      </c>
      <c r="R9" s="25">
        <v>0</v>
      </c>
      <c r="S9" s="25">
        <v>0.10879629629629629</v>
      </c>
    </row>
    <row r="10" spans="1:19" ht="12.75" customHeight="1" x14ac:dyDescent="0.3">
      <c r="A10" s="41" t="s">
        <v>9</v>
      </c>
      <c r="B10" s="48">
        <f>'4A'!B10</f>
        <v>5751</v>
      </c>
      <c r="C10" s="39">
        <f>'4A'!C10</f>
        <v>1555</v>
      </c>
      <c r="D10" s="56">
        <f>'4A'!D10</f>
        <v>200</v>
      </c>
      <c r="E10" s="164"/>
      <c r="F10" s="166"/>
      <c r="G10" s="35">
        <f>'4A'!G10/$D10</f>
        <v>0.95</v>
      </c>
      <c r="H10" s="25">
        <f>'4A'!H10/$D10</f>
        <v>0</v>
      </c>
      <c r="I10" s="25">
        <f>'4A'!I10/$D10</f>
        <v>0</v>
      </c>
      <c r="J10" s="25">
        <f>'4A'!J10/$D10</f>
        <v>5.0000000000000001E-3</v>
      </c>
      <c r="K10" s="25">
        <f>'4A'!K10/$D10</f>
        <v>0</v>
      </c>
      <c r="L10" s="25">
        <f>'4A'!L10/$D10</f>
        <v>0.05</v>
      </c>
      <c r="M10" s="25">
        <f>'4A'!M10/$D10</f>
        <v>5.0000000000000001E-3</v>
      </c>
      <c r="N10" s="25">
        <f>'4A'!N10/$D10</f>
        <v>0.02</v>
      </c>
      <c r="O10" s="25">
        <f>'4A'!O10/$D10</f>
        <v>0</v>
      </c>
      <c r="P10" s="25">
        <f>'4A'!P10/$D10</f>
        <v>0</v>
      </c>
      <c r="Q10" s="25">
        <f>'4A'!Q10/$D10</f>
        <v>5.0000000000000001E-3</v>
      </c>
      <c r="R10" s="25">
        <v>0</v>
      </c>
      <c r="S10" s="25">
        <v>0</v>
      </c>
    </row>
    <row r="11" spans="1:19" ht="12.75" customHeight="1" x14ac:dyDescent="0.3">
      <c r="A11" s="41" t="s">
        <v>10</v>
      </c>
      <c r="B11" s="48">
        <f>'4A'!B11</f>
        <v>1193</v>
      </c>
      <c r="C11" s="39">
        <f>'4A'!C11</f>
        <v>351</v>
      </c>
      <c r="D11" s="56">
        <f>'4A'!D11</f>
        <v>51</v>
      </c>
      <c r="E11" s="164"/>
      <c r="F11" s="166"/>
      <c r="G11" s="35">
        <f>'4A'!G11/$D11</f>
        <v>0.82352941176470584</v>
      </c>
      <c r="H11" s="25">
        <f>'4A'!H11/$D11</f>
        <v>0</v>
      </c>
      <c r="I11" s="25">
        <f>'4A'!I11/$D11</f>
        <v>1.9607843137254902E-2</v>
      </c>
      <c r="J11" s="25">
        <f>'4A'!J11/$D11</f>
        <v>0</v>
      </c>
      <c r="K11" s="25">
        <f>'4A'!K11/$D11</f>
        <v>0</v>
      </c>
      <c r="L11" s="25">
        <f>'4A'!L11/$D11</f>
        <v>3.9215686274509803E-2</v>
      </c>
      <c r="M11" s="25">
        <f>'4A'!M11/$D11</f>
        <v>1.9607843137254902E-2</v>
      </c>
      <c r="N11" s="25">
        <f>'4A'!N11/$D11</f>
        <v>0.13725490196078433</v>
      </c>
      <c r="O11" s="25">
        <f>'4A'!O11/$D11</f>
        <v>0</v>
      </c>
      <c r="P11" s="25">
        <f>'4A'!P11/$D11</f>
        <v>0</v>
      </c>
      <c r="Q11" s="25">
        <f>'4A'!Q11/$D11</f>
        <v>0</v>
      </c>
      <c r="R11" s="25">
        <v>0</v>
      </c>
      <c r="S11" s="25">
        <v>2.851033499643621E-3</v>
      </c>
    </row>
    <row r="12" spans="1:19" ht="12.75" customHeight="1" x14ac:dyDescent="0.3">
      <c r="A12" s="41" t="s">
        <v>11</v>
      </c>
      <c r="B12" s="48">
        <f>'4A'!B12</f>
        <v>336655</v>
      </c>
      <c r="C12" s="39">
        <f>'4A'!C12</f>
        <v>222524</v>
      </c>
      <c r="D12" s="56">
        <f>'4A'!D12</f>
        <v>105138</v>
      </c>
      <c r="E12" s="164"/>
      <c r="F12" s="166"/>
      <c r="G12" s="35">
        <f>'4A'!G12/$D12</f>
        <v>0.79182598109151781</v>
      </c>
      <c r="H12" s="25">
        <f>'4A'!H12/$D12</f>
        <v>6.7054728071677221E-3</v>
      </c>
      <c r="I12" s="25">
        <f>'4A'!I12/$D12</f>
        <v>7.8468298807281862E-3</v>
      </c>
      <c r="J12" s="25">
        <f>'4A'!J12/$D12</f>
        <v>1.4932755045749396E-3</v>
      </c>
      <c r="K12" s="25">
        <f>'4A'!K12/$D12</f>
        <v>0</v>
      </c>
      <c r="L12" s="25">
        <f>'4A'!L12/$D12</f>
        <v>0.21936882953832107</v>
      </c>
      <c r="M12" s="25">
        <f>'4A'!M12/$D12</f>
        <v>5.5165591888755726E-4</v>
      </c>
      <c r="N12" s="25">
        <f>'4A'!N12/$D12</f>
        <v>6.4486674656166185E-2</v>
      </c>
      <c r="O12" s="25">
        <f>'4A'!O12/$D12</f>
        <v>4.0708402290323192E-3</v>
      </c>
      <c r="P12" s="25">
        <f>'4A'!P12/$D12</f>
        <v>3.6808765622324945E-3</v>
      </c>
      <c r="Q12" s="25">
        <f>'4A'!Q12/$D12</f>
        <v>1.0842892198824402E-3</v>
      </c>
      <c r="R12" s="25">
        <v>2.5850127787424159E-3</v>
      </c>
      <c r="S12" s="25">
        <v>1.0301032054158457E-2</v>
      </c>
    </row>
    <row r="13" spans="1:19" ht="12.75" customHeight="1" x14ac:dyDescent="0.3">
      <c r="A13" s="41" t="s">
        <v>12</v>
      </c>
      <c r="B13" s="48">
        <f>'4A'!B13</f>
        <v>11775</v>
      </c>
      <c r="C13" s="39">
        <f>'4A'!C13</f>
        <v>6563</v>
      </c>
      <c r="D13" s="56">
        <f>'4A'!D13</f>
        <v>2830</v>
      </c>
      <c r="E13" s="164"/>
      <c r="F13" s="166"/>
      <c r="G13" s="35">
        <f>'4A'!G13/$D13</f>
        <v>0.3088339222614841</v>
      </c>
      <c r="H13" s="25">
        <f>'4A'!H13/$D13</f>
        <v>1.3074204946996466E-2</v>
      </c>
      <c r="I13" s="25">
        <f>'4A'!I13/$D13</f>
        <v>0</v>
      </c>
      <c r="J13" s="25">
        <f>'4A'!J13/$D13</f>
        <v>3.5335689045936395E-3</v>
      </c>
      <c r="K13" s="25">
        <f>'4A'!K13/$D13</f>
        <v>0</v>
      </c>
      <c r="L13" s="25">
        <f>'4A'!L13/$D13</f>
        <v>0.72190812720848052</v>
      </c>
      <c r="M13" s="25">
        <f>'4A'!M13/$D13</f>
        <v>9.5406360424028277E-3</v>
      </c>
      <c r="N13" s="25">
        <f>'4A'!N13/$D13</f>
        <v>0.18339222614840989</v>
      </c>
      <c r="O13" s="25">
        <f>'4A'!O13/$D13</f>
        <v>0</v>
      </c>
      <c r="P13" s="25">
        <f>'4A'!P13/$D13</f>
        <v>1.7667844522968198E-3</v>
      </c>
      <c r="Q13" s="25">
        <f>'4A'!Q13/$D13</f>
        <v>1.0247349823321554E-2</v>
      </c>
      <c r="R13" s="25">
        <v>0</v>
      </c>
      <c r="S13" s="25">
        <v>3.2007315957933241E-2</v>
      </c>
    </row>
    <row r="14" spans="1:19" ht="12.75" customHeight="1" x14ac:dyDescent="0.3">
      <c r="A14" s="41" t="s">
        <v>13</v>
      </c>
      <c r="B14" s="48">
        <f>'4A'!B14</f>
        <v>4734</v>
      </c>
      <c r="C14" s="39">
        <f>'4A'!C14</f>
        <v>1948</v>
      </c>
      <c r="D14" s="56">
        <f>'4A'!D14</f>
        <v>76</v>
      </c>
      <c r="E14" s="164"/>
      <c r="F14" s="166"/>
      <c r="G14" s="35">
        <f>'4A'!G14/$D14</f>
        <v>0.82894736842105265</v>
      </c>
      <c r="H14" s="25">
        <f>'4A'!H14/$D14</f>
        <v>7.8947368421052627E-2</v>
      </c>
      <c r="I14" s="25">
        <f>'4A'!I14/$D14</f>
        <v>0</v>
      </c>
      <c r="J14" s="25">
        <f>'4A'!J14/$D14</f>
        <v>0</v>
      </c>
      <c r="K14" s="25">
        <f>'4A'!K14/$D14</f>
        <v>0</v>
      </c>
      <c r="L14" s="25">
        <f>'4A'!L14/$D14</f>
        <v>0</v>
      </c>
      <c r="M14" s="25">
        <f>'4A'!M14/$D14</f>
        <v>0</v>
      </c>
      <c r="N14" s="25">
        <f>'4A'!N14/$D14</f>
        <v>0.14473684210526316</v>
      </c>
      <c r="O14" s="25">
        <f>'4A'!O14/$D14</f>
        <v>0</v>
      </c>
      <c r="P14" s="25">
        <f>'4A'!P14/$D14</f>
        <v>0</v>
      </c>
      <c r="Q14" s="25">
        <f>'4A'!Q14/$D14</f>
        <v>0</v>
      </c>
      <c r="R14" s="25">
        <v>0</v>
      </c>
      <c r="S14" s="25">
        <v>0</v>
      </c>
    </row>
    <row r="15" spans="1:19" ht="12.75" customHeight="1" x14ac:dyDescent="0.3">
      <c r="A15" s="41" t="s">
        <v>14</v>
      </c>
      <c r="B15" s="48">
        <f>'4A'!B15</f>
        <v>2799</v>
      </c>
      <c r="C15" s="39">
        <f>'4A'!C15</f>
        <v>629</v>
      </c>
      <c r="D15" s="56">
        <f>'4A'!D15</f>
        <v>112</v>
      </c>
      <c r="E15" s="164"/>
      <c r="F15" s="166"/>
      <c r="G15" s="35">
        <f>'4A'!G15/$D15</f>
        <v>0.9642857142857143</v>
      </c>
      <c r="H15" s="25">
        <f>'4A'!H15/$D15</f>
        <v>0</v>
      </c>
      <c r="I15" s="25">
        <f>'4A'!I15/$D15</f>
        <v>0</v>
      </c>
      <c r="J15" s="25">
        <f>'4A'!J15/$D15</f>
        <v>0</v>
      </c>
      <c r="K15" s="25">
        <f>'4A'!K15/$D15</f>
        <v>0</v>
      </c>
      <c r="L15" s="25">
        <f>'4A'!L15/$D15</f>
        <v>4.4642857142857144E-2</v>
      </c>
      <c r="M15" s="25">
        <f>'4A'!M15/$D15</f>
        <v>0</v>
      </c>
      <c r="N15" s="25">
        <f>'4A'!N15/$D15</f>
        <v>8.9285714285714281E-3</v>
      </c>
      <c r="O15" s="25">
        <f>'4A'!O15/$D15</f>
        <v>0</v>
      </c>
      <c r="P15" s="25">
        <f>'4A'!P15/$D15</f>
        <v>0</v>
      </c>
      <c r="Q15" s="25">
        <f>'4A'!Q15/$D15</f>
        <v>0</v>
      </c>
      <c r="R15" s="25">
        <v>0</v>
      </c>
      <c r="S15" s="25">
        <v>0</v>
      </c>
    </row>
    <row r="16" spans="1:19" ht="12.75" customHeight="1" x14ac:dyDescent="0.3">
      <c r="A16" s="41" t="s">
        <v>76</v>
      </c>
      <c r="B16" s="48">
        <f>'4A'!B16</f>
        <v>6120</v>
      </c>
      <c r="C16" s="39">
        <f>'4A'!C16</f>
        <v>3741</v>
      </c>
      <c r="D16" s="56">
        <f>'4A'!D16</f>
        <v>765</v>
      </c>
      <c r="E16" s="164"/>
      <c r="F16" s="166"/>
      <c r="G16" s="35">
        <f>'4A'!G16/$D16</f>
        <v>0.56209150326797386</v>
      </c>
      <c r="H16" s="25">
        <f>'4A'!H16/$D16</f>
        <v>0</v>
      </c>
      <c r="I16" s="25">
        <f>'4A'!I16/$D16</f>
        <v>0</v>
      </c>
      <c r="J16" s="25">
        <f>'4A'!J16/$D16</f>
        <v>3.9215686274509803E-3</v>
      </c>
      <c r="K16" s="25">
        <f>'4A'!K16/$D16</f>
        <v>1.30718954248366E-3</v>
      </c>
      <c r="L16" s="25">
        <f>'4A'!L16/$D16</f>
        <v>0.31111111111111112</v>
      </c>
      <c r="M16" s="25">
        <f>'4A'!M16/$D16</f>
        <v>0</v>
      </c>
      <c r="N16" s="25">
        <f>'4A'!N16/$D16</f>
        <v>0.16993464052287582</v>
      </c>
      <c r="O16" s="25">
        <f>'4A'!O16/$D16</f>
        <v>0</v>
      </c>
      <c r="P16" s="25">
        <f>'4A'!P16/$D16</f>
        <v>0</v>
      </c>
      <c r="Q16" s="25">
        <f>'4A'!Q16/$D16</f>
        <v>3.9215686274509803E-3</v>
      </c>
      <c r="R16" s="25">
        <v>0</v>
      </c>
      <c r="S16" s="25">
        <v>0</v>
      </c>
    </row>
    <row r="17" spans="1:19" ht="12.75" customHeight="1" x14ac:dyDescent="0.3">
      <c r="A17" s="41" t="s">
        <v>15</v>
      </c>
      <c r="B17" s="48">
        <f>'4A'!B17</f>
        <v>27534</v>
      </c>
      <c r="C17" s="39">
        <f>'4A'!C17</f>
        <v>3642</v>
      </c>
      <c r="D17" s="56">
        <f>'4A'!D17</f>
        <v>450</v>
      </c>
      <c r="E17" s="164"/>
      <c r="F17" s="166"/>
      <c r="G17" s="35">
        <f>'4A'!G17/$D17</f>
        <v>0.48222222222222222</v>
      </c>
      <c r="H17" s="25">
        <f>'4A'!H17/$D17</f>
        <v>0</v>
      </c>
      <c r="I17" s="25">
        <f>'4A'!I17/$D17</f>
        <v>0</v>
      </c>
      <c r="J17" s="25">
        <f>'4A'!J17/$D17</f>
        <v>7.5555555555555556E-2</v>
      </c>
      <c r="K17" s="25">
        <f>'4A'!K17/$D17</f>
        <v>0</v>
      </c>
      <c r="L17" s="25">
        <f>'4A'!L17/$D17</f>
        <v>0.31555555555555553</v>
      </c>
      <c r="M17" s="25">
        <f>'4A'!M17/$D17</f>
        <v>0.10666666666666667</v>
      </c>
      <c r="N17" s="25">
        <f>'4A'!N17/$D17</f>
        <v>0.18222222222222223</v>
      </c>
      <c r="O17" s="25">
        <f>'4A'!O17/$D17</f>
        <v>0.25333333333333335</v>
      </c>
      <c r="P17" s="25">
        <f>'4A'!P17/$D17</f>
        <v>0</v>
      </c>
      <c r="Q17" s="25">
        <f>'4A'!Q17/$D17</f>
        <v>0</v>
      </c>
      <c r="R17" s="49">
        <v>0</v>
      </c>
      <c r="S17" s="49">
        <v>6.3494589433481866E-2</v>
      </c>
    </row>
    <row r="18" spans="1:19" ht="18" customHeight="1" x14ac:dyDescent="0.3">
      <c r="A18" s="41" t="s">
        <v>16</v>
      </c>
      <c r="B18" s="48">
        <f>'4A'!B18</f>
        <v>6441</v>
      </c>
      <c r="C18" s="39">
        <f>'4A'!C18</f>
        <v>1171</v>
      </c>
      <c r="D18" s="56">
        <f>'4A'!D18</f>
        <v>75</v>
      </c>
      <c r="E18" s="164"/>
      <c r="F18" s="166"/>
      <c r="G18" s="35">
        <f>'4A'!G18/$D18</f>
        <v>0.82666666666666666</v>
      </c>
      <c r="H18" s="25">
        <f>'4A'!H18/$D18</f>
        <v>0</v>
      </c>
      <c r="I18" s="25">
        <f>'4A'!I18/$D18</f>
        <v>0</v>
      </c>
      <c r="J18" s="25">
        <f>'4A'!J18/$D18</f>
        <v>5.3333333333333337E-2</v>
      </c>
      <c r="K18" s="25">
        <f>'4A'!K18/$D18</f>
        <v>0</v>
      </c>
      <c r="L18" s="25">
        <f>'4A'!L18/$D18</f>
        <v>0.08</v>
      </c>
      <c r="M18" s="25">
        <f>'4A'!M18/$D18</f>
        <v>1.3333333333333334E-2</v>
      </c>
      <c r="N18" s="25">
        <f>'4A'!N18/$D18</f>
        <v>0.04</v>
      </c>
      <c r="O18" s="25">
        <f>'4A'!O18/$D18</f>
        <v>1.3333333333333334E-2</v>
      </c>
      <c r="P18" s="25">
        <f>'4A'!P18/$D18</f>
        <v>0</v>
      </c>
      <c r="Q18" s="25">
        <f>'4A'!Q18/$D18</f>
        <v>2.6666666666666668E-2</v>
      </c>
      <c r="R18" s="25">
        <v>4.3904717421765528E-2</v>
      </c>
      <c r="S18" s="25">
        <v>1.35450723960766E-2</v>
      </c>
    </row>
    <row r="19" spans="1:19" ht="12.75" customHeight="1" x14ac:dyDescent="0.3">
      <c r="A19" s="41" t="s">
        <v>17</v>
      </c>
      <c r="B19" s="48">
        <f>'4A'!B19</f>
        <v>348</v>
      </c>
      <c r="C19" s="39">
        <f>'4A'!C19</f>
        <v>172</v>
      </c>
      <c r="D19" s="56">
        <f>'4A'!D19</f>
        <v>3</v>
      </c>
      <c r="E19" s="164"/>
      <c r="F19" s="166"/>
      <c r="G19" s="35">
        <f>'4A'!G19/$D19</f>
        <v>0.66666666666666663</v>
      </c>
      <c r="H19" s="25">
        <f>'4A'!H19/$D19</f>
        <v>0</v>
      </c>
      <c r="I19" s="25">
        <f>'4A'!I19/$D19</f>
        <v>0</v>
      </c>
      <c r="J19" s="25">
        <f>'4A'!J19/$D19</f>
        <v>0.33333333333333331</v>
      </c>
      <c r="K19" s="25">
        <f>'4A'!K19/$D19</f>
        <v>0</v>
      </c>
      <c r="L19" s="25">
        <f>'4A'!L19/$D19</f>
        <v>0</v>
      </c>
      <c r="M19" s="25">
        <f>'4A'!M19/$D19</f>
        <v>0</v>
      </c>
      <c r="N19" s="25">
        <f>'4A'!N19/$D19</f>
        <v>0</v>
      </c>
      <c r="O19" s="25">
        <f>'4A'!O19/$D19</f>
        <v>0</v>
      </c>
      <c r="P19" s="25">
        <f>'4A'!P19/$D19</f>
        <v>0</v>
      </c>
      <c r="Q19" s="49">
        <v>0</v>
      </c>
      <c r="R19" s="49">
        <v>0</v>
      </c>
      <c r="S19" s="49">
        <v>0</v>
      </c>
    </row>
    <row r="20" spans="1:19" ht="12.75" customHeight="1" x14ac:dyDescent="0.3">
      <c r="A20" s="41" t="s">
        <v>18</v>
      </c>
      <c r="B20" s="48">
        <f>'4A'!B20</f>
        <v>4527</v>
      </c>
      <c r="C20" s="39">
        <f>'4A'!C20</f>
        <v>3214</v>
      </c>
      <c r="D20" s="56">
        <f>'4A'!D20</f>
        <v>420</v>
      </c>
      <c r="E20" s="164"/>
      <c r="F20" s="166"/>
      <c r="G20" s="35">
        <f>'4A'!G20/$D20</f>
        <v>0.97857142857142854</v>
      </c>
      <c r="H20" s="25">
        <f>'4A'!H20/$D20</f>
        <v>0</v>
      </c>
      <c r="I20" s="25">
        <f>'4A'!I20/$D20</f>
        <v>4.7619047619047623E-3</v>
      </c>
      <c r="J20" s="25">
        <f>'4A'!J20/$D20</f>
        <v>7.1428571428571426E-3</v>
      </c>
      <c r="K20" s="25">
        <f>'4A'!K20/$D20</f>
        <v>0</v>
      </c>
      <c r="L20" s="25">
        <f>'4A'!L20/$D20</f>
        <v>7.1428571428571426E-3</v>
      </c>
      <c r="M20" s="25">
        <f>'4A'!M20/$D20</f>
        <v>0</v>
      </c>
      <c r="N20" s="25">
        <f>'4A'!N20/$D20</f>
        <v>1.1904761904761904E-2</v>
      </c>
      <c r="O20" s="25">
        <f>'4A'!O20/$D20</f>
        <v>2.3809523809523812E-3</v>
      </c>
      <c r="P20" s="25">
        <f>'4A'!P20/$D20</f>
        <v>0</v>
      </c>
      <c r="Q20" s="25">
        <f>'4A'!Q20/$D20</f>
        <v>0</v>
      </c>
      <c r="R20" s="25">
        <v>0</v>
      </c>
      <c r="S20" s="25">
        <v>6.4138315672058006E-3</v>
      </c>
    </row>
    <row r="21" spans="1:19" ht="12.75" customHeight="1" x14ac:dyDescent="0.3">
      <c r="A21" s="41" t="s">
        <v>19</v>
      </c>
      <c r="B21" s="48">
        <f>'4A'!B21</f>
        <v>1547</v>
      </c>
      <c r="C21" s="39">
        <f>'4A'!C21</f>
        <v>26</v>
      </c>
      <c r="D21" s="56">
        <f>'4A'!D21</f>
        <v>16</v>
      </c>
      <c r="E21" s="164"/>
      <c r="F21" s="166"/>
      <c r="G21" s="35">
        <f>'4A'!G21/$D21</f>
        <v>0.3125</v>
      </c>
      <c r="H21" s="25">
        <f>'4A'!H21/$D21</f>
        <v>0</v>
      </c>
      <c r="I21" s="25">
        <f>'4A'!I21/$D21</f>
        <v>0</v>
      </c>
      <c r="J21" s="25">
        <f>'4A'!J21/$D21</f>
        <v>0</v>
      </c>
      <c r="K21" s="25">
        <f>'4A'!K21/$D21</f>
        <v>0</v>
      </c>
      <c r="L21" s="25">
        <f>'4A'!L21/$D21</f>
        <v>0.625</v>
      </c>
      <c r="M21" s="25">
        <f>'4A'!M21/$D21</f>
        <v>0.375</v>
      </c>
      <c r="N21" s="25">
        <f>'4A'!N21/$D21</f>
        <v>0.125</v>
      </c>
      <c r="O21" s="25">
        <f>'4A'!O21/$D21</f>
        <v>0</v>
      </c>
      <c r="P21" s="25">
        <f>'4A'!P21/$D21</f>
        <v>0</v>
      </c>
      <c r="Q21" s="25">
        <f>'4A'!Q21/$D21</f>
        <v>0</v>
      </c>
      <c r="R21" s="25">
        <v>0</v>
      </c>
      <c r="S21" s="25">
        <v>0.80434782608695654</v>
      </c>
    </row>
    <row r="22" spans="1:19" ht="12.75" customHeight="1" x14ac:dyDescent="0.3">
      <c r="A22" s="41" t="s">
        <v>20</v>
      </c>
      <c r="B22" s="48">
        <f>'4A'!B22</f>
        <v>10212</v>
      </c>
      <c r="C22" s="39">
        <f>'4A'!C22</f>
        <v>2412</v>
      </c>
      <c r="D22" s="56">
        <f>'4A'!D22</f>
        <v>1164</v>
      </c>
      <c r="E22" s="164"/>
      <c r="F22" s="166"/>
      <c r="G22" s="35">
        <f>'4A'!G22/$D22</f>
        <v>0.99312714776632305</v>
      </c>
      <c r="H22" s="25">
        <f>'4A'!H22/$D22</f>
        <v>0</v>
      </c>
      <c r="I22" s="25">
        <f>'4A'!I22/$D22</f>
        <v>0</v>
      </c>
      <c r="J22" s="25">
        <f>'4A'!J22/$D22</f>
        <v>1.3745704467353952E-2</v>
      </c>
      <c r="K22" s="25">
        <f>'4A'!K22/$D22</f>
        <v>0</v>
      </c>
      <c r="L22" s="25">
        <f>'4A'!L22/$D22</f>
        <v>0</v>
      </c>
      <c r="M22" s="25">
        <f>'4A'!M22/$D22</f>
        <v>0</v>
      </c>
      <c r="N22" s="25">
        <f>'4A'!N22/$D22</f>
        <v>3.4364261168384879E-3</v>
      </c>
      <c r="O22" s="25">
        <f>'4A'!O22/$D22</f>
        <v>0</v>
      </c>
      <c r="P22" s="25">
        <f>'4A'!P22/$D22</f>
        <v>0</v>
      </c>
      <c r="Q22" s="25">
        <f>'4A'!Q22/$D22</f>
        <v>0</v>
      </c>
      <c r="R22" s="25">
        <v>0</v>
      </c>
      <c r="S22" s="25">
        <v>3.3545197740112993E-3</v>
      </c>
    </row>
    <row r="23" spans="1:19" ht="12.75" customHeight="1" x14ac:dyDescent="0.3">
      <c r="A23" s="41" t="s">
        <v>21</v>
      </c>
      <c r="B23" s="48">
        <f>'4A'!B23</f>
        <v>4495</v>
      </c>
      <c r="C23" s="39">
        <f>'4A'!C23</f>
        <v>1626</v>
      </c>
      <c r="D23" s="56">
        <f>'4A'!D23</f>
        <v>226</v>
      </c>
      <c r="E23" s="164"/>
      <c r="F23" s="166"/>
      <c r="G23" s="35">
        <f>'4A'!G23/$D23</f>
        <v>0.97787610619469023</v>
      </c>
      <c r="H23" s="25">
        <f>'4A'!H23/$D23</f>
        <v>0</v>
      </c>
      <c r="I23" s="25">
        <f>'4A'!I23/$D23</f>
        <v>0</v>
      </c>
      <c r="J23" s="25">
        <f>'4A'!J23/$D23</f>
        <v>0</v>
      </c>
      <c r="K23" s="25">
        <f>'4A'!K23/$D23</f>
        <v>0</v>
      </c>
      <c r="L23" s="25">
        <f>'4A'!L23/$D23</f>
        <v>8.8495575221238937E-3</v>
      </c>
      <c r="M23" s="25">
        <f>'4A'!M23/$D23</f>
        <v>0</v>
      </c>
      <c r="N23" s="25">
        <f>'4A'!N23/$D23</f>
        <v>8.8495575221238937E-3</v>
      </c>
      <c r="O23" s="25">
        <f>'4A'!O23/$D23</f>
        <v>0</v>
      </c>
      <c r="P23" s="25">
        <f>'4A'!P23/$D23</f>
        <v>0</v>
      </c>
      <c r="Q23" s="25">
        <f>'4A'!Q23/$D23</f>
        <v>1.7699115044247787E-2</v>
      </c>
      <c r="R23" s="25">
        <v>0</v>
      </c>
      <c r="S23" s="25">
        <v>0</v>
      </c>
    </row>
    <row r="24" spans="1:19" ht="12.75" customHeight="1" x14ac:dyDescent="0.3">
      <c r="A24" s="41" t="s">
        <v>22</v>
      </c>
      <c r="B24" s="48">
        <f>'4A'!B24</f>
        <v>5373</v>
      </c>
      <c r="C24" s="39">
        <f>'4A'!C24</f>
        <v>2062</v>
      </c>
      <c r="D24" s="56">
        <f>'4A'!D24</f>
        <v>355</v>
      </c>
      <c r="E24" s="164"/>
      <c r="F24" s="166"/>
      <c r="G24" s="35">
        <f>'4A'!G24/$D24</f>
        <v>0.92112676056338028</v>
      </c>
      <c r="H24" s="25">
        <f>'4A'!H24/$D24</f>
        <v>0</v>
      </c>
      <c r="I24" s="25">
        <f>'4A'!I24/$D24</f>
        <v>2.8169014084507044E-3</v>
      </c>
      <c r="J24" s="25">
        <f>'4A'!J24/$D24</f>
        <v>0</v>
      </c>
      <c r="K24" s="25">
        <f>'4A'!K24/$D24</f>
        <v>0</v>
      </c>
      <c r="L24" s="25">
        <f>'4A'!L24/$D24</f>
        <v>3.3802816901408447E-2</v>
      </c>
      <c r="M24" s="25">
        <f>'4A'!M24/$D24</f>
        <v>2.8169014084507044E-3</v>
      </c>
      <c r="N24" s="25">
        <f>'4A'!N24/$D24</f>
        <v>6.1971830985915494E-2</v>
      </c>
      <c r="O24" s="25">
        <f>'4A'!O24/$D24</f>
        <v>0</v>
      </c>
      <c r="P24" s="25">
        <f>'4A'!P24/$D24</f>
        <v>5.6338028169014088E-3</v>
      </c>
      <c r="Q24" s="25">
        <f>'4A'!Q24/$D24</f>
        <v>8.4507042253521118E-3</v>
      </c>
      <c r="R24" s="25">
        <v>0</v>
      </c>
      <c r="S24" s="25">
        <v>0.12300843486410497</v>
      </c>
    </row>
    <row r="25" spans="1:19" ht="12.75" customHeight="1" x14ac:dyDescent="0.3">
      <c r="A25" s="41" t="s">
        <v>23</v>
      </c>
      <c r="B25" s="48">
        <f>'4A'!B25</f>
        <v>3107</v>
      </c>
      <c r="C25" s="39">
        <f>'4A'!C25</f>
        <v>1479</v>
      </c>
      <c r="D25" s="56">
        <f>'4A'!D25</f>
        <v>436</v>
      </c>
      <c r="E25" s="164"/>
      <c r="F25" s="166"/>
      <c r="G25" s="35">
        <f>'4A'!G25/$D25</f>
        <v>0.89449541284403666</v>
      </c>
      <c r="H25" s="25">
        <f>'4A'!H25/$D25</f>
        <v>6.6513761467889912E-2</v>
      </c>
      <c r="I25" s="25">
        <f>'4A'!I25/$D25</f>
        <v>4.5871559633027525E-3</v>
      </c>
      <c r="J25" s="25">
        <f>'4A'!J25/$D25</f>
        <v>0</v>
      </c>
      <c r="K25" s="25">
        <f>'4A'!K25/$D25</f>
        <v>0</v>
      </c>
      <c r="L25" s="25">
        <f>'4A'!L25/$D25</f>
        <v>2.2935779816513763E-3</v>
      </c>
      <c r="M25" s="25">
        <f>'4A'!M25/$D25</f>
        <v>0</v>
      </c>
      <c r="N25" s="25">
        <f>'4A'!N25/$D25</f>
        <v>7.3394495412844041E-2</v>
      </c>
      <c r="O25" s="25">
        <f>'4A'!O25/$D25</f>
        <v>0</v>
      </c>
      <c r="P25" s="25">
        <f>'4A'!P25/$D25</f>
        <v>0</v>
      </c>
      <c r="Q25" s="25">
        <f>'4A'!Q25/$D25</f>
        <v>0</v>
      </c>
      <c r="R25" s="25">
        <v>0</v>
      </c>
      <c r="S25" s="25">
        <v>1.8597442851607904E-2</v>
      </c>
    </row>
    <row r="26" spans="1:19" ht="12.75" customHeight="1" x14ac:dyDescent="0.3">
      <c r="A26" s="41" t="s">
        <v>24</v>
      </c>
      <c r="B26" s="48">
        <f>'4A'!B26</f>
        <v>11705</v>
      </c>
      <c r="C26" s="39">
        <f>'4A'!C26</f>
        <v>2921</v>
      </c>
      <c r="D26" s="56">
        <f>'4A'!D26</f>
        <v>586</v>
      </c>
      <c r="E26" s="164"/>
      <c r="F26" s="166"/>
      <c r="G26" s="35">
        <f>'4A'!G26/$D26</f>
        <v>0.73890784982935154</v>
      </c>
      <c r="H26" s="25">
        <f>'4A'!H26/$D26</f>
        <v>0.13310580204778158</v>
      </c>
      <c r="I26" s="25">
        <f>'4A'!I26/$D26</f>
        <v>0</v>
      </c>
      <c r="J26" s="25">
        <f>'4A'!J26/$D26</f>
        <v>1.7064846416382253E-2</v>
      </c>
      <c r="K26" s="25">
        <f>'4A'!K26/$D26</f>
        <v>0</v>
      </c>
      <c r="L26" s="25">
        <f>'4A'!L26/$D26</f>
        <v>2.0477815699658702E-2</v>
      </c>
      <c r="M26" s="25">
        <f>'4A'!M26/$D26</f>
        <v>6.1433447098976107E-2</v>
      </c>
      <c r="N26" s="25">
        <f>'4A'!N26/$D26</f>
        <v>5.4607508532423209E-2</v>
      </c>
      <c r="O26" s="25">
        <f>'4A'!O26/$D26</f>
        <v>0.32935153583617749</v>
      </c>
      <c r="P26" s="25">
        <f>'4A'!P26/$D26</f>
        <v>2.9010238907849831E-2</v>
      </c>
      <c r="Q26" s="25">
        <f>'4A'!Q26/$D26</f>
        <v>2.0477815699658702E-2</v>
      </c>
      <c r="R26" s="49">
        <v>0</v>
      </c>
      <c r="S26" s="49">
        <v>5.6081995745503772E-3</v>
      </c>
    </row>
    <row r="27" spans="1:19" ht="12.75" customHeight="1" x14ac:dyDescent="0.3">
      <c r="A27" s="41" t="s">
        <v>25</v>
      </c>
      <c r="B27" s="48">
        <f>'4A'!B27</f>
        <v>3294</v>
      </c>
      <c r="C27" s="39">
        <f>'4A'!C27</f>
        <v>1206</v>
      </c>
      <c r="D27" s="56">
        <f>'4A'!D27</f>
        <v>57</v>
      </c>
      <c r="E27" s="164"/>
      <c r="F27" s="166"/>
      <c r="G27" s="35">
        <f>'4A'!G27/$D27</f>
        <v>0.63157894736842102</v>
      </c>
      <c r="H27" s="25">
        <f>'4A'!H27/$D27</f>
        <v>8.771929824561403E-2</v>
      </c>
      <c r="I27" s="25">
        <f>'4A'!I27/$D27</f>
        <v>0.17543859649122806</v>
      </c>
      <c r="J27" s="25">
        <f>'4A'!J27/$D27</f>
        <v>0</v>
      </c>
      <c r="K27" s="25">
        <f>'4A'!K27/$D27</f>
        <v>0</v>
      </c>
      <c r="L27" s="25">
        <f>'4A'!L27/$D27</f>
        <v>0.15789473684210525</v>
      </c>
      <c r="M27" s="25">
        <f>'4A'!M27/$D27</f>
        <v>1.7543859649122806E-2</v>
      </c>
      <c r="N27" s="25">
        <f>'4A'!N27/$D27</f>
        <v>0.10526315789473684</v>
      </c>
      <c r="O27" s="25">
        <f>'4A'!O27/$D27</f>
        <v>0.15789473684210525</v>
      </c>
      <c r="P27" s="25">
        <f>'4A'!P27/$D27</f>
        <v>1.7543859649122806E-2</v>
      </c>
      <c r="Q27" s="25">
        <f>'4A'!Q27/$D27</f>
        <v>1.7543859649122806E-2</v>
      </c>
      <c r="R27" s="25">
        <v>0</v>
      </c>
      <c r="S27" s="25">
        <v>0</v>
      </c>
    </row>
    <row r="28" spans="1:19" ht="18" customHeight="1" x14ac:dyDescent="0.3">
      <c r="A28" s="41" t="s">
        <v>26</v>
      </c>
      <c r="B28" s="48">
        <f>'4A'!B28</f>
        <v>11832</v>
      </c>
      <c r="C28" s="39">
        <f>'4A'!C28</f>
        <v>10507</v>
      </c>
      <c r="D28" s="56">
        <f>'4A'!D28</f>
        <v>8187</v>
      </c>
      <c r="E28" s="164"/>
      <c r="F28" s="166"/>
      <c r="G28" s="35">
        <f>'4A'!G28/$D28</f>
        <v>0.99572492976670335</v>
      </c>
      <c r="H28" s="25">
        <f>'4A'!H28/$D28</f>
        <v>0</v>
      </c>
      <c r="I28" s="25">
        <f>'4A'!I28/$D28</f>
        <v>0</v>
      </c>
      <c r="J28" s="25">
        <f>'4A'!J28/$D28</f>
        <v>7.3286918285086111E-4</v>
      </c>
      <c r="K28" s="25">
        <f>'4A'!K28/$D28</f>
        <v>0</v>
      </c>
      <c r="L28" s="25">
        <f>'4A'!L28/$D28</f>
        <v>2.2596799804568218E-2</v>
      </c>
      <c r="M28" s="25">
        <f>'4A'!M28/$D28</f>
        <v>1.2214486380847684E-4</v>
      </c>
      <c r="N28" s="25">
        <f>'4A'!N28/$D28</f>
        <v>4.3972150971051671E-3</v>
      </c>
      <c r="O28" s="25">
        <f>'4A'!O28/$D28</f>
        <v>8.5501404665933793E-4</v>
      </c>
      <c r="P28" s="25">
        <f>'4A'!P28/$D28</f>
        <v>2.4428972761695369E-4</v>
      </c>
      <c r="Q28" s="25">
        <f>'4A'!Q28/$D28</f>
        <v>2.4428972761695369E-4</v>
      </c>
      <c r="R28" s="25">
        <v>0</v>
      </c>
      <c r="S28" s="25">
        <v>5.8455114822546974E-3</v>
      </c>
    </row>
    <row r="29" spans="1:19" ht="12.75" customHeight="1" x14ac:dyDescent="0.3">
      <c r="A29" s="41" t="s">
        <v>27</v>
      </c>
      <c r="B29" s="48">
        <f>'4A'!B29</f>
        <v>15498</v>
      </c>
      <c r="C29" s="39">
        <f>'4A'!C29</f>
        <v>11569</v>
      </c>
      <c r="D29" s="56">
        <f>'4A'!D29</f>
        <v>1379</v>
      </c>
      <c r="E29" s="164"/>
      <c r="F29" s="166"/>
      <c r="G29" s="35">
        <f>'4A'!G29/$D29</f>
        <v>0.8375634517766497</v>
      </c>
      <c r="H29" s="25">
        <f>'4A'!H29/$D29</f>
        <v>0</v>
      </c>
      <c r="I29" s="25">
        <f>'4A'!I29/$D29</f>
        <v>0</v>
      </c>
      <c r="J29" s="25">
        <f>'4A'!J29/$D29</f>
        <v>5.8013052936910808E-2</v>
      </c>
      <c r="K29" s="25">
        <f>'4A'!K29/$D29</f>
        <v>0</v>
      </c>
      <c r="L29" s="25">
        <f>'4A'!L29/$D29</f>
        <v>0.21102248005801305</v>
      </c>
      <c r="M29" s="25">
        <f>'4A'!M29/$D29</f>
        <v>2.1754894851341553E-2</v>
      </c>
      <c r="N29" s="25">
        <f>'4A'!N29/$D29</f>
        <v>9.8622189992748369E-2</v>
      </c>
      <c r="O29" s="25">
        <f>'4A'!O29/$D29</f>
        <v>0.19289340101522842</v>
      </c>
      <c r="P29" s="25">
        <f>'4A'!P29/$D29</f>
        <v>0</v>
      </c>
      <c r="Q29" s="25">
        <f>'4A'!Q29/$D29</f>
        <v>0</v>
      </c>
      <c r="R29" s="25">
        <v>0</v>
      </c>
      <c r="S29" s="25">
        <v>0</v>
      </c>
    </row>
    <row r="30" spans="1:19" ht="12.75" customHeight="1" x14ac:dyDescent="0.3">
      <c r="A30" s="41" t="s">
        <v>28</v>
      </c>
      <c r="B30" s="48">
        <f>'4A'!B30</f>
        <v>50275</v>
      </c>
      <c r="C30" s="39">
        <f>'4A'!C30</f>
        <v>38553</v>
      </c>
      <c r="D30" s="56">
        <f>'4A'!D30</f>
        <v>19502</v>
      </c>
      <c r="E30" s="164"/>
      <c r="F30" s="166"/>
      <c r="G30" s="35">
        <f>'4A'!G30/$D30</f>
        <v>0.99579530304584141</v>
      </c>
      <c r="H30" s="25">
        <f>'4A'!H30/$D30</f>
        <v>0</v>
      </c>
      <c r="I30" s="25">
        <f>'4A'!I30/$D30</f>
        <v>0</v>
      </c>
      <c r="J30" s="25">
        <f>'4A'!J30/$D30</f>
        <v>0</v>
      </c>
      <c r="K30" s="25">
        <f>'4A'!K30/$D30</f>
        <v>0</v>
      </c>
      <c r="L30" s="25">
        <f>'4A'!L30/$D30</f>
        <v>1.4357501794687725E-3</v>
      </c>
      <c r="M30" s="25">
        <f>'4A'!M30/$D30</f>
        <v>0</v>
      </c>
      <c r="N30" s="25">
        <f>'4A'!N30/$D30</f>
        <v>1.4357501794687725E-3</v>
      </c>
      <c r="O30" s="25">
        <f>'4A'!O30/$D30</f>
        <v>0</v>
      </c>
      <c r="P30" s="25">
        <f>'4A'!P30/$D30</f>
        <v>0</v>
      </c>
      <c r="Q30" s="25">
        <f>'4A'!Q30/$D30</f>
        <v>2.1023484770792741E-3</v>
      </c>
      <c r="R30" s="25">
        <v>0</v>
      </c>
      <c r="S30" s="25">
        <v>0</v>
      </c>
    </row>
    <row r="31" spans="1:19" ht="12.75" customHeight="1" x14ac:dyDescent="0.3">
      <c r="A31" s="41" t="s">
        <v>29</v>
      </c>
      <c r="B31" s="48">
        <f>'4A'!B31</f>
        <v>8484</v>
      </c>
      <c r="C31" s="39">
        <f>'4A'!C31</f>
        <v>2513</v>
      </c>
      <c r="D31" s="56">
        <f>'4A'!D31</f>
        <v>1133</v>
      </c>
      <c r="E31" s="164"/>
      <c r="F31" s="166"/>
      <c r="G31" s="35">
        <f>'4A'!G31/$D31</f>
        <v>0.69285083848190643</v>
      </c>
      <c r="H31" s="25">
        <f>'4A'!H31/$D31</f>
        <v>1.6769638128861428E-2</v>
      </c>
      <c r="I31" s="25">
        <f>'4A'!I31/$D31</f>
        <v>5.2956751985878204E-3</v>
      </c>
      <c r="J31" s="25">
        <f>'4A'!J31/$D31</f>
        <v>1.2356575463371581E-2</v>
      </c>
      <c r="K31" s="25">
        <f>'4A'!K31/$D31</f>
        <v>4.4130626654898496E-3</v>
      </c>
      <c r="L31" s="25">
        <f>'4A'!L31/$D31</f>
        <v>0.32921447484554278</v>
      </c>
      <c r="M31" s="25">
        <f>'4A'!M31/$D31</f>
        <v>3.442188879082083E-2</v>
      </c>
      <c r="N31" s="25">
        <f>'4A'!N31/$D31</f>
        <v>0.1209179170344219</v>
      </c>
      <c r="O31" s="25">
        <f>'4A'!O31/$D31</f>
        <v>1.500441306266549E-2</v>
      </c>
      <c r="P31" s="25">
        <f>'4A'!P31/$D31</f>
        <v>2.6478375992939102E-3</v>
      </c>
      <c r="Q31" s="25">
        <f>'4A'!Q31/$D31</f>
        <v>9.7087378640776691E-3</v>
      </c>
      <c r="R31" s="25">
        <v>0</v>
      </c>
      <c r="S31" s="25">
        <v>0.11121286121286121</v>
      </c>
    </row>
    <row r="32" spans="1:19" ht="12.75" customHeight="1" x14ac:dyDescent="0.3">
      <c r="A32" s="41" t="s">
        <v>30</v>
      </c>
      <c r="B32" s="48">
        <f>'4A'!B32</f>
        <v>14355</v>
      </c>
      <c r="C32" s="39">
        <f>'4A'!C32</f>
        <v>6898</v>
      </c>
      <c r="D32" s="56">
        <f>'4A'!D32</f>
        <v>1408</v>
      </c>
      <c r="E32" s="164"/>
      <c r="F32" s="166"/>
      <c r="G32" s="35">
        <f>'4A'!G32/$D32</f>
        <v>0.90127840909090906</v>
      </c>
      <c r="H32" s="25">
        <f>'4A'!H32/$D32</f>
        <v>0</v>
      </c>
      <c r="I32" s="25">
        <f>'4A'!I32/$D32</f>
        <v>0</v>
      </c>
      <c r="J32" s="25">
        <f>'4A'!J32/$D32</f>
        <v>1.4204545454545455E-3</v>
      </c>
      <c r="K32" s="25">
        <f>'4A'!K32/$D32</f>
        <v>0</v>
      </c>
      <c r="L32" s="25">
        <f>'4A'!L32/$D32</f>
        <v>4.7585227272727272E-2</v>
      </c>
      <c r="M32" s="25">
        <f>'4A'!M32/$D32</f>
        <v>2.840909090909091E-3</v>
      </c>
      <c r="N32" s="25">
        <f>'4A'!N32/$D32</f>
        <v>6.9602272727272721E-2</v>
      </c>
      <c r="O32" s="25">
        <f>'4A'!O32/$D32</f>
        <v>4.971590909090909E-3</v>
      </c>
      <c r="P32" s="25">
        <f>'4A'!P32/$D32</f>
        <v>0</v>
      </c>
      <c r="Q32" s="25">
        <f>'4A'!Q32/$D32</f>
        <v>3.6221590909090912E-2</v>
      </c>
      <c r="R32" s="25">
        <v>4.3677658877484165E-4</v>
      </c>
      <c r="S32" s="25">
        <v>0.19480235859357939</v>
      </c>
    </row>
    <row r="33" spans="1:19" ht="12.75" customHeight="1" x14ac:dyDescent="0.3">
      <c r="A33" s="41" t="s">
        <v>31</v>
      </c>
      <c r="B33" s="48">
        <f>'4A'!B33</f>
        <v>1631</v>
      </c>
      <c r="C33" s="39">
        <f>'4A'!C33</f>
        <v>189</v>
      </c>
      <c r="D33" s="56">
        <f>'4A'!D33</f>
        <v>82</v>
      </c>
      <c r="E33" s="164"/>
      <c r="F33" s="166"/>
      <c r="G33" s="35">
        <f>'4A'!G33/$D33</f>
        <v>0.63414634146341464</v>
      </c>
      <c r="H33" s="25">
        <f>'4A'!H33/$D33</f>
        <v>0</v>
      </c>
      <c r="I33" s="25">
        <f>'4A'!I33/$D33</f>
        <v>0</v>
      </c>
      <c r="J33" s="25">
        <f>'4A'!J33/$D33</f>
        <v>0.10975609756097561</v>
      </c>
      <c r="K33" s="25">
        <f>'4A'!K33/$D33</f>
        <v>0</v>
      </c>
      <c r="L33" s="25">
        <f>'4A'!L33/$D33</f>
        <v>1.2195121951219513E-2</v>
      </c>
      <c r="M33" s="25">
        <f>'4A'!M33/$D33</f>
        <v>0.2073170731707317</v>
      </c>
      <c r="N33" s="25">
        <f>'4A'!N33/$D33</f>
        <v>0.13414634146341464</v>
      </c>
      <c r="O33" s="25">
        <f>'4A'!O33/$D33</f>
        <v>0</v>
      </c>
      <c r="P33" s="25">
        <f>'4A'!P33/$D33</f>
        <v>0</v>
      </c>
      <c r="Q33" s="25">
        <f>'4A'!Q33/$D33</f>
        <v>3.6585365853658534E-2</v>
      </c>
      <c r="R33" s="25">
        <v>0</v>
      </c>
      <c r="S33" s="25">
        <v>0</v>
      </c>
    </row>
    <row r="34" spans="1:19" ht="12.75" customHeight="1" x14ac:dyDescent="0.3">
      <c r="A34" s="41" t="s">
        <v>32</v>
      </c>
      <c r="B34" s="48">
        <f>'4A'!B34</f>
        <v>6302</v>
      </c>
      <c r="C34" s="39">
        <f>'4A'!C34</f>
        <v>3071</v>
      </c>
      <c r="D34" s="56">
        <f>'4A'!D34</f>
        <v>539</v>
      </c>
      <c r="E34" s="164"/>
      <c r="F34" s="166"/>
      <c r="G34" s="35">
        <f>'4A'!G34/$D34</f>
        <v>0.90538033395176254</v>
      </c>
      <c r="H34" s="25">
        <f>'4A'!H34/$D34</f>
        <v>3.7105751391465678E-3</v>
      </c>
      <c r="I34" s="25">
        <f>'4A'!I34/$D34</f>
        <v>3.7105751391465678E-3</v>
      </c>
      <c r="J34" s="25">
        <f>'4A'!J34/$D34</f>
        <v>1.1131725417439703E-2</v>
      </c>
      <c r="K34" s="25">
        <f>'4A'!K34/$D34</f>
        <v>0</v>
      </c>
      <c r="L34" s="25">
        <f>'4A'!L34/$D34</f>
        <v>6.6790352504638217E-2</v>
      </c>
      <c r="M34" s="25">
        <f>'4A'!M34/$D34</f>
        <v>1.8552875695732839E-3</v>
      </c>
      <c r="N34" s="25">
        <f>'4A'!N34/$D34</f>
        <v>5.1948051948051951E-2</v>
      </c>
      <c r="O34" s="25">
        <f>'4A'!O34/$D34</f>
        <v>0</v>
      </c>
      <c r="P34" s="25">
        <f>'4A'!P34/$D34</f>
        <v>0</v>
      </c>
      <c r="Q34" s="25">
        <f>'4A'!Q34/$D34</f>
        <v>3.7105751391465678E-3</v>
      </c>
      <c r="R34" s="49">
        <v>0</v>
      </c>
      <c r="S34" s="49">
        <v>6.5251989389920426E-2</v>
      </c>
    </row>
    <row r="35" spans="1:19" ht="12.75" customHeight="1" x14ac:dyDescent="0.3">
      <c r="A35" s="41" t="s">
        <v>33</v>
      </c>
      <c r="B35" s="48">
        <f>'4A'!B35</f>
        <v>1896</v>
      </c>
      <c r="C35" s="39">
        <f>'4A'!C35</f>
        <v>519</v>
      </c>
      <c r="D35" s="56">
        <f>'4A'!D35</f>
        <v>178</v>
      </c>
      <c r="E35" s="164"/>
      <c r="F35" s="166"/>
      <c r="G35" s="35">
        <f>'4A'!G35/$D35</f>
        <v>0.7191011235955056</v>
      </c>
      <c r="H35" s="25">
        <f>'4A'!H35/$D35</f>
        <v>1.1235955056179775E-2</v>
      </c>
      <c r="I35" s="25">
        <f>'4A'!I35/$D35</f>
        <v>5.6179775280898875E-3</v>
      </c>
      <c r="J35" s="25">
        <f>'4A'!J35/$D35</f>
        <v>0.2752808988764045</v>
      </c>
      <c r="K35" s="25">
        <f>'4A'!K35/$D35</f>
        <v>0</v>
      </c>
      <c r="L35" s="25">
        <f>'4A'!L35/$D35</f>
        <v>8.4269662921348312E-2</v>
      </c>
      <c r="M35" s="25">
        <f>'4A'!M35/$D35</f>
        <v>5.6179775280898875E-3</v>
      </c>
      <c r="N35" s="25">
        <f>'4A'!N35/$D35</f>
        <v>8.4269662921348312E-2</v>
      </c>
      <c r="O35" s="25">
        <f>'4A'!O35/$D35</f>
        <v>0</v>
      </c>
      <c r="P35" s="25">
        <f>'4A'!P35/$D35</f>
        <v>5.6179775280898875E-3</v>
      </c>
      <c r="Q35" s="25">
        <f>'4A'!Q35/$D35</f>
        <v>5.6179775280898875E-3</v>
      </c>
      <c r="R35" s="27">
        <v>0</v>
      </c>
      <c r="S35" s="27">
        <v>5.9863945578231291E-2</v>
      </c>
    </row>
    <row r="36" spans="1:19" ht="12.75" customHeight="1" x14ac:dyDescent="0.3">
      <c r="A36" s="41" t="s">
        <v>34</v>
      </c>
      <c r="B36" s="48">
        <f>'4A'!B36</f>
        <v>3175</v>
      </c>
      <c r="C36" s="39">
        <f>'4A'!C36</f>
        <v>766</v>
      </c>
      <c r="D36" s="56">
        <f>'4A'!D36</f>
        <v>79</v>
      </c>
      <c r="E36" s="164"/>
      <c r="F36" s="166"/>
      <c r="G36" s="35">
        <f>'4A'!G36/$D36</f>
        <v>0.97468354430379744</v>
      </c>
      <c r="H36" s="25">
        <f>'4A'!H36/$D36</f>
        <v>0</v>
      </c>
      <c r="I36" s="25">
        <f>'4A'!I36/$D36</f>
        <v>0</v>
      </c>
      <c r="J36" s="25">
        <f>'4A'!J36/$D36</f>
        <v>1.2658227848101266E-2</v>
      </c>
      <c r="K36" s="25">
        <f>'4A'!K36/$D36</f>
        <v>0</v>
      </c>
      <c r="L36" s="25">
        <f>'4A'!L36/$D36</f>
        <v>0</v>
      </c>
      <c r="M36" s="25">
        <f>'4A'!M36/$D36</f>
        <v>0</v>
      </c>
      <c r="N36" s="25">
        <f>'4A'!N36/$D36</f>
        <v>1.2658227848101266E-2</v>
      </c>
      <c r="O36" s="25">
        <f>'4A'!O36/$D36</f>
        <v>0</v>
      </c>
      <c r="P36" s="25">
        <f>'4A'!P36/$D36</f>
        <v>0</v>
      </c>
      <c r="Q36" s="25">
        <f>'4A'!Q36/$D36</f>
        <v>0</v>
      </c>
      <c r="R36" s="25">
        <v>0</v>
      </c>
      <c r="S36" s="25">
        <v>5.6008146639511197E-3</v>
      </c>
    </row>
    <row r="37" spans="1:19" ht="12.75" customHeight="1" x14ac:dyDescent="0.3">
      <c r="A37" s="41" t="s">
        <v>35</v>
      </c>
      <c r="B37" s="48">
        <f>'4A'!B37</f>
        <v>6103</v>
      </c>
      <c r="C37" s="39">
        <f>'4A'!C37</f>
        <v>3313</v>
      </c>
      <c r="D37" s="56">
        <f>'4A'!D37</f>
        <v>783</v>
      </c>
      <c r="E37" s="164"/>
      <c r="F37" s="166"/>
      <c r="G37" s="35">
        <f>'4A'!G37/$D37</f>
        <v>0.97956577266922096</v>
      </c>
      <c r="H37" s="25">
        <f>'4A'!H37/$D37</f>
        <v>0</v>
      </c>
      <c r="I37" s="25">
        <f>'4A'!I37/$D37</f>
        <v>0</v>
      </c>
      <c r="J37" s="25">
        <f>'4A'!J37/$D37</f>
        <v>2.554278416347382E-3</v>
      </c>
      <c r="K37" s="25">
        <f>'4A'!K37/$D37</f>
        <v>0</v>
      </c>
      <c r="L37" s="25">
        <f>'4A'!L37/$D37</f>
        <v>3.4482758620689655E-2</v>
      </c>
      <c r="M37" s="25">
        <f>'4A'!M37/$D37</f>
        <v>6.3856960408684551E-3</v>
      </c>
      <c r="N37" s="25">
        <f>'4A'!N37/$D37</f>
        <v>1.7879948914431672E-2</v>
      </c>
      <c r="O37" s="25">
        <f>'4A'!O37/$D37</f>
        <v>2.554278416347382E-3</v>
      </c>
      <c r="P37" s="25">
        <f>'4A'!P37/$D37</f>
        <v>0</v>
      </c>
      <c r="Q37" s="25">
        <f>'4A'!Q37/$D37</f>
        <v>2.554278416347382E-3</v>
      </c>
      <c r="R37" s="25">
        <v>0</v>
      </c>
      <c r="S37" s="25">
        <v>0</v>
      </c>
    </row>
    <row r="38" spans="1:19" ht="18" customHeight="1" x14ac:dyDescent="0.3">
      <c r="A38" s="41" t="s">
        <v>36</v>
      </c>
      <c r="B38" s="48">
        <f>'4A'!B38</f>
        <v>3832</v>
      </c>
      <c r="C38" s="39">
        <f>'4A'!C38</f>
        <v>1945</v>
      </c>
      <c r="D38" s="56">
        <f>'4A'!D38</f>
        <v>1201</v>
      </c>
      <c r="E38" s="164"/>
      <c r="F38" s="166"/>
      <c r="G38" s="35">
        <f>'4A'!G38/$D38</f>
        <v>0.9533721898417985</v>
      </c>
      <c r="H38" s="25">
        <f>'4A'!H38/$D38</f>
        <v>0</v>
      </c>
      <c r="I38" s="25">
        <f>'4A'!I38/$D38</f>
        <v>0</v>
      </c>
      <c r="J38" s="25">
        <f>'4A'!J38/$D38</f>
        <v>1.6652789342214821E-3</v>
      </c>
      <c r="K38" s="25">
        <f>'4A'!K38/$D38</f>
        <v>2.4979184013322231E-3</v>
      </c>
      <c r="L38" s="25">
        <f>'4A'!L38/$D38</f>
        <v>4.4962531223980015E-2</v>
      </c>
      <c r="M38" s="25">
        <f>'4A'!M38/$D38</f>
        <v>9.9916736053288924E-3</v>
      </c>
      <c r="N38" s="25">
        <f>'4A'!N38/$D38</f>
        <v>3.1640299750208163E-2</v>
      </c>
      <c r="O38" s="25">
        <f>'4A'!O38/$D38</f>
        <v>9.1590341382181521E-3</v>
      </c>
      <c r="P38" s="25">
        <f>'4A'!P38/$D38</f>
        <v>0</v>
      </c>
      <c r="Q38" s="25">
        <f>'4A'!Q38/$D38</f>
        <v>4.9958368026644462E-3</v>
      </c>
      <c r="R38" s="25">
        <v>0</v>
      </c>
      <c r="S38" s="25">
        <v>0</v>
      </c>
    </row>
    <row r="39" spans="1:19" ht="12.75" customHeight="1" x14ac:dyDescent="0.3">
      <c r="A39" s="41" t="s">
        <v>37</v>
      </c>
      <c r="B39" s="48">
        <f>'4A'!B39</f>
        <v>9082</v>
      </c>
      <c r="C39" s="39">
        <f>'4A'!C39</f>
        <v>6088</v>
      </c>
      <c r="D39" s="56">
        <f>'4A'!D39</f>
        <v>424</v>
      </c>
      <c r="E39" s="164"/>
      <c r="F39" s="166"/>
      <c r="G39" s="35">
        <f>'4A'!G39/$D39</f>
        <v>0.49292452830188677</v>
      </c>
      <c r="H39" s="25">
        <f>'4A'!H39/$D39</f>
        <v>0</v>
      </c>
      <c r="I39" s="25">
        <f>'4A'!I39/$D39</f>
        <v>0</v>
      </c>
      <c r="J39" s="25">
        <f>'4A'!J39/$D39</f>
        <v>5.1886792452830191E-2</v>
      </c>
      <c r="K39" s="25">
        <f>'4A'!K39/$D39</f>
        <v>0</v>
      </c>
      <c r="L39" s="25">
        <f>'4A'!L39/$D39</f>
        <v>3.7735849056603772E-2</v>
      </c>
      <c r="M39" s="25">
        <f>'4A'!M39/$D39</f>
        <v>0</v>
      </c>
      <c r="N39" s="25">
        <f>'4A'!N39/$D39</f>
        <v>0.44339622641509435</v>
      </c>
      <c r="O39" s="25">
        <f>'4A'!O39/$D39</f>
        <v>7.3113207547169809E-2</v>
      </c>
      <c r="P39" s="25">
        <f>'4A'!P39/$D39</f>
        <v>4.7169811320754715E-3</v>
      </c>
      <c r="Q39" s="25">
        <f>'4A'!Q39/$D39</f>
        <v>2.3584905660377358E-3</v>
      </c>
      <c r="R39" s="25">
        <v>0</v>
      </c>
      <c r="S39" s="25">
        <v>5.3151100987091872E-3</v>
      </c>
    </row>
    <row r="40" spans="1:19" ht="12.75" customHeight="1" x14ac:dyDescent="0.3">
      <c r="A40" s="41" t="s">
        <v>38</v>
      </c>
      <c r="B40" s="48">
        <f>'4A'!B40</f>
        <v>10859</v>
      </c>
      <c r="C40" s="39">
        <f>'4A'!C40</f>
        <v>6382</v>
      </c>
      <c r="D40" s="56">
        <f>'4A'!D40</f>
        <v>473</v>
      </c>
      <c r="E40" s="164"/>
      <c r="F40" s="166"/>
      <c r="G40" s="35">
        <f>'4A'!G40/$D40</f>
        <v>0.9830866807610994</v>
      </c>
      <c r="H40" s="25">
        <f>'4A'!H40/$D40</f>
        <v>0</v>
      </c>
      <c r="I40" s="25">
        <f>'4A'!I40/$D40</f>
        <v>0</v>
      </c>
      <c r="J40" s="25">
        <f>'4A'!J40/$D40</f>
        <v>0</v>
      </c>
      <c r="K40" s="25">
        <f>'4A'!K40/$D40</f>
        <v>0</v>
      </c>
      <c r="L40" s="25">
        <f>'4A'!L40/$D40</f>
        <v>8.4566596194503175E-3</v>
      </c>
      <c r="M40" s="25">
        <f>'4A'!M40/$D40</f>
        <v>1.0570824524312896E-2</v>
      </c>
      <c r="N40" s="25">
        <f>'4A'!N40/$D40</f>
        <v>1.6913319238900635E-2</v>
      </c>
      <c r="O40" s="25">
        <f>'4A'!O40/$D40</f>
        <v>2.1141649048625794E-3</v>
      </c>
      <c r="P40" s="25">
        <f>'4A'!P40/$D40</f>
        <v>2.1141649048625794E-3</v>
      </c>
      <c r="Q40" s="25">
        <f>'4A'!Q40/$D40</f>
        <v>0</v>
      </c>
      <c r="R40" s="25">
        <v>2.0876826722338206E-4</v>
      </c>
      <c r="S40" s="25">
        <v>3.2985386221294363E-2</v>
      </c>
    </row>
    <row r="41" spans="1:19" ht="12.75" customHeight="1" x14ac:dyDescent="0.3">
      <c r="A41" s="41" t="s">
        <v>39</v>
      </c>
      <c r="B41" s="48">
        <f>'4A'!B41</f>
        <v>111711</v>
      </c>
      <c r="C41" s="39">
        <f>'4A'!C41</f>
        <v>79070</v>
      </c>
      <c r="D41" s="56">
        <f>'4A'!D41</f>
        <v>9069</v>
      </c>
      <c r="E41" s="164"/>
      <c r="F41" s="166"/>
      <c r="G41" s="35">
        <f>'4A'!G41/$D41</f>
        <v>0.94409526959973533</v>
      </c>
      <c r="H41" s="25">
        <f>'4A'!H41/$D41</f>
        <v>1.8855441614290439E-2</v>
      </c>
      <c r="I41" s="25">
        <f>'4A'!I41/$D41</f>
        <v>4.6311610982467744E-3</v>
      </c>
      <c r="J41" s="25">
        <f>'4A'!J41/$D41</f>
        <v>1.1026574043444702E-2</v>
      </c>
      <c r="K41" s="25">
        <f>'4A'!K41/$D41</f>
        <v>0</v>
      </c>
      <c r="L41" s="25">
        <f>'4A'!L41/$D41</f>
        <v>4.4106296173778808E-4</v>
      </c>
      <c r="M41" s="25">
        <f>'4A'!M41/$D41</f>
        <v>4.4106296173778808E-4</v>
      </c>
      <c r="N41" s="25">
        <f>'4A'!N41/$D41</f>
        <v>2.4478994376447238E-2</v>
      </c>
      <c r="O41" s="25">
        <f>'4A'!O41/$D41</f>
        <v>1.0475245341272466E-2</v>
      </c>
      <c r="P41" s="25">
        <f>'4A'!P41/$D41</f>
        <v>0</v>
      </c>
      <c r="Q41" s="25">
        <f>'4A'!Q41/$D41</f>
        <v>0</v>
      </c>
      <c r="R41" s="25">
        <v>0</v>
      </c>
      <c r="S41" s="25">
        <v>0</v>
      </c>
    </row>
    <row r="42" spans="1:19" ht="12.75" customHeight="1" x14ac:dyDescent="0.3">
      <c r="A42" s="41" t="s">
        <v>40</v>
      </c>
      <c r="B42" s="48">
        <f>'4A'!B42</f>
        <v>12355</v>
      </c>
      <c r="C42" s="39">
        <f>'4A'!C42</f>
        <v>3509</v>
      </c>
      <c r="D42" s="56">
        <f>'4A'!D42</f>
        <v>196</v>
      </c>
      <c r="E42" s="164"/>
      <c r="F42" s="166"/>
      <c r="G42" s="35">
        <f>'4A'!G42/$D42</f>
        <v>0.58163265306122447</v>
      </c>
      <c r="H42" s="25">
        <f>'4A'!H42/$D42</f>
        <v>0</v>
      </c>
      <c r="I42" s="25">
        <f>'4A'!I42/$D42</f>
        <v>2.5510204081632654E-2</v>
      </c>
      <c r="J42" s="25">
        <f>'4A'!J42/$D42</f>
        <v>0</v>
      </c>
      <c r="K42" s="25">
        <f>'4A'!K42/$D42</f>
        <v>5.1020408163265302E-3</v>
      </c>
      <c r="L42" s="25">
        <f>'4A'!L42/$D42</f>
        <v>0.40816326530612246</v>
      </c>
      <c r="M42" s="25">
        <f>'4A'!M42/$D42</f>
        <v>0</v>
      </c>
      <c r="N42" s="25">
        <f>'4A'!N42/$D42</f>
        <v>0.10714285714285714</v>
      </c>
      <c r="O42" s="25">
        <f>'4A'!O42/$D42</f>
        <v>0</v>
      </c>
      <c r="P42" s="25">
        <f>'4A'!P42/$D42</f>
        <v>0</v>
      </c>
      <c r="Q42" s="25">
        <f>'4A'!Q42/$D42</f>
        <v>0</v>
      </c>
      <c r="R42" s="25">
        <v>0</v>
      </c>
      <c r="S42" s="25">
        <v>0.28603006189213087</v>
      </c>
    </row>
    <row r="43" spans="1:19" ht="12.75" customHeight="1" x14ac:dyDescent="0.3">
      <c r="A43" s="41" t="s">
        <v>41</v>
      </c>
      <c r="B43" s="48">
        <f>'4A'!B43</f>
        <v>716</v>
      </c>
      <c r="C43" s="39">
        <f>'4A'!C43</f>
        <v>197</v>
      </c>
      <c r="D43" s="56">
        <f>'4A'!D43</f>
        <v>77</v>
      </c>
      <c r="E43" s="164"/>
      <c r="F43" s="166"/>
      <c r="G43" s="35">
        <f>'4A'!G43/$D43</f>
        <v>0.66233766233766234</v>
      </c>
      <c r="H43" s="25">
        <f>'4A'!H43/$D43</f>
        <v>1.2987012987012988E-2</v>
      </c>
      <c r="I43" s="25">
        <f>'4A'!I43/$D43</f>
        <v>1.2987012987012988E-2</v>
      </c>
      <c r="J43" s="25">
        <f>'4A'!J43/$D43</f>
        <v>0.20779220779220781</v>
      </c>
      <c r="K43" s="25">
        <f>'4A'!K43/$D43</f>
        <v>1.2987012987012988E-2</v>
      </c>
      <c r="L43" s="25">
        <f>'4A'!L43/$D43</f>
        <v>5.1948051948051951E-2</v>
      </c>
      <c r="M43" s="25">
        <f>'4A'!M43/$D43</f>
        <v>1.2987012987012988E-2</v>
      </c>
      <c r="N43" s="25">
        <f>'4A'!N43/$D43</f>
        <v>0.25974025974025972</v>
      </c>
      <c r="O43" s="25">
        <f>'4A'!O43/$D43</f>
        <v>0</v>
      </c>
      <c r="P43" s="25">
        <f>'4A'!P43/$D43</f>
        <v>0</v>
      </c>
      <c r="Q43" s="25">
        <f>'4A'!Q43/$D43</f>
        <v>0</v>
      </c>
      <c r="R43" s="25">
        <v>0</v>
      </c>
      <c r="S43" s="25">
        <v>6.2893081761006293E-3</v>
      </c>
    </row>
    <row r="44" spans="1:19" ht="12.75" customHeight="1" x14ac:dyDescent="0.3">
      <c r="A44" s="41" t="s">
        <v>42</v>
      </c>
      <c r="B44" s="48">
        <f>'4A'!B44</f>
        <v>42411</v>
      </c>
      <c r="C44" s="39">
        <f>'4A'!C44</f>
        <v>4415</v>
      </c>
      <c r="D44" s="56">
        <f>'4A'!D44</f>
        <v>1569</v>
      </c>
      <c r="E44" s="164"/>
      <c r="F44" s="166"/>
      <c r="G44" s="35">
        <f>'4A'!G44/$D44</f>
        <v>0.52899936265137026</v>
      </c>
      <c r="H44" s="25">
        <f>'4A'!H44/$D44</f>
        <v>0</v>
      </c>
      <c r="I44" s="25">
        <f>'4A'!I44/$D44</f>
        <v>1.1472275334608031E-2</v>
      </c>
      <c r="J44" s="25">
        <f>'4A'!J44/$D44</f>
        <v>0.32504780114722753</v>
      </c>
      <c r="K44" s="25">
        <f>'4A'!K44/$D44</f>
        <v>1.5933715742511154E-2</v>
      </c>
      <c r="L44" s="25">
        <f>'4A'!L44/$D44</f>
        <v>7.0745697896749518E-2</v>
      </c>
      <c r="M44" s="25">
        <f>'4A'!M44/$D44</f>
        <v>1.338432122370937E-2</v>
      </c>
      <c r="N44" s="25">
        <f>'4A'!N44/$D44</f>
        <v>0.17782026768642448</v>
      </c>
      <c r="O44" s="25">
        <f>'4A'!O44/$D44</f>
        <v>5.8636073932441045E-2</v>
      </c>
      <c r="P44" s="25">
        <f>'4A'!P44/$D44</f>
        <v>7.6481835564053535E-3</v>
      </c>
      <c r="Q44" s="25">
        <f>'4A'!Q44/$D44</f>
        <v>5.098789037603569E-3</v>
      </c>
      <c r="R44" s="49">
        <v>0</v>
      </c>
      <c r="S44" s="49">
        <v>4.6642995480955456E-2</v>
      </c>
    </row>
    <row r="45" spans="1:19" ht="12.75" customHeight="1" x14ac:dyDescent="0.3">
      <c r="A45" s="41" t="s">
        <v>43</v>
      </c>
      <c r="B45" s="48">
        <f>'4A'!B45</f>
        <v>3785</v>
      </c>
      <c r="C45" s="39">
        <f>'4A'!C45</f>
        <v>866</v>
      </c>
      <c r="D45" s="56">
        <f>'4A'!D45</f>
        <v>163</v>
      </c>
      <c r="E45" s="164"/>
      <c r="F45" s="166"/>
      <c r="G45" s="35">
        <f>'4A'!G45/$D45</f>
        <v>0.40490797546012269</v>
      </c>
      <c r="H45" s="25">
        <f>'4A'!H45/$D45</f>
        <v>0</v>
      </c>
      <c r="I45" s="25">
        <f>'4A'!I45/$D45</f>
        <v>0</v>
      </c>
      <c r="J45" s="25">
        <f>'4A'!J45/$D45</f>
        <v>9.815950920245399E-2</v>
      </c>
      <c r="K45" s="25">
        <f>'4A'!K45/$D45</f>
        <v>0</v>
      </c>
      <c r="L45" s="25">
        <f>'4A'!L45/$D45</f>
        <v>0.17791411042944785</v>
      </c>
      <c r="M45" s="25">
        <f>'4A'!M45/$D45</f>
        <v>2.4539877300613498E-2</v>
      </c>
      <c r="N45" s="25">
        <f>'4A'!N45/$D45</f>
        <v>0.41717791411042943</v>
      </c>
      <c r="O45" s="25">
        <f>'4A'!O45/$D45</f>
        <v>0</v>
      </c>
      <c r="P45" s="25">
        <f>'4A'!P45/$D45</f>
        <v>0</v>
      </c>
      <c r="Q45" s="25">
        <f>'4A'!Q45/$D45</f>
        <v>1.2269938650306749E-2</v>
      </c>
      <c r="R45" s="25">
        <v>0</v>
      </c>
      <c r="S45" s="25">
        <v>0</v>
      </c>
    </row>
    <row r="46" spans="1:19" ht="12.75" customHeight="1" x14ac:dyDescent="0.3">
      <c r="A46" s="41" t="s">
        <v>44</v>
      </c>
      <c r="B46" s="48">
        <f>'4A'!B46</f>
        <v>35129</v>
      </c>
      <c r="C46" s="39">
        <f>'4A'!C46</f>
        <v>31532</v>
      </c>
      <c r="D46" s="56">
        <f>'4A'!D46</f>
        <v>15125</v>
      </c>
      <c r="E46" s="164"/>
      <c r="F46" s="166"/>
      <c r="G46" s="35">
        <f>'4A'!G46/$D46</f>
        <v>0.99259504132231402</v>
      </c>
      <c r="H46" s="25">
        <f>'4A'!H46/$D46</f>
        <v>3.3057851239669424E-4</v>
      </c>
      <c r="I46" s="25">
        <f>'4A'!I46/$D46</f>
        <v>5.9504132231404962E-4</v>
      </c>
      <c r="J46" s="25">
        <f>'4A'!J46/$D46</f>
        <v>5.2892561983471076E-4</v>
      </c>
      <c r="K46" s="25">
        <f>'4A'!K46/$D46</f>
        <v>6.6115702479338845E-5</v>
      </c>
      <c r="L46" s="25">
        <f>'4A'!L46/$D46</f>
        <v>4.6942148760330581E-3</v>
      </c>
      <c r="M46" s="25">
        <f>'4A'!M46/$D46</f>
        <v>6.6115702479338845E-5</v>
      </c>
      <c r="N46" s="25">
        <f>'4A'!N46/$D46</f>
        <v>2.9090909090909089E-3</v>
      </c>
      <c r="O46" s="25">
        <f>'4A'!O46/$D46</f>
        <v>6.6115702479338845E-5</v>
      </c>
      <c r="P46" s="25">
        <f>'4A'!P46/$D46</f>
        <v>6.6115702479338845E-5</v>
      </c>
      <c r="Q46" s="25">
        <f>'4A'!Q46/$D46</f>
        <v>5.9504132231404962E-4</v>
      </c>
      <c r="R46" s="25">
        <v>0</v>
      </c>
      <c r="S46" s="25">
        <v>5.9747459193101322E-2</v>
      </c>
    </row>
    <row r="47" spans="1:19" ht="12.75" customHeight="1" x14ac:dyDescent="0.3">
      <c r="A47" s="41" t="s">
        <v>45</v>
      </c>
      <c r="B47" s="48">
        <f>'4A'!B47</f>
        <v>28651</v>
      </c>
      <c r="C47" s="39">
        <f>'4A'!C47</f>
        <v>15552</v>
      </c>
      <c r="D47" s="56">
        <f>'4A'!D47</f>
        <v>2794</v>
      </c>
      <c r="E47" s="164"/>
      <c r="F47" s="166"/>
      <c r="G47" s="35">
        <f>'4A'!G47/$D47</f>
        <v>0.85182534001431642</v>
      </c>
      <c r="H47" s="25">
        <f>'4A'!H47/$D47</f>
        <v>0</v>
      </c>
      <c r="I47" s="25">
        <f>'4A'!I47/$D47</f>
        <v>0</v>
      </c>
      <c r="J47" s="25">
        <f>'4A'!J47/$D47</f>
        <v>0</v>
      </c>
      <c r="K47" s="25">
        <f>'4A'!K47/$D47</f>
        <v>5.7265569076592696E-3</v>
      </c>
      <c r="L47" s="25">
        <f>'4A'!L47/$D47</f>
        <v>0.17179670722977811</v>
      </c>
      <c r="M47" s="25">
        <f>'4A'!M47/$D47</f>
        <v>2.5411596277738011E-2</v>
      </c>
      <c r="N47" s="25">
        <f>'4A'!N47/$D47</f>
        <v>5.0823192555476022E-2</v>
      </c>
      <c r="O47" s="25">
        <f>'4A'!O47/$D47</f>
        <v>2.7559055118110236E-2</v>
      </c>
      <c r="P47" s="25">
        <f>'4A'!P47/$D47</f>
        <v>0</v>
      </c>
      <c r="Q47" s="25">
        <f>'4A'!Q47/$D47</f>
        <v>1.0021474588403722E-2</v>
      </c>
      <c r="R47" s="25">
        <v>0</v>
      </c>
      <c r="S47" s="25">
        <v>7.3649053695298448E-3</v>
      </c>
    </row>
    <row r="48" spans="1:19" ht="18" customHeight="1" x14ac:dyDescent="0.3">
      <c r="A48" s="41" t="s">
        <v>46</v>
      </c>
      <c r="B48" s="48">
        <f>'4A'!B48</f>
        <v>3629</v>
      </c>
      <c r="C48" s="39">
        <f>'4A'!C48</f>
        <v>3162</v>
      </c>
      <c r="D48" s="56">
        <f>'4A'!D48</f>
        <v>213</v>
      </c>
      <c r="E48" s="164"/>
      <c r="F48" s="166"/>
      <c r="G48" s="35">
        <f>'4A'!G48/$D48</f>
        <v>0.45070422535211269</v>
      </c>
      <c r="H48" s="25">
        <f>'4A'!H48/$D48</f>
        <v>0.13615023474178403</v>
      </c>
      <c r="I48" s="25">
        <f>'4A'!I48/$D48</f>
        <v>1.8779342723004695E-2</v>
      </c>
      <c r="J48" s="25">
        <f>'4A'!J48/$D48</f>
        <v>0.11267605633802817</v>
      </c>
      <c r="K48" s="25">
        <f>'4A'!K48/$D48</f>
        <v>4.6948356807511738E-3</v>
      </c>
      <c r="L48" s="25">
        <f>'4A'!L48/$D48</f>
        <v>7.0422535211267609E-2</v>
      </c>
      <c r="M48" s="25">
        <f>'4A'!M48/$D48</f>
        <v>4.6948356807511738E-3</v>
      </c>
      <c r="N48" s="25">
        <f>'4A'!N48/$D48</f>
        <v>0.24882629107981222</v>
      </c>
      <c r="O48" s="25">
        <f>'4A'!O48/$D48</f>
        <v>9.3896713615023476E-3</v>
      </c>
      <c r="P48" s="25">
        <f>'4A'!P48/$D48</f>
        <v>0</v>
      </c>
      <c r="Q48" s="25">
        <f>'4A'!Q48/$D48</f>
        <v>0</v>
      </c>
      <c r="R48" s="25">
        <v>1.060695344725987E-2</v>
      </c>
      <c r="S48" s="25">
        <v>0</v>
      </c>
    </row>
    <row r="49" spans="1:19" ht="12.75" customHeight="1" x14ac:dyDescent="0.3">
      <c r="A49" s="41" t="s">
        <v>47</v>
      </c>
      <c r="B49" s="48">
        <f>'4A'!B49</f>
        <v>2824</v>
      </c>
      <c r="C49" s="39">
        <f>'4A'!C49</f>
        <v>2077</v>
      </c>
      <c r="D49" s="56">
        <f>'4A'!D49</f>
        <v>158</v>
      </c>
      <c r="E49" s="164"/>
      <c r="F49" s="166"/>
      <c r="G49" s="35">
        <f>'4A'!G49/$D49</f>
        <v>0.689873417721519</v>
      </c>
      <c r="H49" s="25">
        <f>'4A'!H49/$D49</f>
        <v>0</v>
      </c>
      <c r="I49" s="25">
        <f>'4A'!I49/$D49</f>
        <v>0</v>
      </c>
      <c r="J49" s="25">
        <f>'4A'!J49/$D49</f>
        <v>1.2658227848101266E-2</v>
      </c>
      <c r="K49" s="25">
        <f>'4A'!K49/$D49</f>
        <v>0</v>
      </c>
      <c r="L49" s="25">
        <f>'4A'!L49/$D49</f>
        <v>0.36708860759493672</v>
      </c>
      <c r="M49" s="25">
        <f>'4A'!M49/$D49</f>
        <v>0</v>
      </c>
      <c r="N49" s="25">
        <f>'4A'!N49/$D49</f>
        <v>0.13924050632911392</v>
      </c>
      <c r="O49" s="25">
        <f>'4A'!O49/$D49</f>
        <v>1.8987341772151899E-2</v>
      </c>
      <c r="P49" s="25">
        <f>'4A'!P49/$D49</f>
        <v>1.2658227848101266E-2</v>
      </c>
      <c r="Q49" s="25">
        <f>'4A'!Q49/$D49</f>
        <v>3.7974683544303799E-2</v>
      </c>
      <c r="R49" s="25">
        <v>0</v>
      </c>
      <c r="S49" s="25">
        <v>6.5573770491803282E-2</v>
      </c>
    </row>
    <row r="50" spans="1:19" ht="12.75" customHeight="1" x14ac:dyDescent="0.3">
      <c r="A50" s="41" t="s">
        <v>48</v>
      </c>
      <c r="B50" s="48">
        <f>'4A'!B50</f>
        <v>6480</v>
      </c>
      <c r="C50" s="39">
        <f>'4A'!C50</f>
        <v>2223</v>
      </c>
      <c r="D50" s="56">
        <f>'4A'!D50</f>
        <v>140</v>
      </c>
      <c r="E50" s="164"/>
      <c r="F50" s="166"/>
      <c r="G50" s="35">
        <f>'4A'!G50/$D50</f>
        <v>0.99285714285714288</v>
      </c>
      <c r="H50" s="25">
        <f>'4A'!H50/$D50</f>
        <v>0</v>
      </c>
      <c r="I50" s="25">
        <f>'4A'!I50/$D50</f>
        <v>0</v>
      </c>
      <c r="J50" s="25">
        <f>'4A'!J50/$D50</f>
        <v>0</v>
      </c>
      <c r="K50" s="25">
        <f>'4A'!K50/$D50</f>
        <v>7.1428571428571426E-3</v>
      </c>
      <c r="L50" s="25">
        <f>'4A'!L50/$D50</f>
        <v>1.4285714285714285E-2</v>
      </c>
      <c r="M50" s="25">
        <f>'4A'!M50/$D50</f>
        <v>0</v>
      </c>
      <c r="N50" s="25">
        <f>'4A'!N50/$D50</f>
        <v>3.5714285714285712E-2</v>
      </c>
      <c r="O50" s="25">
        <f>'4A'!O50/$D50</f>
        <v>0</v>
      </c>
      <c r="P50" s="25">
        <f>'4A'!P50/$D50</f>
        <v>0</v>
      </c>
      <c r="Q50" s="25">
        <f>'4A'!Q50/$D50</f>
        <v>0</v>
      </c>
      <c r="R50" s="25">
        <v>0</v>
      </c>
      <c r="S50" s="25">
        <v>4.4903457566232603E-3</v>
      </c>
    </row>
    <row r="51" spans="1:19" ht="12.75" customHeight="1" x14ac:dyDescent="0.3">
      <c r="A51" s="41" t="s">
        <v>49</v>
      </c>
      <c r="B51" s="48">
        <f>'4A'!B51</f>
        <v>2346</v>
      </c>
      <c r="C51" s="39">
        <f>'4A'!C51</f>
        <v>183</v>
      </c>
      <c r="D51" s="56">
        <f>'4A'!D51</f>
        <v>99</v>
      </c>
      <c r="E51" s="164"/>
      <c r="F51" s="166"/>
      <c r="G51" s="35">
        <f>'4A'!G51/$D51</f>
        <v>0.36363636363636365</v>
      </c>
      <c r="H51" s="25">
        <f>'4A'!H51/$D51</f>
        <v>0</v>
      </c>
      <c r="I51" s="25">
        <f>'4A'!I51/$D51</f>
        <v>6.0606060606060608E-2</v>
      </c>
      <c r="J51" s="25">
        <f>'4A'!J51/$D51</f>
        <v>0</v>
      </c>
      <c r="K51" s="25">
        <f>'4A'!K51/$D51</f>
        <v>0</v>
      </c>
      <c r="L51" s="25">
        <f>'4A'!L51/$D51</f>
        <v>0.18181818181818182</v>
      </c>
      <c r="M51" s="25">
        <f>'4A'!M51/$D51</f>
        <v>0.51515151515151514</v>
      </c>
      <c r="N51" s="25">
        <f>'4A'!N51/$D51</f>
        <v>0.10101010101010101</v>
      </c>
      <c r="O51" s="25">
        <f>'4A'!O51/$D51</f>
        <v>1.0101010101010102E-2</v>
      </c>
      <c r="P51" s="25">
        <f>'4A'!P51/$D51</f>
        <v>5.0505050505050504E-2</v>
      </c>
      <c r="Q51" s="25">
        <f>'4A'!Q51/$D51</f>
        <v>1.0101010101010102E-2</v>
      </c>
      <c r="R51" s="49">
        <v>4.464285714285714E-3</v>
      </c>
      <c r="S51" s="49">
        <v>0</v>
      </c>
    </row>
    <row r="52" spans="1:19" ht="12.75" customHeight="1" x14ac:dyDescent="0.3">
      <c r="A52" s="41" t="s">
        <v>50</v>
      </c>
      <c r="B52" s="48">
        <f>'4A'!B52</f>
        <v>13551</v>
      </c>
      <c r="C52" s="39">
        <f>'4A'!C52</f>
        <v>3907</v>
      </c>
      <c r="D52" s="56">
        <f>'4A'!D52</f>
        <v>1267</v>
      </c>
      <c r="E52" s="164"/>
      <c r="F52" s="166"/>
      <c r="G52" s="35">
        <f>'4A'!G52/$D52</f>
        <v>0.82478295185477501</v>
      </c>
      <c r="H52" s="25">
        <f>'4A'!H52/$D52</f>
        <v>0</v>
      </c>
      <c r="I52" s="25">
        <f>'4A'!I52/$D52</f>
        <v>0</v>
      </c>
      <c r="J52" s="25">
        <f>'4A'!J52/$D52</f>
        <v>8.7608524072612465E-2</v>
      </c>
      <c r="K52" s="25">
        <f>'4A'!K52/$D52</f>
        <v>0</v>
      </c>
      <c r="L52" s="25">
        <f>'4A'!L52/$D52</f>
        <v>7.261247040252565E-2</v>
      </c>
      <c r="M52" s="25">
        <f>'4A'!M52/$D52</f>
        <v>0</v>
      </c>
      <c r="N52" s="25">
        <f>'4A'!N52/$D52</f>
        <v>5.6827150749802685E-2</v>
      </c>
      <c r="O52" s="25">
        <f>'4A'!O52/$D52</f>
        <v>5.6037884767166535E-2</v>
      </c>
      <c r="P52" s="25">
        <f>'4A'!P52/$D52</f>
        <v>1.1049723756906077E-2</v>
      </c>
      <c r="Q52" s="25">
        <f>'4A'!Q52/$D52</f>
        <v>5.5248618784530384E-3</v>
      </c>
      <c r="R52" s="25">
        <v>0</v>
      </c>
      <c r="S52" s="25">
        <v>1.8925739005046863E-3</v>
      </c>
    </row>
    <row r="53" spans="1:19" ht="12.75" customHeight="1" x14ac:dyDescent="0.3">
      <c r="A53" s="41" t="s">
        <v>51</v>
      </c>
      <c r="B53" s="48">
        <f>'4A'!B53</f>
        <v>11816</v>
      </c>
      <c r="C53" s="39">
        <f>'4A'!C53</f>
        <v>2768</v>
      </c>
      <c r="D53" s="56">
        <f>'4A'!D53</f>
        <v>439</v>
      </c>
      <c r="E53" s="164"/>
      <c r="F53" s="166"/>
      <c r="G53" s="35">
        <f>'4A'!G53/$D53</f>
        <v>0.91343963553530749</v>
      </c>
      <c r="H53" s="25">
        <f>'4A'!H53/$D53</f>
        <v>6.1503416856492028E-2</v>
      </c>
      <c r="I53" s="25">
        <f>'4A'!I53/$D53</f>
        <v>5.9225512528473807E-2</v>
      </c>
      <c r="J53" s="25">
        <f>'4A'!J53/$D53</f>
        <v>0</v>
      </c>
      <c r="K53" s="25">
        <f>'4A'!K53/$D53</f>
        <v>0</v>
      </c>
      <c r="L53" s="25">
        <f>'4A'!L53/$D53</f>
        <v>0</v>
      </c>
      <c r="M53" s="25">
        <f>'4A'!M53/$D53</f>
        <v>0</v>
      </c>
      <c r="N53" s="25">
        <f>'4A'!N53/$D53</f>
        <v>0</v>
      </c>
      <c r="O53" s="25">
        <f>'4A'!O53/$D53</f>
        <v>0</v>
      </c>
      <c r="P53" s="25">
        <f>'4A'!P53/$D53</f>
        <v>0</v>
      </c>
      <c r="Q53" s="25">
        <f>'4A'!Q53/$D53</f>
        <v>0</v>
      </c>
      <c r="R53" s="49">
        <v>0</v>
      </c>
      <c r="S53" s="49">
        <v>0</v>
      </c>
    </row>
    <row r="54" spans="1:19" ht="12.75" customHeight="1" x14ac:dyDescent="0.3">
      <c r="A54" s="41" t="s">
        <v>52</v>
      </c>
      <c r="B54" s="48">
        <f>'4A'!B54</f>
        <v>2029</v>
      </c>
      <c r="C54" s="39">
        <f>'4A'!C54</f>
        <v>668</v>
      </c>
      <c r="D54" s="56">
        <f>'4A'!D54</f>
        <v>79</v>
      </c>
      <c r="E54" s="164"/>
      <c r="F54" s="166"/>
      <c r="G54" s="35">
        <f>'4A'!G54/$D54</f>
        <v>0.810126582278481</v>
      </c>
      <c r="H54" s="25">
        <f>'4A'!H54/$D54</f>
        <v>0</v>
      </c>
      <c r="I54" s="25">
        <f>'4A'!I54/$D54</f>
        <v>0</v>
      </c>
      <c r="J54" s="25">
        <f>'4A'!J54/$D54</f>
        <v>2.5316455696202531E-2</v>
      </c>
      <c r="K54" s="25">
        <f>'4A'!K54/$D54</f>
        <v>1.2658227848101266E-2</v>
      </c>
      <c r="L54" s="25">
        <f>'4A'!L54/$D54</f>
        <v>7.5949367088607597E-2</v>
      </c>
      <c r="M54" s="25">
        <f>'4A'!M54/$D54</f>
        <v>0</v>
      </c>
      <c r="N54" s="25">
        <f>'4A'!N54/$D54</f>
        <v>0.13924050632911392</v>
      </c>
      <c r="O54" s="25">
        <f>'4A'!O54/$D54</f>
        <v>1.2658227848101266E-2</v>
      </c>
      <c r="P54" s="25">
        <f>'4A'!P54/$D54</f>
        <v>1.2658227848101266E-2</v>
      </c>
      <c r="Q54" s="50">
        <f>'4A'!Q54/$D54</f>
        <v>0</v>
      </c>
      <c r="R54" s="50">
        <v>0</v>
      </c>
      <c r="S54" s="25">
        <v>0</v>
      </c>
    </row>
    <row r="55" spans="1:19" ht="12.75" customHeight="1" x14ac:dyDescent="0.3">
      <c r="A55" s="41" t="s">
        <v>53</v>
      </c>
      <c r="B55" s="48">
        <f>'4A'!B55</f>
        <v>2049</v>
      </c>
      <c r="C55" s="39">
        <f>'4A'!C55</f>
        <v>886</v>
      </c>
      <c r="D55" s="56">
        <f>'4A'!D55</f>
        <v>288</v>
      </c>
      <c r="F55" s="166"/>
      <c r="G55" s="35">
        <f>'4A'!G55/$D55</f>
        <v>0.95138888888888884</v>
      </c>
      <c r="H55" s="25">
        <f>'4A'!H55/$D55</f>
        <v>0</v>
      </c>
      <c r="I55" s="25">
        <f>'4A'!I55/$D55</f>
        <v>0</v>
      </c>
      <c r="J55" s="25">
        <f>'4A'!J55/$D55</f>
        <v>0</v>
      </c>
      <c r="K55" s="25">
        <f>'4A'!K55/$D55</f>
        <v>0</v>
      </c>
      <c r="L55" s="25">
        <f>'4A'!L55/$D55</f>
        <v>2.4305555555555556E-2</v>
      </c>
      <c r="M55" s="25">
        <f>'4A'!M55/$D55</f>
        <v>0</v>
      </c>
      <c r="N55" s="25">
        <f>'4A'!N55/$D55</f>
        <v>3.125E-2</v>
      </c>
      <c r="O55" s="25">
        <f>'4A'!O55/$D55</f>
        <v>0</v>
      </c>
      <c r="P55" s="25">
        <f>'4A'!P55/$D55</f>
        <v>3.472222222222222E-3</v>
      </c>
      <c r="Q55" s="50">
        <f>'4A'!Q55/$D55</f>
        <v>6.9444444444444441E-3</v>
      </c>
      <c r="R55" s="50">
        <v>0</v>
      </c>
      <c r="S55" s="25">
        <v>0</v>
      </c>
    </row>
    <row r="56" spans="1:19" ht="12.75" customHeight="1" x14ac:dyDescent="0.3">
      <c r="A56" s="41" t="s">
        <v>54</v>
      </c>
      <c r="B56" s="48">
        <f>'4A'!B56</f>
        <v>67</v>
      </c>
      <c r="C56" s="39">
        <f>'4A'!C56</f>
        <v>59</v>
      </c>
      <c r="D56" s="56">
        <f>'4A'!D56</f>
        <v>2</v>
      </c>
      <c r="F56" s="166"/>
      <c r="G56" s="35">
        <f>'4A'!G56/$D56</f>
        <v>0</v>
      </c>
      <c r="H56" s="25">
        <f>'4A'!H56/$D56</f>
        <v>0</v>
      </c>
      <c r="I56" s="25">
        <f>'4A'!I56/$D56</f>
        <v>0</v>
      </c>
      <c r="J56" s="25">
        <f>'4A'!J56/$D56</f>
        <v>0.5</v>
      </c>
      <c r="K56" s="25">
        <f>'4A'!K56/$D56</f>
        <v>0</v>
      </c>
      <c r="L56" s="25">
        <f>'4A'!L56/$D56</f>
        <v>0</v>
      </c>
      <c r="M56" s="25">
        <f>'4A'!M56/$D56</f>
        <v>0</v>
      </c>
      <c r="N56" s="25">
        <f>'4A'!N56/$D56</f>
        <v>0</v>
      </c>
      <c r="O56" s="25">
        <f>'4A'!O56/$D56</f>
        <v>0</v>
      </c>
      <c r="P56" s="25">
        <f>'4A'!P56/$D56</f>
        <v>0</v>
      </c>
      <c r="Q56" s="50">
        <f>'4A'!Q56/$D56</f>
        <v>0</v>
      </c>
      <c r="R56" s="50">
        <v>0</v>
      </c>
      <c r="S56" s="25">
        <v>5.128205128205128E-2</v>
      </c>
    </row>
    <row r="57" spans="1:19" ht="12.75" customHeight="1" x14ac:dyDescent="0.3">
      <c r="A57" s="41" t="s">
        <v>55</v>
      </c>
      <c r="B57" s="48">
        <f>'4A'!B57</f>
        <v>16867</v>
      </c>
      <c r="C57" s="39">
        <f>'4A'!C57</f>
        <v>8977</v>
      </c>
      <c r="D57" s="56">
        <f>'4A'!D57</f>
        <v>1210</v>
      </c>
      <c r="F57" s="166"/>
      <c r="G57" s="35">
        <f>'4A'!G57/$D57</f>
        <v>0.82892561983471069</v>
      </c>
      <c r="H57" s="25">
        <f>'4A'!H57/$D57</f>
        <v>0</v>
      </c>
      <c r="I57" s="25">
        <f>'4A'!I57/$D57</f>
        <v>0</v>
      </c>
      <c r="J57" s="25">
        <f>'4A'!J57/$D57</f>
        <v>0</v>
      </c>
      <c r="K57" s="25">
        <f>'4A'!K57/$D57</f>
        <v>1.652892561983471E-3</v>
      </c>
      <c r="L57" s="25">
        <f>'4A'!L57/$D57</f>
        <v>0.14214876033057852</v>
      </c>
      <c r="M57" s="25">
        <f>'4A'!M57/$D57</f>
        <v>8.2644628099173552E-4</v>
      </c>
      <c r="N57" s="25">
        <f>'4A'!N57/$D57</f>
        <v>6.0330578512396697E-2</v>
      </c>
      <c r="O57" s="25">
        <f>'4A'!O57/$D57</f>
        <v>1.652892561983471E-3</v>
      </c>
      <c r="P57" s="25">
        <f>'4A'!P57/$D57</f>
        <v>2.4793388429752068E-3</v>
      </c>
      <c r="Q57" s="50">
        <f>'4A'!Q57/$D57</f>
        <v>1.652892561983471E-3</v>
      </c>
      <c r="R57" s="50">
        <v>0</v>
      </c>
      <c r="S57" s="25">
        <v>0</v>
      </c>
    </row>
    <row r="58" spans="1:19" ht="18" customHeight="1" x14ac:dyDescent="0.3">
      <c r="A58" s="41" t="s">
        <v>56</v>
      </c>
      <c r="B58" s="48">
        <f>'4A'!B58</f>
        <v>40718</v>
      </c>
      <c r="C58" s="39">
        <f>'4A'!C58</f>
        <v>27649</v>
      </c>
      <c r="D58" s="56">
        <f>'4A'!D58</f>
        <v>9422</v>
      </c>
      <c r="F58" s="166"/>
      <c r="G58" s="35">
        <f>'4A'!G58/$D58</f>
        <v>0.93239227340267461</v>
      </c>
      <c r="H58" s="25">
        <f>'4A'!H58/$D58</f>
        <v>3.0460624071322436E-2</v>
      </c>
      <c r="I58" s="25">
        <f>'4A'!I58/$D58</f>
        <v>0</v>
      </c>
      <c r="J58" s="25">
        <f>'4A'!J58/$D58</f>
        <v>1.2736149437486733E-3</v>
      </c>
      <c r="K58" s="25">
        <f>'4A'!K58/$D58</f>
        <v>1.0613457864572278E-4</v>
      </c>
      <c r="L58" s="25">
        <f>'4A'!L58/$D58</f>
        <v>3.619189131819147E-2</v>
      </c>
      <c r="M58" s="25">
        <f>'4A'!M58/$D58</f>
        <v>4.2453831458289112E-4</v>
      </c>
      <c r="N58" s="25">
        <f>'4A'!N58/$D58</f>
        <v>1.804287836977287E-2</v>
      </c>
      <c r="O58" s="25">
        <f>'4A'!O58/$D58</f>
        <v>1.1250265336446614E-2</v>
      </c>
      <c r="P58" s="25">
        <f>'4A'!P58/$D58</f>
        <v>9.5521120781150496E-4</v>
      </c>
      <c r="Q58" s="50">
        <f>'4A'!Q58/$D58</f>
        <v>1.2736149437486733E-3</v>
      </c>
      <c r="R58" s="50">
        <v>0</v>
      </c>
      <c r="S58" s="25">
        <v>0.27711829717560377</v>
      </c>
    </row>
    <row r="59" spans="1:19" ht="12.75" customHeight="1" x14ac:dyDescent="0.3">
      <c r="A59" s="41" t="s">
        <v>57</v>
      </c>
      <c r="B59" s="48">
        <f>'4A'!B59</f>
        <v>5321</v>
      </c>
      <c r="C59" s="39">
        <f>'4A'!C59</f>
        <v>1058</v>
      </c>
      <c r="D59" s="56">
        <f>'4A'!D59</f>
        <v>264</v>
      </c>
      <c r="E59" s="169"/>
      <c r="F59" s="166"/>
      <c r="G59" s="35">
        <f>'4A'!G59/$D59</f>
        <v>0.45075757575757575</v>
      </c>
      <c r="H59" s="25">
        <f>'4A'!H59/$D59</f>
        <v>7.575757575757576E-3</v>
      </c>
      <c r="I59" s="25">
        <f>'4A'!I59/$D59</f>
        <v>7.575757575757576E-3</v>
      </c>
      <c r="J59" s="25">
        <f>'4A'!J59/$D59</f>
        <v>1.1363636363636364E-2</v>
      </c>
      <c r="K59" s="25">
        <f>'4A'!K59/$D59</f>
        <v>0</v>
      </c>
      <c r="L59" s="25">
        <f>'4A'!L59/$D59</f>
        <v>0.22727272727272727</v>
      </c>
      <c r="M59" s="25">
        <f>'4A'!M59/$D59</f>
        <v>5.6818181818181816E-2</v>
      </c>
      <c r="N59" s="25">
        <f>'4A'!N59/$D59</f>
        <v>0.32196969696969696</v>
      </c>
      <c r="O59" s="25">
        <f>'4A'!O59/$D59</f>
        <v>0</v>
      </c>
      <c r="P59" s="25">
        <f>'4A'!P59/$D59</f>
        <v>0</v>
      </c>
      <c r="Q59" s="50">
        <f>'4A'!Q59/$D59</f>
        <v>7.575757575757576E-3</v>
      </c>
      <c r="R59" s="50">
        <v>0</v>
      </c>
      <c r="S59" s="25">
        <v>2.4615384615384616E-3</v>
      </c>
    </row>
    <row r="60" spans="1:19" ht="12.75" customHeight="1" x14ac:dyDescent="0.3">
      <c r="A60" s="41" t="s">
        <v>58</v>
      </c>
      <c r="B60" s="48">
        <f>'4A'!B60</f>
        <v>12674</v>
      </c>
      <c r="C60" s="39">
        <f>'4A'!C60</f>
        <v>3405</v>
      </c>
      <c r="D60" s="56">
        <f>'4A'!D60</f>
        <v>1942</v>
      </c>
      <c r="E60" s="160"/>
      <c r="F60" s="166"/>
      <c r="G60" s="35">
        <f>'4A'!G60/$D60</f>
        <v>0.53604531410916578</v>
      </c>
      <c r="H60" s="25">
        <f>'4A'!H60/$D60</f>
        <v>5.1493305870236867E-4</v>
      </c>
      <c r="I60" s="25">
        <f>'4A'!I60/$D60</f>
        <v>0</v>
      </c>
      <c r="J60" s="25">
        <f>'4A'!J60/$D60</f>
        <v>5.9732234809474767E-2</v>
      </c>
      <c r="K60" s="25">
        <f>'4A'!K60/$D60</f>
        <v>0</v>
      </c>
      <c r="L60" s="25">
        <f>'4A'!L60/$D60</f>
        <v>0.44850669412976313</v>
      </c>
      <c r="M60" s="25">
        <f>'4A'!M60/$D60</f>
        <v>0</v>
      </c>
      <c r="N60" s="25">
        <f>'4A'!N60/$D60</f>
        <v>6.9001029866117405E-2</v>
      </c>
      <c r="O60" s="25">
        <f>'4A'!O60/$D60</f>
        <v>2.5746652935118436E-3</v>
      </c>
      <c r="P60" s="25">
        <f>'4A'!P60/$D60</f>
        <v>4.6343975283213183E-3</v>
      </c>
      <c r="Q60" s="50">
        <f>'4A'!Q60/$D60</f>
        <v>1.0813594232749742E-2</v>
      </c>
      <c r="R60" s="50">
        <v>0</v>
      </c>
      <c r="S60" s="25">
        <v>9.8356378815549178E-2</v>
      </c>
    </row>
    <row r="61" spans="1:19" ht="12.75" customHeight="1" x14ac:dyDescent="0.3">
      <c r="A61" s="42" t="s">
        <v>59</v>
      </c>
      <c r="B61" s="51">
        <f>'4A'!B61</f>
        <v>451</v>
      </c>
      <c r="C61" s="46">
        <f>'4A'!C61</f>
        <v>201</v>
      </c>
      <c r="D61" s="57">
        <f>'4A'!D61</f>
        <v>150</v>
      </c>
      <c r="E61" s="149"/>
      <c r="F61" s="167"/>
      <c r="G61" s="36">
        <f>'4A'!G61/$D61</f>
        <v>0.22666666666666666</v>
      </c>
      <c r="H61" s="26">
        <f>'4A'!H61/$D61</f>
        <v>0</v>
      </c>
      <c r="I61" s="26">
        <f>'4A'!I61/$D61</f>
        <v>0</v>
      </c>
      <c r="J61" s="26">
        <f>'4A'!J61/$D61</f>
        <v>0.78666666666666663</v>
      </c>
      <c r="K61" s="26">
        <f>'4A'!K61/$D61</f>
        <v>0</v>
      </c>
      <c r="L61" s="26">
        <f>'4A'!L61/$D61</f>
        <v>0.04</v>
      </c>
      <c r="M61" s="26">
        <f>'4A'!M61/$D61</f>
        <v>0</v>
      </c>
      <c r="N61" s="26">
        <f>'4A'!N61/$D61</f>
        <v>0.06</v>
      </c>
      <c r="O61" s="26">
        <f>'4A'!O61/$D61</f>
        <v>0</v>
      </c>
      <c r="P61" s="26">
        <f>'4A'!P61/$D61</f>
        <v>0</v>
      </c>
      <c r="Q61" s="52">
        <f>'4A'!Q61/$D61</f>
        <v>0</v>
      </c>
      <c r="R61" s="52">
        <v>0</v>
      </c>
      <c r="S61" s="26">
        <v>0</v>
      </c>
    </row>
    <row r="62" spans="1:19" x14ac:dyDescent="0.25">
      <c r="A62" s="149" t="s">
        <v>261</v>
      </c>
    </row>
    <row r="63" spans="1:19" x14ac:dyDescent="0.25">
      <c r="A63" s="2" t="s">
        <v>2</v>
      </c>
    </row>
  </sheetData>
  <phoneticPr fontId="0" type="noConversion"/>
  <printOptions horizontalCentered="1" verticalCentered="1"/>
  <pageMargins left="0.25" right="0.25" top="0.25" bottom="0.25" header="0.5" footer="0.5"/>
  <pageSetup scale="6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63"/>
  <sheetViews>
    <sheetView zoomScale="85" zoomScaleNormal="85" zoomScaleSheetLayoutView="100" workbookViewId="0">
      <selection activeCell="D6" sqref="D6"/>
    </sheetView>
  </sheetViews>
  <sheetFormatPr defaultColWidth="9.08984375" defaultRowHeight="12.5" x14ac:dyDescent="0.25"/>
  <cols>
    <col min="1" max="1" width="15.7265625" style="2" customWidth="1"/>
    <col min="2" max="2" width="8.7265625" style="2" bestFit="1" customWidth="1"/>
    <col min="3" max="3" width="11.453125" style="2" bestFit="1" customWidth="1"/>
    <col min="4" max="4" width="14.26953125" style="2" customWidth="1"/>
    <col min="5" max="5" width="13.08984375" style="2" bestFit="1" customWidth="1"/>
    <col min="6" max="15" width="12.453125" style="2" customWidth="1"/>
    <col min="16" max="16" width="10.453125" style="2" bestFit="1" customWidth="1"/>
    <col min="17" max="17" width="9.7265625" style="2" bestFit="1" customWidth="1"/>
    <col min="18" max="16384" width="9.08984375" style="2"/>
  </cols>
  <sheetData>
    <row r="1" spans="1:17" s="110" customFormat="1" ht="13" x14ac:dyDescent="0.3">
      <c r="A1" s="159" t="s">
        <v>192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</row>
    <row r="2" spans="1:17" s="110" customFormat="1" ht="13" x14ac:dyDescent="0.3">
      <c r="A2" s="159" t="s">
        <v>193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</row>
    <row r="3" spans="1:17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</row>
    <row r="4" spans="1:17" s="178" customFormat="1" ht="20" customHeight="1" x14ac:dyDescent="0.25">
      <c r="A4" s="177" t="str">
        <f>'1B'!$A$4</f>
        <v>ACF-OFA: 07/24/2023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</row>
    <row r="5" spans="1:17" s="139" customFormat="1" ht="13" x14ac:dyDescent="0.25">
      <c r="A5" s="259"/>
      <c r="B5" s="242" t="s">
        <v>84</v>
      </c>
      <c r="C5" s="240"/>
      <c r="D5" s="241"/>
      <c r="E5" s="242" t="s">
        <v>106</v>
      </c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1"/>
    </row>
    <row r="6" spans="1:17" s="4" customFormat="1" ht="45" customHeight="1" x14ac:dyDescent="0.3">
      <c r="A6" s="21" t="s">
        <v>147</v>
      </c>
      <c r="B6" s="21" t="s">
        <v>143</v>
      </c>
      <c r="C6" s="21" t="s">
        <v>148</v>
      </c>
      <c r="D6" s="102" t="s">
        <v>132</v>
      </c>
      <c r="E6" s="152" t="s">
        <v>133</v>
      </c>
      <c r="F6" s="21" t="s">
        <v>145</v>
      </c>
      <c r="G6" s="21" t="s">
        <v>131</v>
      </c>
      <c r="H6" s="21" t="s">
        <v>134</v>
      </c>
      <c r="I6" s="21" t="s">
        <v>135</v>
      </c>
      <c r="J6" s="21" t="s">
        <v>136</v>
      </c>
      <c r="K6" s="21" t="s">
        <v>137</v>
      </c>
      <c r="L6" s="21" t="s">
        <v>138</v>
      </c>
      <c r="M6" s="21" t="s">
        <v>139</v>
      </c>
      <c r="N6" s="21" t="s">
        <v>140</v>
      </c>
      <c r="O6" s="21" t="s">
        <v>146</v>
      </c>
      <c r="P6" s="21" t="s">
        <v>142</v>
      </c>
      <c r="Q6" s="150" t="s">
        <v>255</v>
      </c>
    </row>
    <row r="7" spans="1:17" ht="12.75" customHeight="1" x14ac:dyDescent="0.3">
      <c r="A7" s="33" t="s">
        <v>3</v>
      </c>
      <c r="B7" s="39">
        <f>SUM(B8:B61)</f>
        <v>54339</v>
      </c>
      <c r="C7" s="39">
        <f t="shared" ref="C7:D7" si="0">SUM(C8:C61)</f>
        <v>51838</v>
      </c>
      <c r="D7" s="190">
        <f t="shared" si="0"/>
        <v>22815</v>
      </c>
      <c r="E7" s="48">
        <f t="shared" ref="E7:Q7" si="1">SUM(E8:E61)</f>
        <v>24457</v>
      </c>
      <c r="F7" s="39">
        <f t="shared" si="1"/>
        <v>74</v>
      </c>
      <c r="G7" s="39">
        <f t="shared" si="1"/>
        <v>102</v>
      </c>
      <c r="H7" s="39">
        <f t="shared" si="1"/>
        <v>167</v>
      </c>
      <c r="I7" s="44">
        <f t="shared" si="1"/>
        <v>0</v>
      </c>
      <c r="J7" s="39">
        <f t="shared" si="1"/>
        <v>2862</v>
      </c>
      <c r="K7" s="39">
        <f t="shared" si="1"/>
        <v>100</v>
      </c>
      <c r="L7" s="39">
        <f t="shared" si="1"/>
        <v>1518</v>
      </c>
      <c r="M7" s="39">
        <f t="shared" si="1"/>
        <v>495</v>
      </c>
      <c r="N7" s="39">
        <f t="shared" si="1"/>
        <v>531</v>
      </c>
      <c r="O7" s="39">
        <f t="shared" si="1"/>
        <v>10</v>
      </c>
      <c r="P7" s="44">
        <f t="shared" si="1"/>
        <v>0</v>
      </c>
      <c r="Q7" s="39">
        <f t="shared" si="1"/>
        <v>1260</v>
      </c>
    </row>
    <row r="8" spans="1:17" ht="18" customHeight="1" x14ac:dyDescent="0.3">
      <c r="A8" s="41" t="s">
        <v>7</v>
      </c>
      <c r="B8" s="39">
        <v>18</v>
      </c>
      <c r="C8" s="39">
        <v>16</v>
      </c>
      <c r="D8" s="191">
        <v>7</v>
      </c>
      <c r="E8" s="53">
        <v>7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4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</row>
    <row r="9" spans="1:17" ht="12.75" customHeight="1" x14ac:dyDescent="0.3">
      <c r="A9" s="41" t="s">
        <v>8</v>
      </c>
      <c r="B9" s="39">
        <v>180</v>
      </c>
      <c r="C9" s="39">
        <v>138</v>
      </c>
      <c r="D9" s="191">
        <v>54</v>
      </c>
      <c r="E9" s="53">
        <v>70</v>
      </c>
      <c r="F9" s="44">
        <v>0</v>
      </c>
      <c r="G9" s="44">
        <v>0</v>
      </c>
      <c r="H9" s="44">
        <v>0</v>
      </c>
      <c r="I9" s="44">
        <v>0</v>
      </c>
      <c r="J9" s="44">
        <v>20</v>
      </c>
      <c r="K9" s="44">
        <v>16</v>
      </c>
      <c r="L9" s="44">
        <v>2</v>
      </c>
      <c r="M9" s="44">
        <v>2</v>
      </c>
      <c r="N9" s="44">
        <v>8</v>
      </c>
      <c r="O9" s="44">
        <v>0</v>
      </c>
      <c r="P9" s="44">
        <v>0</v>
      </c>
      <c r="Q9" s="44">
        <v>0</v>
      </c>
    </row>
    <row r="10" spans="1:17" ht="12.75" customHeight="1" x14ac:dyDescent="0.3">
      <c r="A10" s="41" t="s">
        <v>9</v>
      </c>
      <c r="B10" s="39">
        <v>269</v>
      </c>
      <c r="C10" s="39">
        <v>203</v>
      </c>
      <c r="D10" s="191">
        <v>34</v>
      </c>
      <c r="E10" s="53">
        <v>36</v>
      </c>
      <c r="F10" s="44">
        <v>0</v>
      </c>
      <c r="G10" s="44">
        <v>0</v>
      </c>
      <c r="H10" s="44">
        <v>0</v>
      </c>
      <c r="I10" s="44">
        <v>0</v>
      </c>
      <c r="J10" s="44">
        <v>7</v>
      </c>
      <c r="K10" s="44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</row>
    <row r="11" spans="1:17" ht="12.75" customHeight="1" x14ac:dyDescent="0.3">
      <c r="A11" s="41" t="s">
        <v>10</v>
      </c>
      <c r="B11" s="39">
        <v>26</v>
      </c>
      <c r="C11" s="39">
        <v>21</v>
      </c>
      <c r="D11" s="191">
        <v>7</v>
      </c>
      <c r="E11" s="53">
        <v>6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2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</row>
    <row r="12" spans="1:17" ht="12.75" customHeight="1" x14ac:dyDescent="0.3">
      <c r="A12" s="41" t="s">
        <v>11</v>
      </c>
      <c r="B12" s="39">
        <v>26291</v>
      </c>
      <c r="C12" s="39">
        <v>25872</v>
      </c>
      <c r="D12" s="191">
        <v>6213</v>
      </c>
      <c r="E12" s="53">
        <v>5312</v>
      </c>
      <c r="F12" s="44">
        <v>26</v>
      </c>
      <c r="G12" s="44">
        <v>98</v>
      </c>
      <c r="H12" s="44">
        <v>26</v>
      </c>
      <c r="I12" s="44">
        <v>0</v>
      </c>
      <c r="J12" s="44">
        <v>2474</v>
      </c>
      <c r="K12" s="44">
        <v>58</v>
      </c>
      <c r="L12" s="44">
        <v>1395</v>
      </c>
      <c r="M12" s="44">
        <v>337</v>
      </c>
      <c r="N12" s="44">
        <v>503</v>
      </c>
      <c r="O12" s="44">
        <v>0</v>
      </c>
      <c r="P12" s="44">
        <v>0</v>
      </c>
      <c r="Q12" s="44">
        <v>1044</v>
      </c>
    </row>
    <row r="13" spans="1:17" ht="12.75" customHeight="1" x14ac:dyDescent="0.3">
      <c r="A13" s="41" t="s">
        <v>248</v>
      </c>
      <c r="B13" s="44">
        <v>0</v>
      </c>
      <c r="C13" s="44">
        <v>0</v>
      </c>
      <c r="D13" s="191">
        <v>0</v>
      </c>
      <c r="E13" s="53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</row>
    <row r="14" spans="1:17" ht="12.75" customHeight="1" x14ac:dyDescent="0.3">
      <c r="A14" s="41" t="s">
        <v>227</v>
      </c>
      <c r="B14" s="44">
        <v>0</v>
      </c>
      <c r="C14" s="44">
        <v>0</v>
      </c>
      <c r="D14" s="191">
        <v>0</v>
      </c>
      <c r="E14" s="96">
        <v>0</v>
      </c>
      <c r="F14" s="94">
        <v>0</v>
      </c>
      <c r="G14" s="94">
        <v>0</v>
      </c>
      <c r="H14" s="95">
        <v>0</v>
      </c>
      <c r="I14" s="94">
        <v>0</v>
      </c>
      <c r="J14" s="95">
        <v>0</v>
      </c>
      <c r="K14" s="94">
        <v>0</v>
      </c>
      <c r="L14" s="94">
        <v>0</v>
      </c>
      <c r="M14" s="96">
        <v>0</v>
      </c>
      <c r="N14" s="95">
        <v>0</v>
      </c>
      <c r="O14" s="94">
        <v>0</v>
      </c>
      <c r="P14" s="94">
        <v>0</v>
      </c>
      <c r="Q14" s="96">
        <v>0</v>
      </c>
    </row>
    <row r="15" spans="1:17" ht="12.75" customHeight="1" x14ac:dyDescent="0.3">
      <c r="A15" s="41" t="s">
        <v>228</v>
      </c>
      <c r="B15" s="39">
        <v>13</v>
      </c>
      <c r="C15" s="44">
        <v>0</v>
      </c>
      <c r="D15" s="191">
        <v>0</v>
      </c>
      <c r="E15" s="96">
        <v>0</v>
      </c>
      <c r="F15" s="94">
        <v>0</v>
      </c>
      <c r="G15" s="94">
        <v>0</v>
      </c>
      <c r="H15" s="95">
        <v>0</v>
      </c>
      <c r="I15" s="94">
        <v>0</v>
      </c>
      <c r="J15" s="95">
        <v>0</v>
      </c>
      <c r="K15" s="94">
        <v>0</v>
      </c>
      <c r="L15" s="94">
        <v>0</v>
      </c>
      <c r="M15" s="96">
        <v>0</v>
      </c>
      <c r="N15" s="95">
        <v>0</v>
      </c>
      <c r="O15" s="94">
        <v>0</v>
      </c>
      <c r="P15" s="94">
        <v>0</v>
      </c>
      <c r="Q15" s="96">
        <v>0</v>
      </c>
    </row>
    <row r="16" spans="1:17" ht="12.75" customHeight="1" x14ac:dyDescent="0.3">
      <c r="A16" s="41" t="s">
        <v>229</v>
      </c>
      <c r="B16" s="44">
        <v>0</v>
      </c>
      <c r="C16" s="44">
        <v>0</v>
      </c>
      <c r="D16" s="191">
        <v>0</v>
      </c>
      <c r="E16" s="96">
        <v>0</v>
      </c>
      <c r="F16" s="94">
        <v>0</v>
      </c>
      <c r="G16" s="94">
        <v>0</v>
      </c>
      <c r="H16" s="95">
        <v>0</v>
      </c>
      <c r="I16" s="94">
        <v>0</v>
      </c>
      <c r="J16" s="95">
        <v>0</v>
      </c>
      <c r="K16" s="94">
        <v>0</v>
      </c>
      <c r="L16" s="94">
        <v>0</v>
      </c>
      <c r="M16" s="96">
        <v>0</v>
      </c>
      <c r="N16" s="95">
        <v>0</v>
      </c>
      <c r="O16" s="94">
        <v>0</v>
      </c>
      <c r="P16" s="94">
        <v>0</v>
      </c>
      <c r="Q16" s="96">
        <v>0</v>
      </c>
    </row>
    <row r="17" spans="1:17" s="55" customFormat="1" ht="12.75" customHeight="1" x14ac:dyDescent="0.3">
      <c r="A17" s="41" t="s">
        <v>15</v>
      </c>
      <c r="B17" s="54">
        <v>1060</v>
      </c>
      <c r="C17" s="54">
        <v>1051</v>
      </c>
      <c r="D17" s="192">
        <v>57</v>
      </c>
      <c r="E17" s="44">
        <v>15</v>
      </c>
      <c r="F17" s="44">
        <v>0</v>
      </c>
      <c r="G17" s="44">
        <v>0</v>
      </c>
      <c r="H17" s="44">
        <v>29</v>
      </c>
      <c r="I17" s="44">
        <v>0</v>
      </c>
      <c r="J17" s="44">
        <v>29</v>
      </c>
      <c r="K17" s="44">
        <v>8</v>
      </c>
      <c r="L17" s="44">
        <v>1</v>
      </c>
      <c r="M17" s="44">
        <v>38</v>
      </c>
      <c r="N17" s="44">
        <v>0</v>
      </c>
      <c r="O17" s="44">
        <v>1</v>
      </c>
      <c r="P17" s="44">
        <v>0</v>
      </c>
      <c r="Q17" s="44">
        <v>7</v>
      </c>
    </row>
    <row r="18" spans="1:17" ht="18" customHeight="1" x14ac:dyDescent="0.3">
      <c r="A18" s="41" t="s">
        <v>230</v>
      </c>
      <c r="B18" s="44">
        <v>0</v>
      </c>
      <c r="C18" s="44">
        <v>0</v>
      </c>
      <c r="D18" s="191">
        <v>0</v>
      </c>
      <c r="E18" s="96">
        <v>0</v>
      </c>
      <c r="F18" s="94">
        <v>0</v>
      </c>
      <c r="G18" s="94">
        <v>0</v>
      </c>
      <c r="H18" s="95">
        <v>0</v>
      </c>
      <c r="I18" s="94">
        <v>0</v>
      </c>
      <c r="J18" s="95">
        <v>0</v>
      </c>
      <c r="K18" s="94">
        <v>0</v>
      </c>
      <c r="L18" s="94">
        <v>0</v>
      </c>
      <c r="M18" s="96">
        <v>0</v>
      </c>
      <c r="N18" s="95">
        <v>0</v>
      </c>
      <c r="O18" s="94">
        <v>0</v>
      </c>
      <c r="P18" s="94">
        <v>0</v>
      </c>
      <c r="Q18" s="96">
        <v>0</v>
      </c>
    </row>
    <row r="19" spans="1:17" s="55" customFormat="1" ht="12.75" customHeight="1" x14ac:dyDescent="0.3">
      <c r="A19" s="41" t="s">
        <v>17</v>
      </c>
      <c r="B19" s="39">
        <v>55</v>
      </c>
      <c r="C19" s="39">
        <v>54</v>
      </c>
      <c r="D19" s="191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</row>
    <row r="20" spans="1:17" s="55" customFormat="1" ht="12.75" customHeight="1" x14ac:dyDescent="0.3">
      <c r="A20" s="41" t="s">
        <v>18</v>
      </c>
      <c r="B20" s="39">
        <v>914</v>
      </c>
      <c r="C20" s="39">
        <v>914</v>
      </c>
      <c r="D20" s="56">
        <v>166</v>
      </c>
      <c r="E20" s="44">
        <v>189</v>
      </c>
      <c r="F20" s="44">
        <v>0</v>
      </c>
      <c r="G20" s="44">
        <v>0</v>
      </c>
      <c r="H20" s="44">
        <v>1</v>
      </c>
      <c r="I20" s="44">
        <v>0</v>
      </c>
      <c r="J20" s="44">
        <v>1</v>
      </c>
      <c r="K20" s="44">
        <v>0</v>
      </c>
      <c r="L20" s="44">
        <v>1</v>
      </c>
      <c r="M20" s="44">
        <v>0</v>
      </c>
      <c r="N20" s="44">
        <v>0</v>
      </c>
      <c r="O20" s="44">
        <v>0</v>
      </c>
      <c r="P20" s="44">
        <v>0</v>
      </c>
      <c r="Q20" s="44">
        <v>3</v>
      </c>
    </row>
    <row r="21" spans="1:17" ht="12.75" customHeight="1" x14ac:dyDescent="0.3">
      <c r="A21" s="41" t="s">
        <v>231</v>
      </c>
      <c r="B21" s="44">
        <v>0</v>
      </c>
      <c r="C21" s="44">
        <v>0</v>
      </c>
      <c r="D21" s="191">
        <v>0</v>
      </c>
      <c r="E21" s="96">
        <v>0</v>
      </c>
      <c r="F21" s="94">
        <v>0</v>
      </c>
      <c r="G21" s="94">
        <v>0</v>
      </c>
      <c r="H21" s="95">
        <v>0</v>
      </c>
      <c r="I21" s="94">
        <v>0</v>
      </c>
      <c r="J21" s="95">
        <v>0</v>
      </c>
      <c r="K21" s="94">
        <v>0</v>
      </c>
      <c r="L21" s="94">
        <v>0</v>
      </c>
      <c r="M21" s="96">
        <v>0</v>
      </c>
      <c r="N21" s="95">
        <v>0</v>
      </c>
      <c r="O21" s="94">
        <v>0</v>
      </c>
      <c r="P21" s="94">
        <v>0</v>
      </c>
      <c r="Q21" s="96">
        <v>0</v>
      </c>
    </row>
    <row r="22" spans="1:17" ht="12.75" customHeight="1" x14ac:dyDescent="0.3">
      <c r="A22" s="41" t="s">
        <v>232</v>
      </c>
      <c r="B22" s="44">
        <v>0</v>
      </c>
      <c r="C22" s="44">
        <v>0</v>
      </c>
      <c r="D22" s="191">
        <v>0</v>
      </c>
      <c r="E22" s="96">
        <v>0</v>
      </c>
      <c r="F22" s="94">
        <v>0</v>
      </c>
      <c r="G22" s="94">
        <v>0</v>
      </c>
      <c r="H22" s="95">
        <v>0</v>
      </c>
      <c r="I22" s="94">
        <v>0</v>
      </c>
      <c r="J22" s="95">
        <v>0</v>
      </c>
      <c r="K22" s="94">
        <v>0</v>
      </c>
      <c r="L22" s="94">
        <v>0</v>
      </c>
      <c r="M22" s="96">
        <v>0</v>
      </c>
      <c r="N22" s="95">
        <v>0</v>
      </c>
      <c r="O22" s="94">
        <v>0</v>
      </c>
      <c r="P22" s="94">
        <v>0</v>
      </c>
      <c r="Q22" s="96">
        <v>0</v>
      </c>
    </row>
    <row r="23" spans="1:17" ht="12.75" customHeight="1" x14ac:dyDescent="0.3">
      <c r="A23" s="41" t="s">
        <v>21</v>
      </c>
      <c r="B23" s="39">
        <v>125</v>
      </c>
      <c r="C23" s="39">
        <v>124</v>
      </c>
      <c r="D23" s="56">
        <v>12</v>
      </c>
      <c r="E23" s="48">
        <v>14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</row>
    <row r="24" spans="1:17" ht="12.75" customHeight="1" x14ac:dyDescent="0.3">
      <c r="A24" s="41" t="s">
        <v>22</v>
      </c>
      <c r="B24" s="39">
        <v>199</v>
      </c>
      <c r="C24" s="39">
        <v>179</v>
      </c>
      <c r="D24" s="56">
        <v>22</v>
      </c>
      <c r="E24" s="48">
        <v>27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134">
        <v>0</v>
      </c>
      <c r="L24" s="39">
        <v>1</v>
      </c>
      <c r="M24" s="39">
        <v>1</v>
      </c>
      <c r="N24" s="134">
        <v>0</v>
      </c>
      <c r="O24" s="44">
        <v>0</v>
      </c>
      <c r="P24" s="44">
        <v>0</v>
      </c>
      <c r="Q24" s="39">
        <v>2</v>
      </c>
    </row>
    <row r="25" spans="1:17" ht="12.75" customHeight="1" x14ac:dyDescent="0.3">
      <c r="A25" s="41" t="s">
        <v>23</v>
      </c>
      <c r="B25" s="39">
        <v>199</v>
      </c>
      <c r="C25" s="39">
        <v>185</v>
      </c>
      <c r="D25" s="56">
        <v>60</v>
      </c>
      <c r="E25" s="48">
        <v>66</v>
      </c>
      <c r="F25" s="44">
        <v>7</v>
      </c>
      <c r="G25" s="44">
        <v>0</v>
      </c>
      <c r="H25" s="44">
        <v>0</v>
      </c>
      <c r="I25" s="44">
        <v>0</v>
      </c>
      <c r="J25" s="134">
        <v>0</v>
      </c>
      <c r="K25" s="44">
        <v>0</v>
      </c>
      <c r="L25" s="39">
        <v>3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</row>
    <row r="26" spans="1:17" ht="12.75" customHeight="1" x14ac:dyDescent="0.3">
      <c r="A26" s="41" t="s">
        <v>24</v>
      </c>
      <c r="B26" s="39">
        <v>204</v>
      </c>
      <c r="C26" s="39">
        <v>204</v>
      </c>
      <c r="D26" s="56">
        <v>51</v>
      </c>
      <c r="E26" s="48">
        <v>47</v>
      </c>
      <c r="F26" s="39">
        <v>7</v>
      </c>
      <c r="G26" s="44">
        <v>0</v>
      </c>
      <c r="H26" s="39">
        <v>1</v>
      </c>
      <c r="I26" s="44">
        <v>0</v>
      </c>
      <c r="J26" s="39">
        <v>2</v>
      </c>
      <c r="K26" s="39">
        <v>14</v>
      </c>
      <c r="L26" s="39">
        <v>2</v>
      </c>
      <c r="M26" s="39">
        <v>22</v>
      </c>
      <c r="N26" s="39">
        <v>3</v>
      </c>
      <c r="O26" s="39">
        <v>1</v>
      </c>
      <c r="P26" s="44">
        <v>0</v>
      </c>
      <c r="Q26" s="44">
        <v>0</v>
      </c>
    </row>
    <row r="27" spans="1:17" ht="12.75" customHeight="1" x14ac:dyDescent="0.3">
      <c r="A27" s="41" t="s">
        <v>233</v>
      </c>
      <c r="B27" s="44">
        <v>0</v>
      </c>
      <c r="C27" s="44">
        <v>0</v>
      </c>
      <c r="D27" s="191">
        <v>0</v>
      </c>
      <c r="E27" s="96">
        <v>0</v>
      </c>
      <c r="F27" s="94">
        <v>0</v>
      </c>
      <c r="G27" s="94">
        <v>0</v>
      </c>
      <c r="H27" s="95">
        <v>0</v>
      </c>
      <c r="I27" s="94">
        <v>0</v>
      </c>
      <c r="J27" s="95">
        <v>0</v>
      </c>
      <c r="K27" s="94">
        <v>0</v>
      </c>
      <c r="L27" s="94">
        <v>0</v>
      </c>
      <c r="M27" s="96">
        <v>0</v>
      </c>
      <c r="N27" s="95">
        <v>0</v>
      </c>
      <c r="O27" s="94">
        <v>0</v>
      </c>
      <c r="P27" s="94">
        <v>0</v>
      </c>
      <c r="Q27" s="96">
        <v>0</v>
      </c>
    </row>
    <row r="28" spans="1:17" ht="18" customHeight="1" x14ac:dyDescent="0.3">
      <c r="A28" s="41" t="s">
        <v>26</v>
      </c>
      <c r="B28" s="39">
        <v>4382</v>
      </c>
      <c r="C28" s="39">
        <v>4381</v>
      </c>
      <c r="D28" s="56">
        <v>4014</v>
      </c>
      <c r="E28" s="48">
        <v>5070</v>
      </c>
      <c r="F28" s="44">
        <v>0</v>
      </c>
      <c r="G28" s="44">
        <v>0</v>
      </c>
      <c r="H28" s="54">
        <v>5</v>
      </c>
      <c r="I28" s="44">
        <v>0</v>
      </c>
      <c r="J28" s="39">
        <v>72</v>
      </c>
      <c r="K28" s="134">
        <v>0</v>
      </c>
      <c r="L28" s="39">
        <v>8</v>
      </c>
      <c r="M28" s="54">
        <v>3</v>
      </c>
      <c r="N28" s="39">
        <v>3</v>
      </c>
      <c r="O28" s="44">
        <v>0</v>
      </c>
      <c r="P28" s="44">
        <v>0</v>
      </c>
      <c r="Q28" s="44">
        <v>0</v>
      </c>
    </row>
    <row r="29" spans="1:17" ht="12.75" customHeight="1" x14ac:dyDescent="0.3">
      <c r="A29" s="41" t="s">
        <v>234</v>
      </c>
      <c r="B29" s="44">
        <v>0</v>
      </c>
      <c r="C29" s="44">
        <v>0</v>
      </c>
      <c r="D29" s="191">
        <v>0</v>
      </c>
      <c r="E29" s="96">
        <v>0</v>
      </c>
      <c r="F29" s="94">
        <v>0</v>
      </c>
      <c r="G29" s="94">
        <v>0</v>
      </c>
      <c r="H29" s="95">
        <v>0</v>
      </c>
      <c r="I29" s="94">
        <v>0</v>
      </c>
      <c r="J29" s="95">
        <v>0</v>
      </c>
      <c r="K29" s="94">
        <v>0</v>
      </c>
      <c r="L29" s="94">
        <v>0</v>
      </c>
      <c r="M29" s="96">
        <v>0</v>
      </c>
      <c r="N29" s="95">
        <v>0</v>
      </c>
      <c r="O29" s="94">
        <v>0</v>
      </c>
      <c r="P29" s="94">
        <v>0</v>
      </c>
      <c r="Q29" s="96">
        <v>0</v>
      </c>
    </row>
    <row r="30" spans="1:17" ht="12.75" customHeight="1" x14ac:dyDescent="0.3">
      <c r="A30" s="41" t="s">
        <v>28</v>
      </c>
      <c r="B30" s="39">
        <v>373</v>
      </c>
      <c r="C30" s="40">
        <v>353</v>
      </c>
      <c r="D30" s="191">
        <v>335</v>
      </c>
      <c r="E30" s="53">
        <v>547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</row>
    <row r="31" spans="1:17" ht="12.75" customHeight="1" x14ac:dyDescent="0.3">
      <c r="A31" s="41" t="s">
        <v>235</v>
      </c>
      <c r="B31" s="44">
        <v>0</v>
      </c>
      <c r="C31" s="44">
        <v>0</v>
      </c>
      <c r="D31" s="191">
        <v>0</v>
      </c>
      <c r="E31" s="96">
        <v>0</v>
      </c>
      <c r="F31" s="94">
        <v>0</v>
      </c>
      <c r="G31" s="94">
        <v>0</v>
      </c>
      <c r="H31" s="95">
        <v>0</v>
      </c>
      <c r="I31" s="94">
        <v>0</v>
      </c>
      <c r="J31" s="95">
        <v>0</v>
      </c>
      <c r="K31" s="94">
        <v>0</v>
      </c>
      <c r="L31" s="94">
        <v>0</v>
      </c>
      <c r="M31" s="96">
        <v>0</v>
      </c>
      <c r="N31" s="95">
        <v>0</v>
      </c>
      <c r="O31" s="94">
        <v>0</v>
      </c>
      <c r="P31" s="94">
        <v>0</v>
      </c>
      <c r="Q31" s="96">
        <v>0</v>
      </c>
    </row>
    <row r="32" spans="1:17" ht="12.75" customHeight="1" x14ac:dyDescent="0.3">
      <c r="A32" s="41" t="s">
        <v>236</v>
      </c>
      <c r="B32" s="39">
        <v>2</v>
      </c>
      <c r="C32" s="44">
        <v>0</v>
      </c>
      <c r="D32" s="191">
        <v>0</v>
      </c>
      <c r="E32" s="96">
        <v>0</v>
      </c>
      <c r="F32" s="94">
        <v>0</v>
      </c>
      <c r="G32" s="94">
        <v>0</v>
      </c>
      <c r="H32" s="95">
        <v>0</v>
      </c>
      <c r="I32" s="94">
        <v>0</v>
      </c>
      <c r="J32" s="95">
        <v>0</v>
      </c>
      <c r="K32" s="94">
        <v>0</v>
      </c>
      <c r="L32" s="94">
        <v>0</v>
      </c>
      <c r="M32" s="96">
        <v>0</v>
      </c>
      <c r="N32" s="95">
        <v>0</v>
      </c>
      <c r="O32" s="94">
        <v>0</v>
      </c>
      <c r="P32" s="94">
        <v>0</v>
      </c>
      <c r="Q32" s="96">
        <v>0</v>
      </c>
    </row>
    <row r="33" spans="1:17" ht="12.75" customHeight="1" x14ac:dyDescent="0.3">
      <c r="A33" s="41" t="s">
        <v>237</v>
      </c>
      <c r="B33" s="44">
        <v>0</v>
      </c>
      <c r="C33" s="44">
        <v>0</v>
      </c>
      <c r="D33" s="191">
        <v>0</v>
      </c>
      <c r="E33" s="96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</row>
    <row r="34" spans="1:17" ht="12.75" customHeight="1" x14ac:dyDescent="0.3">
      <c r="A34" s="41" t="s">
        <v>238</v>
      </c>
      <c r="B34" s="44">
        <v>0</v>
      </c>
      <c r="C34" s="44">
        <v>0</v>
      </c>
      <c r="D34" s="191">
        <v>0</v>
      </c>
      <c r="E34" s="96">
        <v>0</v>
      </c>
      <c r="F34" s="94">
        <v>0</v>
      </c>
      <c r="G34" s="94">
        <v>0</v>
      </c>
      <c r="H34" s="95">
        <v>0</v>
      </c>
      <c r="I34" s="94">
        <v>0</v>
      </c>
      <c r="J34" s="95">
        <v>0</v>
      </c>
      <c r="K34" s="94">
        <v>0</v>
      </c>
      <c r="L34" s="94">
        <v>0</v>
      </c>
      <c r="M34" s="96">
        <v>0</v>
      </c>
      <c r="N34" s="95">
        <v>0</v>
      </c>
      <c r="O34" s="94">
        <v>0</v>
      </c>
      <c r="P34" s="94">
        <v>0</v>
      </c>
      <c r="Q34" s="96">
        <v>0</v>
      </c>
    </row>
    <row r="35" spans="1:17" ht="12.75" customHeight="1" x14ac:dyDescent="0.3">
      <c r="A35" s="41" t="s">
        <v>33</v>
      </c>
      <c r="B35" s="39">
        <v>95</v>
      </c>
      <c r="C35" s="39">
        <v>51</v>
      </c>
      <c r="D35" s="56">
        <v>19</v>
      </c>
      <c r="E35" s="48">
        <v>19</v>
      </c>
      <c r="F35" s="44">
        <v>0</v>
      </c>
      <c r="G35" s="44">
        <v>1</v>
      </c>
      <c r="H35" s="39">
        <v>14</v>
      </c>
      <c r="I35" s="44">
        <v>0</v>
      </c>
      <c r="J35" s="39">
        <v>3</v>
      </c>
      <c r="K35" s="134">
        <v>0</v>
      </c>
      <c r="L35" s="39">
        <v>2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</row>
    <row r="36" spans="1:17" ht="12.75" customHeight="1" x14ac:dyDescent="0.3">
      <c r="A36" s="41" t="s">
        <v>239</v>
      </c>
      <c r="B36" s="44">
        <v>0</v>
      </c>
      <c r="C36" s="44">
        <v>0</v>
      </c>
      <c r="D36" s="191">
        <v>0</v>
      </c>
      <c r="E36" s="96">
        <v>0</v>
      </c>
      <c r="F36" s="94">
        <v>0</v>
      </c>
      <c r="G36" s="94">
        <v>0</v>
      </c>
      <c r="H36" s="95">
        <v>0</v>
      </c>
      <c r="I36" s="94">
        <v>0</v>
      </c>
      <c r="J36" s="95">
        <v>0</v>
      </c>
      <c r="K36" s="94">
        <v>0</v>
      </c>
      <c r="L36" s="94">
        <v>0</v>
      </c>
      <c r="M36" s="96">
        <v>0</v>
      </c>
      <c r="N36" s="95">
        <v>0</v>
      </c>
      <c r="O36" s="94">
        <v>0</v>
      </c>
      <c r="P36" s="94">
        <v>0</v>
      </c>
      <c r="Q36" s="96">
        <v>0</v>
      </c>
    </row>
    <row r="37" spans="1:17" ht="12.75" customHeight="1" x14ac:dyDescent="0.3">
      <c r="A37" s="41" t="s">
        <v>35</v>
      </c>
      <c r="B37" s="39">
        <v>643</v>
      </c>
      <c r="C37" s="39">
        <v>629</v>
      </c>
      <c r="D37" s="56">
        <v>187</v>
      </c>
      <c r="E37" s="48">
        <v>245</v>
      </c>
      <c r="F37" s="44">
        <v>0</v>
      </c>
      <c r="G37" s="44">
        <v>1</v>
      </c>
      <c r="H37" s="39">
        <v>1</v>
      </c>
      <c r="I37" s="44">
        <v>0</v>
      </c>
      <c r="J37" s="39">
        <v>6</v>
      </c>
      <c r="K37" s="134">
        <v>0</v>
      </c>
      <c r="L37" s="39">
        <v>14</v>
      </c>
      <c r="M37" s="44">
        <v>2</v>
      </c>
      <c r="N37" s="39">
        <v>2</v>
      </c>
      <c r="O37" s="44">
        <v>1</v>
      </c>
      <c r="P37" s="44">
        <v>0</v>
      </c>
      <c r="Q37" s="44">
        <v>0</v>
      </c>
    </row>
    <row r="38" spans="1:17" ht="18" customHeight="1" x14ac:dyDescent="0.3">
      <c r="A38" s="41" t="s">
        <v>240</v>
      </c>
      <c r="B38" s="39">
        <v>15</v>
      </c>
      <c r="C38" s="44">
        <v>0</v>
      </c>
      <c r="D38" s="191">
        <v>0</v>
      </c>
      <c r="E38" s="96">
        <v>0</v>
      </c>
      <c r="F38" s="94">
        <v>0</v>
      </c>
      <c r="G38" s="94">
        <v>0</v>
      </c>
      <c r="H38" s="95">
        <v>0</v>
      </c>
      <c r="I38" s="94">
        <v>0</v>
      </c>
      <c r="J38" s="95">
        <v>0</v>
      </c>
      <c r="K38" s="94">
        <v>0</v>
      </c>
      <c r="L38" s="94">
        <v>0</v>
      </c>
      <c r="M38" s="96">
        <v>0</v>
      </c>
      <c r="N38" s="95">
        <v>0</v>
      </c>
      <c r="O38" s="94">
        <v>0</v>
      </c>
      <c r="P38" s="94">
        <v>0</v>
      </c>
      <c r="Q38" s="96">
        <v>0</v>
      </c>
    </row>
    <row r="39" spans="1:17" ht="12.75" customHeight="1" x14ac:dyDescent="0.3">
      <c r="A39" s="41" t="s">
        <v>241</v>
      </c>
      <c r="B39" s="44">
        <v>25</v>
      </c>
      <c r="C39" s="44">
        <v>25</v>
      </c>
      <c r="D39" s="191">
        <v>24</v>
      </c>
      <c r="E39" s="53">
        <v>15</v>
      </c>
      <c r="F39" s="44">
        <v>0</v>
      </c>
      <c r="G39" s="44">
        <v>0</v>
      </c>
      <c r="H39" s="132">
        <v>1</v>
      </c>
      <c r="I39" s="44">
        <v>0</v>
      </c>
      <c r="J39" s="132">
        <v>1</v>
      </c>
      <c r="K39" s="44">
        <v>1</v>
      </c>
      <c r="L39" s="44">
        <v>17</v>
      </c>
      <c r="M39" s="53">
        <v>2</v>
      </c>
      <c r="N39" s="132">
        <v>1</v>
      </c>
      <c r="O39" s="44">
        <v>0</v>
      </c>
      <c r="P39" s="44">
        <v>0</v>
      </c>
      <c r="Q39" s="53">
        <v>1</v>
      </c>
    </row>
    <row r="40" spans="1:17" ht="12.75" customHeight="1" x14ac:dyDescent="0.3">
      <c r="A40" s="41" t="s">
        <v>38</v>
      </c>
      <c r="B40" s="39">
        <v>935</v>
      </c>
      <c r="C40" s="39">
        <v>877</v>
      </c>
      <c r="D40" s="56">
        <v>146</v>
      </c>
      <c r="E40" s="48">
        <v>167</v>
      </c>
      <c r="F40" s="44">
        <v>0</v>
      </c>
      <c r="G40" s="44">
        <v>0</v>
      </c>
      <c r="H40" s="44">
        <v>0</v>
      </c>
      <c r="I40" s="44">
        <v>0</v>
      </c>
      <c r="J40" s="39">
        <v>11</v>
      </c>
      <c r="K40" s="134">
        <v>0</v>
      </c>
      <c r="L40" s="39">
        <v>3</v>
      </c>
      <c r="M40" s="39">
        <v>3</v>
      </c>
      <c r="N40" s="39">
        <v>1</v>
      </c>
      <c r="O40" s="44">
        <v>0</v>
      </c>
      <c r="P40" s="44">
        <v>0</v>
      </c>
      <c r="Q40" s="44">
        <v>0</v>
      </c>
    </row>
    <row r="41" spans="1:17" ht="12.75" customHeight="1" x14ac:dyDescent="0.3">
      <c r="A41" s="41" t="s">
        <v>39</v>
      </c>
      <c r="B41" s="39">
        <v>1498</v>
      </c>
      <c r="C41" s="44">
        <v>0</v>
      </c>
      <c r="D41" s="191">
        <v>0</v>
      </c>
      <c r="E41" s="96">
        <v>0</v>
      </c>
      <c r="F41" s="94">
        <v>0</v>
      </c>
      <c r="G41" s="94">
        <v>0</v>
      </c>
      <c r="H41" s="95">
        <v>0</v>
      </c>
      <c r="I41" s="94">
        <v>0</v>
      </c>
      <c r="J41" s="95">
        <v>0</v>
      </c>
      <c r="K41" s="94">
        <v>0</v>
      </c>
      <c r="L41" s="94">
        <v>0</v>
      </c>
      <c r="M41" s="96">
        <v>0</v>
      </c>
      <c r="N41" s="95">
        <v>0</v>
      </c>
      <c r="O41" s="94">
        <v>0</v>
      </c>
      <c r="P41" s="94">
        <v>0</v>
      </c>
      <c r="Q41" s="96">
        <v>0</v>
      </c>
    </row>
    <row r="42" spans="1:17" ht="12.75" customHeight="1" x14ac:dyDescent="0.3">
      <c r="A42" s="41" t="s">
        <v>40</v>
      </c>
      <c r="B42" s="39">
        <v>98</v>
      </c>
      <c r="C42" s="39">
        <v>98</v>
      </c>
      <c r="D42" s="56">
        <v>13</v>
      </c>
      <c r="E42" s="48">
        <v>8</v>
      </c>
      <c r="F42" s="44">
        <v>0</v>
      </c>
      <c r="G42" s="44">
        <v>0</v>
      </c>
      <c r="H42" s="44">
        <v>0</v>
      </c>
      <c r="I42" s="44">
        <v>0</v>
      </c>
      <c r="J42" s="39">
        <v>9</v>
      </c>
      <c r="K42" s="44">
        <v>0</v>
      </c>
      <c r="L42" s="39">
        <v>1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</row>
    <row r="43" spans="1:17" ht="12.75" customHeight="1" x14ac:dyDescent="0.3">
      <c r="A43" s="41" t="s">
        <v>242</v>
      </c>
      <c r="B43" s="44">
        <v>0</v>
      </c>
      <c r="C43" s="44">
        <v>0</v>
      </c>
      <c r="D43" s="191">
        <v>0</v>
      </c>
      <c r="E43" s="96">
        <v>0</v>
      </c>
      <c r="F43" s="94">
        <v>0</v>
      </c>
      <c r="G43" s="94">
        <v>0</v>
      </c>
      <c r="H43" s="95">
        <v>0</v>
      </c>
      <c r="I43" s="94">
        <v>0</v>
      </c>
      <c r="J43" s="95">
        <v>0</v>
      </c>
      <c r="K43" s="94">
        <v>0</v>
      </c>
      <c r="L43" s="94">
        <v>0</v>
      </c>
      <c r="M43" s="96">
        <v>0</v>
      </c>
      <c r="N43" s="95">
        <v>0</v>
      </c>
      <c r="O43" s="94">
        <v>0</v>
      </c>
      <c r="P43" s="94">
        <v>0</v>
      </c>
      <c r="Q43" s="96">
        <v>0</v>
      </c>
    </row>
    <row r="44" spans="1:17" ht="12.75" customHeight="1" x14ac:dyDescent="0.3">
      <c r="A44" s="41" t="s">
        <v>42</v>
      </c>
      <c r="B44" s="39">
        <v>336</v>
      </c>
      <c r="C44" s="39">
        <v>333</v>
      </c>
      <c r="D44" s="56">
        <v>104</v>
      </c>
      <c r="E44" s="48">
        <v>69</v>
      </c>
      <c r="F44" s="44">
        <v>0</v>
      </c>
      <c r="G44" s="39">
        <v>1</v>
      </c>
      <c r="H44" s="39">
        <v>48</v>
      </c>
      <c r="I44" s="44">
        <v>0</v>
      </c>
      <c r="J44" s="39">
        <v>7</v>
      </c>
      <c r="K44" s="39">
        <v>1</v>
      </c>
      <c r="L44" s="39">
        <v>15</v>
      </c>
      <c r="M44" s="39">
        <v>16</v>
      </c>
      <c r="N44" s="39">
        <v>2</v>
      </c>
      <c r="O44" s="39">
        <v>3</v>
      </c>
      <c r="P44" s="44">
        <v>0</v>
      </c>
      <c r="Q44" s="44">
        <v>19</v>
      </c>
    </row>
    <row r="45" spans="1:17" ht="12.75" customHeight="1" x14ac:dyDescent="0.3">
      <c r="A45" s="41" t="s">
        <v>243</v>
      </c>
      <c r="B45" s="44">
        <v>0</v>
      </c>
      <c r="C45" s="44">
        <v>0</v>
      </c>
      <c r="D45" s="191">
        <v>0</v>
      </c>
      <c r="E45" s="96">
        <v>0</v>
      </c>
      <c r="F45" s="94">
        <v>0</v>
      </c>
      <c r="G45" s="94">
        <v>0</v>
      </c>
      <c r="H45" s="95">
        <v>0</v>
      </c>
      <c r="I45" s="94">
        <v>0</v>
      </c>
      <c r="J45" s="95">
        <v>0</v>
      </c>
      <c r="K45" s="94">
        <v>0</v>
      </c>
      <c r="L45" s="94">
        <v>0</v>
      </c>
      <c r="M45" s="96">
        <v>0</v>
      </c>
      <c r="N45" s="95">
        <v>0</v>
      </c>
      <c r="O45" s="94">
        <v>0</v>
      </c>
      <c r="P45" s="94">
        <v>0</v>
      </c>
      <c r="Q45" s="96">
        <v>0</v>
      </c>
    </row>
    <row r="46" spans="1:17" ht="12.75" customHeight="1" x14ac:dyDescent="0.3">
      <c r="A46" s="41" t="s">
        <v>44</v>
      </c>
      <c r="B46" s="44">
        <v>7494</v>
      </c>
      <c r="C46" s="44">
        <v>7494</v>
      </c>
      <c r="D46" s="191">
        <v>6646</v>
      </c>
      <c r="E46" s="53">
        <v>7551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</row>
    <row r="47" spans="1:17" ht="12.75" customHeight="1" x14ac:dyDescent="0.3">
      <c r="A47" s="41" t="s">
        <v>45</v>
      </c>
      <c r="B47" s="39">
        <v>235</v>
      </c>
      <c r="C47" s="39">
        <v>219</v>
      </c>
      <c r="D47" s="56">
        <v>69</v>
      </c>
      <c r="E47" s="48">
        <v>72</v>
      </c>
      <c r="F47" s="44">
        <v>0</v>
      </c>
      <c r="G47" s="44">
        <v>1</v>
      </c>
      <c r="H47" s="44">
        <v>0</v>
      </c>
      <c r="I47" s="44">
        <v>0</v>
      </c>
      <c r="J47" s="39">
        <v>11</v>
      </c>
      <c r="K47" s="134">
        <v>0</v>
      </c>
      <c r="L47" s="39">
        <v>7</v>
      </c>
      <c r="M47" s="39">
        <v>1</v>
      </c>
      <c r="N47" s="44">
        <v>1</v>
      </c>
      <c r="O47" s="44">
        <v>1</v>
      </c>
      <c r="P47" s="44">
        <v>0</v>
      </c>
      <c r="Q47" s="44">
        <v>0</v>
      </c>
    </row>
    <row r="48" spans="1:17" ht="18" customHeight="1" x14ac:dyDescent="0.3">
      <c r="A48" s="41" t="s">
        <v>247</v>
      </c>
      <c r="B48" s="44">
        <v>0</v>
      </c>
      <c r="C48" s="44">
        <v>0</v>
      </c>
      <c r="D48" s="191">
        <v>0</v>
      </c>
      <c r="E48" s="96">
        <v>0</v>
      </c>
      <c r="F48" s="94">
        <v>0</v>
      </c>
      <c r="G48" s="94">
        <v>0</v>
      </c>
      <c r="H48" s="95">
        <v>0</v>
      </c>
      <c r="I48" s="94">
        <v>0</v>
      </c>
      <c r="J48" s="95">
        <v>0</v>
      </c>
      <c r="K48" s="94">
        <v>0</v>
      </c>
      <c r="L48" s="94">
        <v>0</v>
      </c>
      <c r="M48" s="96">
        <v>0</v>
      </c>
      <c r="N48" s="95">
        <v>0</v>
      </c>
      <c r="O48" s="94">
        <v>0</v>
      </c>
      <c r="P48" s="94">
        <v>0</v>
      </c>
      <c r="Q48" s="96">
        <v>0</v>
      </c>
    </row>
    <row r="49" spans="1:17" ht="12.75" customHeight="1" x14ac:dyDescent="0.3">
      <c r="A49" s="41" t="s">
        <v>47</v>
      </c>
      <c r="B49" s="39">
        <v>118</v>
      </c>
      <c r="C49" s="39">
        <v>117</v>
      </c>
      <c r="D49" s="56">
        <v>11</v>
      </c>
      <c r="E49" s="48">
        <v>9</v>
      </c>
      <c r="F49" s="44">
        <v>0</v>
      </c>
      <c r="G49" s="44">
        <v>0</v>
      </c>
      <c r="H49" s="44">
        <v>0</v>
      </c>
      <c r="I49" s="44">
        <v>0</v>
      </c>
      <c r="J49" s="39">
        <v>8</v>
      </c>
      <c r="K49" s="44">
        <v>0</v>
      </c>
      <c r="L49" s="44">
        <v>1</v>
      </c>
      <c r="M49" s="44">
        <v>0</v>
      </c>
      <c r="N49" s="44">
        <v>1</v>
      </c>
      <c r="O49" s="44">
        <v>0</v>
      </c>
      <c r="P49" s="44">
        <v>0</v>
      </c>
      <c r="Q49" s="44">
        <v>7</v>
      </c>
    </row>
    <row r="50" spans="1:17" ht="12.75" customHeight="1" x14ac:dyDescent="0.3">
      <c r="A50" s="41" t="s">
        <v>244</v>
      </c>
      <c r="B50" s="44">
        <v>0</v>
      </c>
      <c r="C50" s="44">
        <v>0</v>
      </c>
      <c r="D50" s="191">
        <v>0</v>
      </c>
      <c r="E50" s="96">
        <v>0</v>
      </c>
      <c r="F50" s="94">
        <v>0</v>
      </c>
      <c r="G50" s="94">
        <v>0</v>
      </c>
      <c r="H50" s="95">
        <v>0</v>
      </c>
      <c r="I50" s="94">
        <v>0</v>
      </c>
      <c r="J50" s="95">
        <v>0</v>
      </c>
      <c r="K50" s="94">
        <v>0</v>
      </c>
      <c r="L50" s="94">
        <v>0</v>
      </c>
      <c r="M50" s="96">
        <v>0</v>
      </c>
      <c r="N50" s="95">
        <v>0</v>
      </c>
      <c r="O50" s="94">
        <v>0</v>
      </c>
      <c r="P50" s="94">
        <v>0</v>
      </c>
      <c r="Q50" s="96">
        <v>0</v>
      </c>
    </row>
    <row r="51" spans="1:17" ht="12.75" customHeight="1" x14ac:dyDescent="0.3">
      <c r="A51" s="41" t="s">
        <v>245</v>
      </c>
      <c r="B51" s="44">
        <v>0</v>
      </c>
      <c r="C51" s="44">
        <v>0</v>
      </c>
      <c r="D51" s="191">
        <v>0</v>
      </c>
      <c r="E51" s="96">
        <v>0</v>
      </c>
      <c r="F51" s="94">
        <v>0</v>
      </c>
      <c r="G51" s="94">
        <v>0</v>
      </c>
      <c r="H51" s="95">
        <v>0</v>
      </c>
      <c r="I51" s="94">
        <v>0</v>
      </c>
      <c r="J51" s="95">
        <v>0</v>
      </c>
      <c r="K51" s="94">
        <v>0</v>
      </c>
      <c r="L51" s="94">
        <v>0</v>
      </c>
      <c r="M51" s="96">
        <v>0</v>
      </c>
      <c r="N51" s="95">
        <v>0</v>
      </c>
      <c r="O51" s="94">
        <v>0</v>
      </c>
      <c r="P51" s="94">
        <v>0</v>
      </c>
      <c r="Q51" s="96">
        <v>0</v>
      </c>
    </row>
    <row r="52" spans="1:17" ht="12.75" customHeight="1" x14ac:dyDescent="0.3">
      <c r="A52" s="41" t="s">
        <v>50</v>
      </c>
      <c r="B52" s="39">
        <v>154</v>
      </c>
      <c r="C52" s="39">
        <v>154</v>
      </c>
      <c r="D52" s="191">
        <v>59</v>
      </c>
      <c r="E52" s="53">
        <v>40</v>
      </c>
      <c r="F52" s="44">
        <v>0</v>
      </c>
      <c r="G52" s="44">
        <v>0</v>
      </c>
      <c r="H52" s="44">
        <v>4</v>
      </c>
      <c r="I52" s="44">
        <v>0</v>
      </c>
      <c r="J52" s="44">
        <v>63</v>
      </c>
      <c r="K52" s="44">
        <v>1</v>
      </c>
      <c r="L52" s="44">
        <v>3</v>
      </c>
      <c r="M52" s="44">
        <v>4</v>
      </c>
      <c r="N52" s="44">
        <v>1</v>
      </c>
      <c r="O52" s="44">
        <v>0</v>
      </c>
      <c r="P52" s="44">
        <v>0</v>
      </c>
      <c r="Q52" s="44">
        <v>0</v>
      </c>
    </row>
    <row r="53" spans="1:17" ht="12.75" customHeight="1" x14ac:dyDescent="0.3">
      <c r="A53" s="41" t="s">
        <v>224</v>
      </c>
      <c r="B53" s="44">
        <v>0</v>
      </c>
      <c r="C53" s="44">
        <v>0</v>
      </c>
      <c r="D53" s="191">
        <v>0</v>
      </c>
      <c r="E53" s="96">
        <v>0</v>
      </c>
      <c r="F53" s="94">
        <v>0</v>
      </c>
      <c r="G53" s="94">
        <v>0</v>
      </c>
      <c r="H53" s="95">
        <v>0</v>
      </c>
      <c r="I53" s="94">
        <v>0</v>
      </c>
      <c r="J53" s="95">
        <v>0</v>
      </c>
      <c r="K53" s="94">
        <v>0</v>
      </c>
      <c r="L53" s="94">
        <v>0</v>
      </c>
      <c r="M53" s="96">
        <v>0</v>
      </c>
      <c r="N53" s="95">
        <v>0</v>
      </c>
      <c r="O53" s="94">
        <v>0</v>
      </c>
      <c r="P53" s="94">
        <v>0</v>
      </c>
      <c r="Q53" s="96">
        <v>0</v>
      </c>
    </row>
    <row r="54" spans="1:17" ht="12.75" customHeight="1" x14ac:dyDescent="0.3">
      <c r="A54" s="41" t="s">
        <v>225</v>
      </c>
      <c r="B54" s="44">
        <v>0</v>
      </c>
      <c r="C54" s="44">
        <v>0</v>
      </c>
      <c r="D54" s="191">
        <v>0</v>
      </c>
      <c r="E54" s="96">
        <v>0</v>
      </c>
      <c r="F54" s="94">
        <v>0</v>
      </c>
      <c r="G54" s="94">
        <v>0</v>
      </c>
      <c r="H54" s="95">
        <v>0</v>
      </c>
      <c r="I54" s="94">
        <v>0</v>
      </c>
      <c r="J54" s="95">
        <v>0</v>
      </c>
      <c r="K54" s="94">
        <v>0</v>
      </c>
      <c r="L54" s="94">
        <v>0</v>
      </c>
      <c r="M54" s="96">
        <v>0</v>
      </c>
      <c r="N54" s="95">
        <v>0</v>
      </c>
      <c r="O54" s="94">
        <v>0</v>
      </c>
      <c r="P54" s="94">
        <v>0</v>
      </c>
      <c r="Q54" s="96">
        <v>0</v>
      </c>
    </row>
    <row r="55" spans="1:17" ht="12.75" customHeight="1" x14ac:dyDescent="0.3">
      <c r="A55" s="41" t="s">
        <v>53</v>
      </c>
      <c r="B55" s="39">
        <v>204</v>
      </c>
      <c r="C55" s="39">
        <v>180</v>
      </c>
      <c r="D55" s="56">
        <v>79</v>
      </c>
      <c r="E55" s="48">
        <v>92</v>
      </c>
      <c r="F55" s="44">
        <v>0</v>
      </c>
      <c r="G55" s="44">
        <v>0</v>
      </c>
      <c r="H55" s="44">
        <v>0</v>
      </c>
      <c r="I55" s="44">
        <v>0</v>
      </c>
      <c r="J55" s="39">
        <v>1</v>
      </c>
      <c r="K55" s="13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</row>
    <row r="56" spans="1:17" ht="12.75" customHeight="1" x14ac:dyDescent="0.3">
      <c r="A56" s="41" t="s">
        <v>223</v>
      </c>
      <c r="B56" s="44">
        <v>0</v>
      </c>
      <c r="C56" s="44">
        <v>0</v>
      </c>
      <c r="D56" s="191">
        <v>0</v>
      </c>
      <c r="E56" s="96">
        <v>0</v>
      </c>
      <c r="F56" s="94">
        <v>0</v>
      </c>
      <c r="G56" s="94">
        <v>0</v>
      </c>
      <c r="H56" s="95">
        <v>0</v>
      </c>
      <c r="I56" s="94">
        <v>0</v>
      </c>
      <c r="J56" s="95">
        <v>0</v>
      </c>
      <c r="K56" s="94">
        <v>0</v>
      </c>
      <c r="L56" s="94">
        <v>0</v>
      </c>
      <c r="M56" s="96">
        <v>0</v>
      </c>
      <c r="N56" s="95">
        <v>0</v>
      </c>
      <c r="O56" s="94">
        <v>0</v>
      </c>
      <c r="P56" s="94">
        <v>0</v>
      </c>
      <c r="Q56" s="96">
        <v>0</v>
      </c>
    </row>
    <row r="57" spans="1:17" ht="12.75" customHeight="1" x14ac:dyDescent="0.3">
      <c r="A57" s="41" t="s">
        <v>222</v>
      </c>
      <c r="B57" s="44">
        <v>0</v>
      </c>
      <c r="C57" s="44">
        <v>0</v>
      </c>
      <c r="D57" s="191">
        <v>0</v>
      </c>
      <c r="E57" s="96">
        <v>0</v>
      </c>
      <c r="F57" s="94">
        <v>0</v>
      </c>
      <c r="G57" s="94">
        <v>0</v>
      </c>
      <c r="H57" s="95">
        <v>0</v>
      </c>
      <c r="I57" s="94">
        <v>0</v>
      </c>
      <c r="J57" s="95">
        <v>0</v>
      </c>
      <c r="K57" s="94">
        <v>0</v>
      </c>
      <c r="L57" s="94">
        <v>0</v>
      </c>
      <c r="M57" s="96">
        <v>0</v>
      </c>
      <c r="N57" s="95">
        <v>0</v>
      </c>
      <c r="O57" s="94">
        <v>0</v>
      </c>
      <c r="P57" s="94">
        <v>0</v>
      </c>
      <c r="Q57" s="96">
        <v>0</v>
      </c>
    </row>
    <row r="58" spans="1:17" ht="18" customHeight="1" x14ac:dyDescent="0.3">
      <c r="A58" s="41" t="s">
        <v>56</v>
      </c>
      <c r="B58" s="39">
        <v>7973</v>
      </c>
      <c r="C58" s="39">
        <v>7780</v>
      </c>
      <c r="D58" s="56">
        <v>4328</v>
      </c>
      <c r="E58" s="48">
        <v>4671</v>
      </c>
      <c r="F58" s="39">
        <v>34</v>
      </c>
      <c r="G58" s="44">
        <v>0</v>
      </c>
      <c r="H58" s="39">
        <v>16</v>
      </c>
      <c r="I58" s="44">
        <v>0</v>
      </c>
      <c r="J58" s="39">
        <v>111</v>
      </c>
      <c r="K58" s="39">
        <v>1</v>
      </c>
      <c r="L58" s="39">
        <v>38</v>
      </c>
      <c r="M58" s="39">
        <v>63</v>
      </c>
      <c r="N58" s="44">
        <v>2</v>
      </c>
      <c r="O58" s="39">
        <v>2</v>
      </c>
      <c r="P58" s="44">
        <v>0</v>
      </c>
      <c r="Q58" s="44">
        <v>174</v>
      </c>
    </row>
    <row r="59" spans="1:17" ht="12.75" customHeight="1" x14ac:dyDescent="0.3">
      <c r="A59" s="41" t="s">
        <v>221</v>
      </c>
      <c r="B59" s="44">
        <v>0</v>
      </c>
      <c r="C59" s="44">
        <v>0</v>
      </c>
      <c r="D59" s="191">
        <v>0</v>
      </c>
      <c r="E59" s="96">
        <v>0</v>
      </c>
      <c r="F59" s="94">
        <v>0</v>
      </c>
      <c r="G59" s="94">
        <v>0</v>
      </c>
      <c r="H59" s="95">
        <v>0</v>
      </c>
      <c r="I59" s="94">
        <v>0</v>
      </c>
      <c r="J59" s="95">
        <v>0</v>
      </c>
      <c r="K59" s="94">
        <v>0</v>
      </c>
      <c r="L59" s="94">
        <v>0</v>
      </c>
      <c r="M59" s="96">
        <v>0</v>
      </c>
      <c r="N59" s="95">
        <v>0</v>
      </c>
      <c r="O59" s="94">
        <v>0</v>
      </c>
      <c r="P59" s="94">
        <v>0</v>
      </c>
      <c r="Q59" s="96">
        <v>0</v>
      </c>
    </row>
    <row r="60" spans="1:17" ht="12.75" customHeight="1" x14ac:dyDescent="0.3">
      <c r="A60" s="41" t="s">
        <v>58</v>
      </c>
      <c r="B60" s="39">
        <v>190</v>
      </c>
      <c r="C60" s="40">
        <v>171</v>
      </c>
      <c r="D60" s="56">
        <v>87</v>
      </c>
      <c r="E60" s="48">
        <v>89</v>
      </c>
      <c r="F60" s="44">
        <v>0</v>
      </c>
      <c r="G60" s="44">
        <v>0</v>
      </c>
      <c r="H60" s="39">
        <v>1</v>
      </c>
      <c r="I60" s="44">
        <v>0</v>
      </c>
      <c r="J60" s="39">
        <v>24</v>
      </c>
      <c r="K60" s="44">
        <v>0</v>
      </c>
      <c r="L60" s="39">
        <v>1</v>
      </c>
      <c r="M60" s="44">
        <v>1</v>
      </c>
      <c r="N60" s="44">
        <v>3</v>
      </c>
      <c r="O60" s="39">
        <v>1</v>
      </c>
      <c r="P60" s="44">
        <v>0</v>
      </c>
      <c r="Q60" s="44">
        <v>3</v>
      </c>
    </row>
    <row r="61" spans="1:17" ht="12.75" customHeight="1" x14ac:dyDescent="0.3">
      <c r="A61" s="42" t="s">
        <v>59</v>
      </c>
      <c r="B61" s="46">
        <v>16</v>
      </c>
      <c r="C61" s="46">
        <v>15</v>
      </c>
      <c r="D61" s="57">
        <v>11</v>
      </c>
      <c r="E61" s="51">
        <v>4</v>
      </c>
      <c r="F61" s="47">
        <v>0</v>
      </c>
      <c r="G61" s="47">
        <v>0</v>
      </c>
      <c r="H61" s="46">
        <v>20</v>
      </c>
      <c r="I61" s="47">
        <v>0</v>
      </c>
      <c r="J61" s="46">
        <v>2</v>
      </c>
      <c r="K61" s="47">
        <v>0</v>
      </c>
      <c r="L61" s="47">
        <v>1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</row>
    <row r="62" spans="1:17" ht="12.75" customHeight="1" x14ac:dyDescent="0.25">
      <c r="A62" s="125" t="s">
        <v>226</v>
      </c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</row>
    <row r="63" spans="1:17" x14ac:dyDescent="0.25">
      <c r="A63" s="149" t="s">
        <v>260</v>
      </c>
    </row>
  </sheetData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63"/>
  <sheetViews>
    <sheetView zoomScale="85" zoomScaleNormal="85" zoomScaleSheetLayoutView="100" workbookViewId="0">
      <selection activeCell="E1" sqref="E1:F1048576"/>
    </sheetView>
  </sheetViews>
  <sheetFormatPr defaultColWidth="9.08984375" defaultRowHeight="12.5" x14ac:dyDescent="0.25"/>
  <cols>
    <col min="1" max="1" width="15.7265625" style="2" customWidth="1"/>
    <col min="2" max="4" width="12.7265625" style="2" customWidth="1"/>
    <col min="5" max="5" width="13.453125" style="2" bestFit="1" customWidth="1"/>
    <col min="6" max="7" width="12.6328125" style="2" bestFit="1" customWidth="1"/>
    <col min="8" max="8" width="11.6328125" style="2" bestFit="1" customWidth="1"/>
    <col min="9" max="9" width="11.08984375" style="2" bestFit="1" customWidth="1"/>
    <col min="10" max="10" width="7.6328125" style="2" bestFit="1" customWidth="1"/>
    <col min="11" max="11" width="11.6328125" style="2" bestFit="1" customWidth="1"/>
    <col min="12" max="12" width="11" style="2" bestFit="1" customWidth="1"/>
    <col min="13" max="13" width="10" style="2" bestFit="1" customWidth="1"/>
    <col min="14" max="14" width="12.6328125" style="2" bestFit="1" customWidth="1"/>
    <col min="15" max="15" width="11.90625" style="2" bestFit="1" customWidth="1"/>
    <col min="16" max="16" width="10.90625" style="2" bestFit="1" customWidth="1"/>
    <col min="17" max="17" width="7.36328125" style="2" bestFit="1" customWidth="1"/>
    <col min="18" max="16384" width="9.08984375" style="2"/>
  </cols>
  <sheetData>
    <row r="1" spans="1:17" s="110" customFormat="1" ht="13" x14ac:dyDescent="0.3">
      <c r="A1" s="159" t="s">
        <v>194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</row>
    <row r="2" spans="1:17" s="110" customFormat="1" ht="13" x14ac:dyDescent="0.3">
      <c r="A2" s="159" t="s">
        <v>193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</row>
    <row r="3" spans="1:17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</row>
    <row r="4" spans="1:17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</row>
    <row r="5" spans="1:17" s="139" customFormat="1" ht="20" customHeight="1" x14ac:dyDescent="0.25">
      <c r="A5" s="259"/>
      <c r="B5" s="242" t="s">
        <v>84</v>
      </c>
      <c r="C5" s="240"/>
      <c r="D5" s="241"/>
      <c r="E5" s="242" t="s">
        <v>106</v>
      </c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1"/>
    </row>
    <row r="6" spans="1:17" s="4" customFormat="1" ht="45" customHeight="1" x14ac:dyDescent="0.3">
      <c r="A6" s="21" t="s">
        <v>147</v>
      </c>
      <c r="B6" s="21" t="s">
        <v>143</v>
      </c>
      <c r="C6" s="21" t="s">
        <v>148</v>
      </c>
      <c r="D6" s="102" t="s">
        <v>132</v>
      </c>
      <c r="E6" s="152" t="s">
        <v>133</v>
      </c>
      <c r="F6" s="21" t="s">
        <v>145</v>
      </c>
      <c r="G6" s="21" t="s">
        <v>131</v>
      </c>
      <c r="H6" s="21" t="s">
        <v>134</v>
      </c>
      <c r="I6" s="21" t="s">
        <v>135</v>
      </c>
      <c r="J6" s="21" t="s">
        <v>136</v>
      </c>
      <c r="K6" s="21" t="s">
        <v>137</v>
      </c>
      <c r="L6" s="21" t="s">
        <v>138</v>
      </c>
      <c r="M6" s="21" t="s">
        <v>139</v>
      </c>
      <c r="N6" s="21" t="s">
        <v>140</v>
      </c>
      <c r="O6" s="21" t="s">
        <v>146</v>
      </c>
      <c r="P6" s="21" t="s">
        <v>142</v>
      </c>
      <c r="Q6" s="150" t="s">
        <v>255</v>
      </c>
    </row>
    <row r="7" spans="1:17" s="4" customFormat="1" ht="12.75" customHeight="1" x14ac:dyDescent="0.3">
      <c r="A7" s="33" t="s">
        <v>3</v>
      </c>
      <c r="B7" s="39">
        <f>SUM(B8:B61)</f>
        <v>54339</v>
      </c>
      <c r="C7" s="39">
        <f>SUM(C8:C61)</f>
        <v>51838</v>
      </c>
      <c r="D7" s="190">
        <f>SUM(D8:D61)</f>
        <v>22815</v>
      </c>
      <c r="E7" s="121">
        <f>IF($D7&gt;0,'5A'!E7/(2*$D7)," ")</f>
        <v>0.53598509752355905</v>
      </c>
      <c r="F7" s="116">
        <f>IF($D7&gt;0,'5A'!F7/(2*$D7)," ")</f>
        <v>1.6217400832785449E-3</v>
      </c>
      <c r="G7" s="121">
        <f>IF($D7&gt;0,'5A'!G7/(2*$D7)," ")</f>
        <v>2.2353714661406971E-3</v>
      </c>
      <c r="H7" s="116">
        <f>IF($D7&gt;0,'5A'!H7/(2*$D7)," ")</f>
        <v>3.6598728906421215E-3</v>
      </c>
      <c r="I7" s="121">
        <f>IF($D7&gt;0,'5A'!I7/(2*$D7)," ")</f>
        <v>0</v>
      </c>
      <c r="J7" s="116">
        <f>IF($D7&gt;0,'5A'!J7/(2*$D7)," ")</f>
        <v>6.2721893491124267E-2</v>
      </c>
      <c r="K7" s="121">
        <f>IF($D7&gt;0,'5A'!K7/(2*$D7)," ")</f>
        <v>2.1915406530791147E-3</v>
      </c>
      <c r="L7" s="116">
        <f>IF($D7&gt;0,'5A'!L7/(2*$D7)," ")</f>
        <v>3.3267587113740962E-2</v>
      </c>
      <c r="M7" s="121">
        <f>IF($D7&gt;0,'5A'!M7/(2*$D7)," ")</f>
        <v>1.0848126232741617E-2</v>
      </c>
      <c r="N7" s="116">
        <f>IF($D7&gt;0,'5A'!N7/(2*$D7)," ")</f>
        <v>1.1637080867850098E-2</v>
      </c>
      <c r="O7" s="121">
        <f>IF($D7&gt;0,'5A'!O7/(2*$D7)," ")</f>
        <v>2.1915406530791147E-4</v>
      </c>
      <c r="P7" s="116">
        <f>IF($D7&gt;0,'5A'!P7/(2*$D7)," ")</f>
        <v>0</v>
      </c>
      <c r="Q7" s="119">
        <f>IF($D7&gt;0,'5A'!Q7/(2*$D7)," ")</f>
        <v>2.7613412228796843E-2</v>
      </c>
    </row>
    <row r="8" spans="1:17" s="4" customFormat="1" ht="18" customHeight="1" x14ac:dyDescent="0.3">
      <c r="A8" s="41" t="s">
        <v>7</v>
      </c>
      <c r="B8" s="39">
        <f>'5A'!B8</f>
        <v>18</v>
      </c>
      <c r="C8" s="39">
        <f>'5A'!C8</f>
        <v>16</v>
      </c>
      <c r="D8" s="191">
        <f>'5A'!D8</f>
        <v>7</v>
      </c>
      <c r="E8" s="122">
        <f>IF($D8&gt;0,'5A'!E8/(2*$D8)," ")</f>
        <v>0.5</v>
      </c>
      <c r="F8" s="25">
        <f>IF($D8&gt;0,'5A'!F8/(2*$D8)," ")</f>
        <v>0</v>
      </c>
      <c r="G8" s="122">
        <f>IF($D8&gt;0,'5A'!G8/(2*$D8)," ")</f>
        <v>0</v>
      </c>
      <c r="H8" s="25">
        <f>IF($D8&gt;0,'5A'!H8/(2*$D8)," ")</f>
        <v>0</v>
      </c>
      <c r="I8" s="122">
        <f>IF($D8&gt;0,'5A'!I8/(2*$D8)," ")</f>
        <v>0</v>
      </c>
      <c r="J8" s="25">
        <f>IF($D8&gt;0,'5A'!J8/(2*$D8)," ")</f>
        <v>0</v>
      </c>
      <c r="K8" s="122">
        <f>IF($D8&gt;0,'5A'!K8/(2*$D8)," ")</f>
        <v>0</v>
      </c>
      <c r="L8" s="25">
        <f>IF($D8&gt;0,'5A'!L8/(2*$D8)," ")</f>
        <v>0</v>
      </c>
      <c r="M8" s="122">
        <f>IF($D8&gt;0,'5A'!M8/(2*$D8)," ")</f>
        <v>0</v>
      </c>
      <c r="N8" s="25">
        <f>IF($D8&gt;0,'5A'!N8/(2*$D8)," ")</f>
        <v>0</v>
      </c>
      <c r="O8" s="122">
        <f>IF($D8&gt;0,'5A'!O8/(2*$D8)," ")</f>
        <v>0</v>
      </c>
      <c r="P8" s="25">
        <f>IF($D8&gt;0,'5A'!P8/(2*$D8)," ")</f>
        <v>0</v>
      </c>
      <c r="Q8" s="35">
        <f>IF($D8&gt;0,'5A'!Q8/(2*$D8)," ")</f>
        <v>0</v>
      </c>
    </row>
    <row r="9" spans="1:17" ht="12.75" customHeight="1" x14ac:dyDescent="0.3">
      <c r="A9" s="41" t="s">
        <v>8</v>
      </c>
      <c r="B9" s="39">
        <f>'5A'!B9</f>
        <v>180</v>
      </c>
      <c r="C9" s="39">
        <f>'5A'!C9</f>
        <v>138</v>
      </c>
      <c r="D9" s="56">
        <f>'5A'!D9</f>
        <v>54</v>
      </c>
      <c r="E9" s="122">
        <f>IF($D9&gt;0,'5A'!E9/(2*$D9)," ")</f>
        <v>0.64814814814814814</v>
      </c>
      <c r="F9" s="25">
        <f>IF($D9&gt;0,'5A'!F9/(2*$D9)," ")</f>
        <v>0</v>
      </c>
      <c r="G9" s="122">
        <f>IF($D9&gt;0,'5A'!G9/(2*$D9)," ")</f>
        <v>0</v>
      </c>
      <c r="H9" s="25">
        <f>IF($D9&gt;0,'5A'!H9/(2*$D9)," ")</f>
        <v>0</v>
      </c>
      <c r="I9" s="122">
        <f>IF($D9&gt;0,'5A'!I9/(2*$D9)," ")</f>
        <v>0</v>
      </c>
      <c r="J9" s="25">
        <f>IF($D9&gt;0,'5A'!J9/(2*$D9)," ")</f>
        <v>0.18518518518518517</v>
      </c>
      <c r="K9" s="122">
        <f>IF($D9&gt;0,'5A'!K9/(2*$D9)," ")</f>
        <v>0.14814814814814814</v>
      </c>
      <c r="L9" s="25">
        <f>IF($D9&gt;0,'5A'!L9/(2*$D9)," ")</f>
        <v>1.8518518518518517E-2</v>
      </c>
      <c r="M9" s="122">
        <f>IF($D9&gt;0,'5A'!M9/(2*$D9)," ")</f>
        <v>1.8518518518518517E-2</v>
      </c>
      <c r="N9" s="25">
        <f>IF($D9&gt;0,'5A'!N9/(2*$D9)," ")</f>
        <v>7.407407407407407E-2</v>
      </c>
      <c r="O9" s="122">
        <f>IF($D9&gt;0,'5A'!O9/(2*$D9)," ")</f>
        <v>0</v>
      </c>
      <c r="P9" s="25">
        <f>IF($D9&gt;0,'5A'!P9/(2*$D9)," ")</f>
        <v>0</v>
      </c>
      <c r="Q9" s="35">
        <f>IF($D9&gt;0,'5A'!Q9/(2*$D9)," ")</f>
        <v>0</v>
      </c>
    </row>
    <row r="10" spans="1:17" ht="12.75" customHeight="1" x14ac:dyDescent="0.3">
      <c r="A10" s="41" t="s">
        <v>9</v>
      </c>
      <c r="B10" s="39">
        <f>'5A'!B10</f>
        <v>269</v>
      </c>
      <c r="C10" s="39">
        <f>'5A'!C10</f>
        <v>203</v>
      </c>
      <c r="D10" s="56">
        <f>'5A'!D10</f>
        <v>34</v>
      </c>
      <c r="E10" s="122">
        <f>IF($D10&gt;0,'5A'!E10/(2*$D10)," ")</f>
        <v>0.52941176470588236</v>
      </c>
      <c r="F10" s="25">
        <f>IF($D10&gt;0,'5A'!F10/(2*$D10)," ")</f>
        <v>0</v>
      </c>
      <c r="G10" s="122">
        <f>IF($D10&gt;0,'5A'!G10/(2*$D10)," ")</f>
        <v>0</v>
      </c>
      <c r="H10" s="25">
        <f>IF($D10&gt;0,'5A'!H10/(2*$D10)," ")</f>
        <v>0</v>
      </c>
      <c r="I10" s="122">
        <f>IF($D10&gt;0,'5A'!I10/(2*$D10)," ")</f>
        <v>0</v>
      </c>
      <c r="J10" s="25">
        <f>IF($D10&gt;0,'5A'!J10/(2*$D10)," ")</f>
        <v>0.10294117647058823</v>
      </c>
      <c r="K10" s="122">
        <f>IF($D10&gt;0,'5A'!K10/(2*$D10)," ")</f>
        <v>0</v>
      </c>
      <c r="L10" s="25">
        <f>IF($D10&gt;0,'5A'!L10/(2*$D10)," ")</f>
        <v>0</v>
      </c>
      <c r="M10" s="122">
        <f>IF($D10&gt;0,'5A'!M10/(2*$D10)," ")</f>
        <v>0</v>
      </c>
      <c r="N10" s="25">
        <f>IF($D10&gt;0,'5A'!N10/(2*$D10)," ")</f>
        <v>0</v>
      </c>
      <c r="O10" s="122">
        <f>IF($D10&gt;0,'5A'!O10/(2*$D10)," ")</f>
        <v>0</v>
      </c>
      <c r="P10" s="25">
        <f>IF($D10&gt;0,'5A'!P10/(2*$D10)," ")</f>
        <v>0</v>
      </c>
      <c r="Q10" s="35">
        <f>IF($D10&gt;0,'5A'!Q10/(2*$D10)," ")</f>
        <v>0</v>
      </c>
    </row>
    <row r="11" spans="1:17" ht="12.75" customHeight="1" x14ac:dyDescent="0.3">
      <c r="A11" s="41" t="s">
        <v>10</v>
      </c>
      <c r="B11" s="39">
        <f>'5A'!B11</f>
        <v>26</v>
      </c>
      <c r="C11" s="39">
        <f>'5A'!C11</f>
        <v>21</v>
      </c>
      <c r="D11" s="56">
        <f>'5A'!D11</f>
        <v>7</v>
      </c>
      <c r="E11" s="122">
        <f>IF($D11&gt;0,'5A'!E11/(2*$D11)," ")</f>
        <v>0.42857142857142855</v>
      </c>
      <c r="F11" s="25">
        <f>IF($D11&gt;0,'5A'!F11/(2*$D11)," ")</f>
        <v>0</v>
      </c>
      <c r="G11" s="122">
        <f>IF($D11&gt;0,'5A'!G11/(2*$D11)," ")</f>
        <v>0</v>
      </c>
      <c r="H11" s="25">
        <f>IF($D11&gt;0,'5A'!H11/(2*$D11)," ")</f>
        <v>0</v>
      </c>
      <c r="I11" s="122">
        <f>IF($D11&gt;0,'5A'!I11/(2*$D11)," ")</f>
        <v>0</v>
      </c>
      <c r="J11" s="25">
        <f>IF($D11&gt;0,'5A'!J11/(2*$D11)," ")</f>
        <v>0</v>
      </c>
      <c r="K11" s="122">
        <f>IF($D11&gt;0,'5A'!K11/(2*$D11)," ")</f>
        <v>0</v>
      </c>
      <c r="L11" s="25">
        <f>IF($D11&gt;0,'5A'!L11/(2*$D11)," ")</f>
        <v>0.14285714285714285</v>
      </c>
      <c r="M11" s="122">
        <f>IF($D11&gt;0,'5A'!M11/(2*$D11)," ")</f>
        <v>0</v>
      </c>
      <c r="N11" s="25">
        <f>IF($D11&gt;0,'5A'!N11/(2*$D11)," ")</f>
        <v>0</v>
      </c>
      <c r="O11" s="122">
        <f>IF($D11&gt;0,'5A'!O11/(2*$D11)," ")</f>
        <v>0</v>
      </c>
      <c r="P11" s="25">
        <f>IF($D11&gt;0,'5A'!P11/(2*$D11)," ")</f>
        <v>0</v>
      </c>
      <c r="Q11" s="35">
        <f>IF($D11&gt;0,'5A'!Q11/(2*$D11)," ")</f>
        <v>0</v>
      </c>
    </row>
    <row r="12" spans="1:17" ht="12.75" customHeight="1" x14ac:dyDescent="0.3">
      <c r="A12" s="41" t="s">
        <v>11</v>
      </c>
      <c r="B12" s="39">
        <f>'5A'!B12</f>
        <v>26291</v>
      </c>
      <c r="C12" s="39">
        <f>'5A'!C12</f>
        <v>25872</v>
      </c>
      <c r="D12" s="56">
        <f>'5A'!D12</f>
        <v>6213</v>
      </c>
      <c r="E12" s="122">
        <f>IF($D12&gt;0,'5A'!E12/(2*$D12)," ")</f>
        <v>0.42749074521165298</v>
      </c>
      <c r="F12" s="25">
        <f>IF($D12&gt;0,'5A'!F12/(2*$D12)," ")</f>
        <v>2.0923869306293257E-3</v>
      </c>
      <c r="G12" s="122">
        <f>IF($D12&gt;0,'5A'!G12/(2*$D12)," ")</f>
        <v>7.8866892000643805E-3</v>
      </c>
      <c r="H12" s="25">
        <f>IF($D12&gt;0,'5A'!H12/(2*$D12)," ")</f>
        <v>2.0923869306293257E-3</v>
      </c>
      <c r="I12" s="122">
        <f>IF($D12&gt;0,'5A'!I12/(2*$D12)," ")</f>
        <v>0</v>
      </c>
      <c r="J12" s="25">
        <f>IF($D12&gt;0,'5A'!J12/(2*$D12)," ")</f>
        <v>0.19909866409142121</v>
      </c>
      <c r="K12" s="122">
        <f>IF($D12&gt;0,'5A'!K12/(2*$D12)," ")</f>
        <v>4.6676323837115726E-3</v>
      </c>
      <c r="L12" s="25">
        <f>IF($D12&gt;0,'5A'!L12/(2*$D12)," ")</f>
        <v>0.1122646064703042</v>
      </c>
      <c r="M12" s="122">
        <f>IF($D12&gt;0,'5A'!M12/(2*$D12)," ")</f>
        <v>2.7120553677772413E-2</v>
      </c>
      <c r="N12" s="25">
        <f>IF($D12&gt;0,'5A'!N12/(2*$D12)," ")</f>
        <v>4.0479639465636569E-2</v>
      </c>
      <c r="O12" s="122">
        <f>IF($D12&gt;0,'5A'!O12/(2*$D12)," ")</f>
        <v>0</v>
      </c>
      <c r="P12" s="25">
        <f>IF($D12&gt;0,'5A'!P12/(2*$D12)," ")</f>
        <v>0</v>
      </c>
      <c r="Q12" s="35">
        <f>IF($D12&gt;0,'5A'!Q12/(2*$D12)," ")</f>
        <v>8.4017382906808311E-2</v>
      </c>
    </row>
    <row r="13" spans="1:17" ht="12.75" customHeight="1" x14ac:dyDescent="0.3">
      <c r="A13" s="41" t="s">
        <v>12</v>
      </c>
      <c r="B13" s="44">
        <f>'5A'!B13</f>
        <v>0</v>
      </c>
      <c r="C13" s="44">
        <f>'5A'!C13</f>
        <v>0</v>
      </c>
      <c r="D13" s="191">
        <f>'5A'!D13</f>
        <v>0</v>
      </c>
      <c r="E13" s="122" t="str">
        <f>IF($D13&gt;0,'5A'!E13/(2*$D13)," ")</f>
        <v xml:space="preserve"> </v>
      </c>
      <c r="F13" s="25" t="str">
        <f>IF($D13&gt;0,'5A'!F13/(2*$D13)," ")</f>
        <v xml:space="preserve"> </v>
      </c>
      <c r="G13" s="122" t="str">
        <f>IF($D13&gt;0,'5A'!G13/(2*$D13)," ")</f>
        <v xml:space="preserve"> </v>
      </c>
      <c r="H13" s="25" t="str">
        <f>IF($D13&gt;0,'5A'!H13/(2*$D13)," ")</f>
        <v xml:space="preserve"> </v>
      </c>
      <c r="I13" s="122" t="str">
        <f>IF($D13&gt;0,'5A'!I13/(2*$D13)," ")</f>
        <v xml:space="preserve"> </v>
      </c>
      <c r="J13" s="25" t="str">
        <f>IF($D13&gt;0,'5A'!J13/(2*$D13)," ")</f>
        <v xml:space="preserve"> </v>
      </c>
      <c r="K13" s="122" t="str">
        <f>IF($D13&gt;0,'5A'!K13/(2*$D13)," ")</f>
        <v xml:space="preserve"> </v>
      </c>
      <c r="L13" s="25" t="str">
        <f>IF($D13&gt;0,'5A'!L13/(2*$D13)," ")</f>
        <v xml:space="preserve"> </v>
      </c>
      <c r="M13" s="122" t="str">
        <f>IF($D13&gt;0,'5A'!M13/(2*$D13)," ")</f>
        <v xml:space="preserve"> </v>
      </c>
      <c r="N13" s="25" t="str">
        <f>IF($D13&gt;0,'5A'!N13/(2*$D13)," ")</f>
        <v xml:space="preserve"> </v>
      </c>
      <c r="O13" s="122" t="str">
        <f>IF($D13&gt;0,'5A'!O13/(2*$D13)," ")</f>
        <v xml:space="preserve"> </v>
      </c>
      <c r="P13" s="25" t="str">
        <f>IF($D13&gt;0,'5A'!P13/(2*$D13)," ")</f>
        <v xml:space="preserve"> </v>
      </c>
      <c r="Q13" s="35" t="str">
        <f>IF($D13&gt;0,'5A'!Q13/(2*$D13)," ")</f>
        <v xml:space="preserve"> </v>
      </c>
    </row>
    <row r="14" spans="1:17" ht="12.75" customHeight="1" x14ac:dyDescent="0.3">
      <c r="A14" s="41" t="s">
        <v>227</v>
      </c>
      <c r="B14" s="44">
        <f>'5A'!B14</f>
        <v>0</v>
      </c>
      <c r="C14" s="44">
        <f>'5A'!C14</f>
        <v>0</v>
      </c>
      <c r="D14" s="191">
        <f>'5A'!D14</f>
        <v>0</v>
      </c>
      <c r="E14" s="123" t="s">
        <v>151</v>
      </c>
      <c r="F14" s="118" t="s">
        <v>151</v>
      </c>
      <c r="G14" s="123" t="s">
        <v>151</v>
      </c>
      <c r="H14" s="118" t="s">
        <v>151</v>
      </c>
      <c r="I14" s="123" t="s">
        <v>151</v>
      </c>
      <c r="J14" s="118" t="s">
        <v>151</v>
      </c>
      <c r="K14" s="123" t="s">
        <v>151</v>
      </c>
      <c r="L14" s="118" t="s">
        <v>151</v>
      </c>
      <c r="M14" s="123" t="s">
        <v>151</v>
      </c>
      <c r="N14" s="118" t="s">
        <v>151</v>
      </c>
      <c r="O14" s="123" t="s">
        <v>151</v>
      </c>
      <c r="P14" s="118" t="s">
        <v>151</v>
      </c>
      <c r="Q14" s="120" t="s">
        <v>151</v>
      </c>
    </row>
    <row r="15" spans="1:17" ht="12.75" customHeight="1" x14ac:dyDescent="0.3">
      <c r="A15" s="41" t="s">
        <v>228</v>
      </c>
      <c r="B15" s="39">
        <f>'5A'!B15</f>
        <v>13</v>
      </c>
      <c r="C15" s="44">
        <f>'5A'!C15</f>
        <v>0</v>
      </c>
      <c r="D15" s="191">
        <f>'5A'!D15</f>
        <v>0</v>
      </c>
      <c r="E15" s="123" t="s">
        <v>151</v>
      </c>
      <c r="F15" s="118" t="s">
        <v>151</v>
      </c>
      <c r="G15" s="123" t="s">
        <v>151</v>
      </c>
      <c r="H15" s="118" t="s">
        <v>151</v>
      </c>
      <c r="I15" s="123" t="s">
        <v>151</v>
      </c>
      <c r="J15" s="118" t="s">
        <v>151</v>
      </c>
      <c r="K15" s="123" t="s">
        <v>151</v>
      </c>
      <c r="L15" s="118" t="s">
        <v>151</v>
      </c>
      <c r="M15" s="123" t="s">
        <v>151</v>
      </c>
      <c r="N15" s="118" t="s">
        <v>151</v>
      </c>
      <c r="O15" s="123" t="s">
        <v>151</v>
      </c>
      <c r="P15" s="118" t="s">
        <v>151</v>
      </c>
      <c r="Q15" s="120" t="s">
        <v>151</v>
      </c>
    </row>
    <row r="16" spans="1:17" ht="12.75" customHeight="1" x14ac:dyDescent="0.3">
      <c r="A16" s="41" t="s">
        <v>229</v>
      </c>
      <c r="B16" s="44">
        <f>'5A'!B16</f>
        <v>0</v>
      </c>
      <c r="C16" s="44">
        <f>'5A'!C16</f>
        <v>0</v>
      </c>
      <c r="D16" s="191">
        <f>'5A'!D16</f>
        <v>0</v>
      </c>
      <c r="E16" s="123" t="s">
        <v>151</v>
      </c>
      <c r="F16" s="118" t="s">
        <v>151</v>
      </c>
      <c r="G16" s="123" t="s">
        <v>151</v>
      </c>
      <c r="H16" s="118" t="s">
        <v>151</v>
      </c>
      <c r="I16" s="123" t="s">
        <v>151</v>
      </c>
      <c r="J16" s="118" t="s">
        <v>151</v>
      </c>
      <c r="K16" s="123" t="s">
        <v>151</v>
      </c>
      <c r="L16" s="118" t="s">
        <v>151</v>
      </c>
      <c r="M16" s="123" t="s">
        <v>151</v>
      </c>
      <c r="N16" s="118" t="s">
        <v>151</v>
      </c>
      <c r="O16" s="123" t="s">
        <v>151</v>
      </c>
      <c r="P16" s="118" t="s">
        <v>151</v>
      </c>
      <c r="Q16" s="120" t="s">
        <v>151</v>
      </c>
    </row>
    <row r="17" spans="1:17" ht="12.75" customHeight="1" x14ac:dyDescent="0.3">
      <c r="A17" s="41" t="s">
        <v>15</v>
      </c>
      <c r="B17" s="39">
        <f>'5A'!B17</f>
        <v>1060</v>
      </c>
      <c r="C17" s="39">
        <f>'5A'!C17</f>
        <v>1051</v>
      </c>
      <c r="D17" s="56">
        <f>'5A'!D17</f>
        <v>57</v>
      </c>
      <c r="E17" s="122">
        <f>IF($D17&gt;0,'5A'!E17/(2*$D17)," ")</f>
        <v>0.13157894736842105</v>
      </c>
      <c r="F17" s="25">
        <f>IF($D17&gt;0,'5A'!F17/(2*$D17)," ")</f>
        <v>0</v>
      </c>
      <c r="G17" s="122">
        <f>IF($D17&gt;0,'5A'!G17/(2*$D17)," ")</f>
        <v>0</v>
      </c>
      <c r="H17" s="25">
        <f>IF($D17&gt;0,'5A'!H17/(2*$D17)," ")</f>
        <v>0.25438596491228072</v>
      </c>
      <c r="I17" s="122">
        <f>IF($D17&gt;0,'5A'!I17/(2*$D17)," ")</f>
        <v>0</v>
      </c>
      <c r="J17" s="25">
        <f>IF($D17&gt;0,'5A'!J17/(2*$D17)," ")</f>
        <v>0.25438596491228072</v>
      </c>
      <c r="K17" s="122">
        <f>IF($D17&gt;0,'5A'!K17/(2*$D17)," ")</f>
        <v>7.0175438596491224E-2</v>
      </c>
      <c r="L17" s="25">
        <f>IF($D17&gt;0,'5A'!L17/(2*$D17)," ")</f>
        <v>8.771929824561403E-3</v>
      </c>
      <c r="M17" s="122">
        <f>IF($D17&gt;0,'5A'!M17/(2*$D17)," ")</f>
        <v>0.33333333333333331</v>
      </c>
      <c r="N17" s="25">
        <f>IF($D17&gt;0,'5A'!N17/(2*$D17)," ")</f>
        <v>0</v>
      </c>
      <c r="O17" s="122">
        <f>IF($D17&gt;0,'5A'!O17/(2*$D17)," ")</f>
        <v>8.771929824561403E-3</v>
      </c>
      <c r="P17" s="25">
        <f>IF($D17&gt;0,'5A'!P17/(2*$D17)," ")</f>
        <v>0</v>
      </c>
      <c r="Q17" s="35">
        <f>IF($D17&gt;0,'5A'!Q17/(2*$D17)," ")</f>
        <v>6.1403508771929821E-2</v>
      </c>
    </row>
    <row r="18" spans="1:17" ht="18" customHeight="1" x14ac:dyDescent="0.3">
      <c r="A18" s="41" t="s">
        <v>230</v>
      </c>
      <c r="B18" s="44">
        <f>'5A'!B18</f>
        <v>0</v>
      </c>
      <c r="C18" s="54">
        <f>'5A'!C18</f>
        <v>0</v>
      </c>
      <c r="D18" s="191">
        <f>'5A'!D18</f>
        <v>0</v>
      </c>
      <c r="E18" s="123" t="s">
        <v>151</v>
      </c>
      <c r="F18" s="118" t="s">
        <v>151</v>
      </c>
      <c r="G18" s="123" t="s">
        <v>151</v>
      </c>
      <c r="H18" s="118" t="s">
        <v>151</v>
      </c>
      <c r="I18" s="123" t="s">
        <v>151</v>
      </c>
      <c r="J18" s="118" t="s">
        <v>151</v>
      </c>
      <c r="K18" s="123" t="s">
        <v>151</v>
      </c>
      <c r="L18" s="118" t="s">
        <v>151</v>
      </c>
      <c r="M18" s="123" t="s">
        <v>151</v>
      </c>
      <c r="N18" s="118" t="s">
        <v>151</v>
      </c>
      <c r="O18" s="123" t="s">
        <v>151</v>
      </c>
      <c r="P18" s="118" t="s">
        <v>151</v>
      </c>
      <c r="Q18" s="120" t="s">
        <v>151</v>
      </c>
    </row>
    <row r="19" spans="1:17" ht="12.75" customHeight="1" x14ac:dyDescent="0.3">
      <c r="A19" s="41" t="s">
        <v>17</v>
      </c>
      <c r="B19" s="39">
        <f>'5A'!B19</f>
        <v>55</v>
      </c>
      <c r="C19" s="39">
        <f>'5A'!C19</f>
        <v>54</v>
      </c>
      <c r="D19" s="56">
        <f>'5A'!D19</f>
        <v>0</v>
      </c>
      <c r="E19" s="122" t="str">
        <f>IF($D19&gt;0,'5A'!E19/(2*$D19)," ")</f>
        <v xml:space="preserve"> </v>
      </c>
      <c r="F19" s="25" t="str">
        <f>IF($D19&gt;0,'5A'!F19/(2*$D19)," ")</f>
        <v xml:space="preserve"> </v>
      </c>
      <c r="G19" s="122" t="str">
        <f>IF($D19&gt;0,'5A'!G19/(2*$D19)," ")</f>
        <v xml:space="preserve"> </v>
      </c>
      <c r="H19" s="25" t="str">
        <f>IF($D19&gt;0,'5A'!H19/(2*$D19)," ")</f>
        <v xml:space="preserve"> </v>
      </c>
      <c r="I19" s="122" t="str">
        <f>IF($D19&gt;0,'5A'!I19/(2*$D19)," ")</f>
        <v xml:space="preserve"> </v>
      </c>
      <c r="J19" s="25" t="str">
        <f>IF($D19&gt;0,'5A'!J19/(2*$D19)," ")</f>
        <v xml:space="preserve"> </v>
      </c>
      <c r="K19" s="122" t="str">
        <f>IF($D19&gt;0,'5A'!K19/(2*$D19)," ")</f>
        <v xml:space="preserve"> </v>
      </c>
      <c r="L19" s="25" t="str">
        <f>IF($D19&gt;0,'5A'!L19/(2*$D19)," ")</f>
        <v xml:space="preserve"> </v>
      </c>
      <c r="M19" s="122" t="str">
        <f>IF($D19&gt;0,'5A'!M19/(2*$D19)," ")</f>
        <v xml:space="preserve"> </v>
      </c>
      <c r="N19" s="25" t="str">
        <f>IF($D19&gt;0,'5A'!N19/(2*$D19)," ")</f>
        <v xml:space="preserve"> </v>
      </c>
      <c r="O19" s="122" t="str">
        <f>IF($D19&gt;0,'5A'!O19/(2*$D19)," ")</f>
        <v xml:space="preserve"> </v>
      </c>
      <c r="P19" s="25" t="str">
        <f>IF($D19&gt;0,'5A'!P19/(2*$D19)," ")</f>
        <v xml:space="preserve"> </v>
      </c>
      <c r="Q19" s="35" t="str">
        <f>IF($D19&gt;0,'5A'!Q19/(2*$D19)," ")</f>
        <v xml:space="preserve"> </v>
      </c>
    </row>
    <row r="20" spans="1:17" ht="12.75" customHeight="1" x14ac:dyDescent="0.3">
      <c r="A20" s="41" t="s">
        <v>18</v>
      </c>
      <c r="B20" s="39">
        <f>'5A'!B20</f>
        <v>914</v>
      </c>
      <c r="C20" s="39">
        <f>'5A'!C20</f>
        <v>914</v>
      </c>
      <c r="D20" s="56">
        <f>'5A'!D20</f>
        <v>166</v>
      </c>
      <c r="E20" s="122">
        <f>IF($D20&gt;0,'5A'!E20/(2*$D20)," ")</f>
        <v>0.56927710843373491</v>
      </c>
      <c r="F20" s="25">
        <f>IF($D20&gt;0,'5A'!F20/(2*$D20)," ")</f>
        <v>0</v>
      </c>
      <c r="G20" s="122">
        <f>IF($D20&gt;0,'5A'!G20/(2*$D20)," ")</f>
        <v>0</v>
      </c>
      <c r="H20" s="25">
        <f>IF($D20&gt;0,'5A'!H20/(2*$D20)," ")</f>
        <v>3.0120481927710845E-3</v>
      </c>
      <c r="I20" s="122">
        <f>IF($D20&gt;0,'5A'!I20/(2*$D20)," ")</f>
        <v>0</v>
      </c>
      <c r="J20" s="25">
        <f>IF($D20&gt;0,'5A'!J20/(2*$D20)," ")</f>
        <v>3.0120481927710845E-3</v>
      </c>
      <c r="K20" s="122">
        <f>IF($D20&gt;0,'5A'!K20/(2*$D20)," ")</f>
        <v>0</v>
      </c>
      <c r="L20" s="25">
        <f>IF($D20&gt;0,'5A'!L20/(2*$D20)," ")</f>
        <v>3.0120481927710845E-3</v>
      </c>
      <c r="M20" s="122">
        <f>IF($D20&gt;0,'5A'!M20/(2*$D20)," ")</f>
        <v>0</v>
      </c>
      <c r="N20" s="25">
        <f>IF($D20&gt;0,'5A'!N20/(2*$D20)," ")</f>
        <v>0</v>
      </c>
      <c r="O20" s="122">
        <f>IF($D20&gt;0,'5A'!O20/(2*$D20)," ")</f>
        <v>0</v>
      </c>
      <c r="P20" s="25">
        <f>IF($D20&gt;0,'5A'!P20/(2*$D20)," ")</f>
        <v>0</v>
      </c>
      <c r="Q20" s="35">
        <f>IF($D20&gt;0,'5A'!Q20/(2*$D20)," ")</f>
        <v>9.0361445783132526E-3</v>
      </c>
    </row>
    <row r="21" spans="1:17" ht="12.75" customHeight="1" x14ac:dyDescent="0.3">
      <c r="A21" s="41" t="s">
        <v>231</v>
      </c>
      <c r="B21" s="44">
        <f>'5A'!B21</f>
        <v>0</v>
      </c>
      <c r="C21" s="44">
        <f>'5A'!C21</f>
        <v>0</v>
      </c>
      <c r="D21" s="191">
        <f>'5A'!D21</f>
        <v>0</v>
      </c>
      <c r="E21" s="123" t="s">
        <v>151</v>
      </c>
      <c r="F21" s="118" t="s">
        <v>151</v>
      </c>
      <c r="G21" s="123" t="s">
        <v>151</v>
      </c>
      <c r="H21" s="118" t="s">
        <v>151</v>
      </c>
      <c r="I21" s="123" t="s">
        <v>151</v>
      </c>
      <c r="J21" s="118" t="s">
        <v>151</v>
      </c>
      <c r="K21" s="123" t="s">
        <v>151</v>
      </c>
      <c r="L21" s="118" t="s">
        <v>151</v>
      </c>
      <c r="M21" s="123" t="s">
        <v>151</v>
      </c>
      <c r="N21" s="118" t="s">
        <v>151</v>
      </c>
      <c r="O21" s="123" t="s">
        <v>151</v>
      </c>
      <c r="P21" s="118" t="s">
        <v>151</v>
      </c>
      <c r="Q21" s="120" t="s">
        <v>151</v>
      </c>
    </row>
    <row r="22" spans="1:17" ht="12.75" customHeight="1" x14ac:dyDescent="0.3">
      <c r="A22" s="41" t="s">
        <v>232</v>
      </c>
      <c r="B22" s="44">
        <f>'5A'!B22</f>
        <v>0</v>
      </c>
      <c r="C22" s="44">
        <f>'5A'!C22</f>
        <v>0</v>
      </c>
      <c r="D22" s="191">
        <f>'5A'!D22</f>
        <v>0</v>
      </c>
      <c r="E22" s="123" t="s">
        <v>151</v>
      </c>
      <c r="F22" s="118" t="s">
        <v>151</v>
      </c>
      <c r="G22" s="123" t="s">
        <v>151</v>
      </c>
      <c r="H22" s="118" t="s">
        <v>151</v>
      </c>
      <c r="I22" s="123" t="s">
        <v>151</v>
      </c>
      <c r="J22" s="118" t="s">
        <v>151</v>
      </c>
      <c r="K22" s="123" t="s">
        <v>151</v>
      </c>
      <c r="L22" s="118" t="s">
        <v>151</v>
      </c>
      <c r="M22" s="123" t="s">
        <v>151</v>
      </c>
      <c r="N22" s="118" t="s">
        <v>151</v>
      </c>
      <c r="O22" s="123" t="s">
        <v>151</v>
      </c>
      <c r="P22" s="118" t="s">
        <v>151</v>
      </c>
      <c r="Q22" s="120" t="s">
        <v>151</v>
      </c>
    </row>
    <row r="23" spans="1:17" ht="12.75" customHeight="1" x14ac:dyDescent="0.3">
      <c r="A23" s="41" t="s">
        <v>21</v>
      </c>
      <c r="B23" s="39">
        <f>'5A'!B23</f>
        <v>125</v>
      </c>
      <c r="C23" s="39">
        <f>'5A'!C23</f>
        <v>124</v>
      </c>
      <c r="D23" s="56">
        <f>'5A'!D23</f>
        <v>12</v>
      </c>
      <c r="E23" s="122">
        <f>IF($D23&gt;0,'5A'!E23/(2*$D23)," ")</f>
        <v>0.58333333333333337</v>
      </c>
      <c r="F23" s="25">
        <f>IF($D23&gt;0,'5A'!F23/(2*$D23)," ")</f>
        <v>0</v>
      </c>
      <c r="G23" s="122">
        <f>IF($D23&gt;0,'5A'!G23/(2*$D23)," ")</f>
        <v>0</v>
      </c>
      <c r="H23" s="25">
        <f>IF($D23&gt;0,'5A'!H23/(2*$D23)," ")</f>
        <v>0</v>
      </c>
      <c r="I23" s="122">
        <f>IF($D23&gt;0,'5A'!I23/(2*$D23)," ")</f>
        <v>0</v>
      </c>
      <c r="J23" s="25">
        <f>IF($D23&gt;0,'5A'!J23/(2*$D23)," ")</f>
        <v>0</v>
      </c>
      <c r="K23" s="122">
        <f>IF($D23&gt;0,'5A'!K23/(2*$D23)," ")</f>
        <v>0</v>
      </c>
      <c r="L23" s="25">
        <f>IF($D23&gt;0,'5A'!L23/(2*$D23)," ")</f>
        <v>0</v>
      </c>
      <c r="M23" s="122">
        <f>IF($D23&gt;0,'5A'!M23/(2*$D23)," ")</f>
        <v>0</v>
      </c>
      <c r="N23" s="25">
        <f>IF($D23&gt;0,'5A'!N23/(2*$D23)," ")</f>
        <v>0</v>
      </c>
      <c r="O23" s="122">
        <f>IF($D23&gt;0,'5A'!O23/(2*$D23)," ")</f>
        <v>0</v>
      </c>
      <c r="P23" s="25">
        <v>4.1911148365465214E-4</v>
      </c>
      <c r="Q23" s="35">
        <v>4.1911148365465214E-4</v>
      </c>
    </row>
    <row r="24" spans="1:17" ht="12.75" customHeight="1" x14ac:dyDescent="0.3">
      <c r="A24" s="41" t="s">
        <v>22</v>
      </c>
      <c r="B24" s="39">
        <f>'5A'!B24</f>
        <v>199</v>
      </c>
      <c r="C24" s="39">
        <f>'5A'!C24</f>
        <v>179</v>
      </c>
      <c r="D24" s="56">
        <f>'5A'!D24</f>
        <v>22</v>
      </c>
      <c r="E24" s="122">
        <f>IF($D24&gt;0,'5A'!E24/(2*$D24)," ")</f>
        <v>0.61363636363636365</v>
      </c>
      <c r="F24" s="25">
        <f>IF($D24&gt;0,'5A'!F24/(2*$D24)," ")</f>
        <v>0</v>
      </c>
      <c r="G24" s="122">
        <f>IF($D24&gt;0,'5A'!G24/(2*$D24)," ")</f>
        <v>0</v>
      </c>
      <c r="H24" s="25">
        <f>IF($D24&gt;0,'5A'!H24/(2*$D24)," ")</f>
        <v>0</v>
      </c>
      <c r="I24" s="122">
        <f>IF($D24&gt;0,'5A'!I24/(2*$D24)," ")</f>
        <v>0</v>
      </c>
      <c r="J24" s="25">
        <f>IF($D24&gt;0,'5A'!J24/(2*$D24)," ")</f>
        <v>0</v>
      </c>
      <c r="K24" s="122">
        <f>IF($D24&gt;0,'5A'!K24/(2*$D24)," ")</f>
        <v>0</v>
      </c>
      <c r="L24" s="25">
        <f>IF($D24&gt;0,'5A'!L24/(2*$D24)," ")</f>
        <v>2.2727272727272728E-2</v>
      </c>
      <c r="M24" s="122">
        <f>IF($D24&gt;0,'5A'!M24/(2*$D24)," ")</f>
        <v>2.2727272727272728E-2</v>
      </c>
      <c r="N24" s="25">
        <f>IF($D24&gt;0,'5A'!N24/(2*$D24)," ")</f>
        <v>0</v>
      </c>
      <c r="O24" s="122">
        <f>IF($D24&gt;0,'5A'!O24/(2*$D24)," ")</f>
        <v>0</v>
      </c>
      <c r="P24" s="25">
        <f>IF($D23&gt;0,'5A'!P23/(2*$D23)," ")</f>
        <v>0</v>
      </c>
      <c r="Q24" s="35">
        <f>IF($D24&gt;0,'5A'!Q24/(2*$D24)," ")</f>
        <v>4.5454545454545456E-2</v>
      </c>
    </row>
    <row r="25" spans="1:17" ht="12.75" customHeight="1" x14ac:dyDescent="0.3">
      <c r="A25" s="41" t="s">
        <v>23</v>
      </c>
      <c r="B25" s="39">
        <f>'5A'!B25</f>
        <v>199</v>
      </c>
      <c r="C25" s="39">
        <f>'5A'!C25</f>
        <v>185</v>
      </c>
      <c r="D25" s="56">
        <f>'5A'!D25</f>
        <v>60</v>
      </c>
      <c r="E25" s="122">
        <f>IF($D25&gt;0,'5A'!E25/(2*$D25)," ")</f>
        <v>0.55000000000000004</v>
      </c>
      <c r="F25" s="25">
        <f>IF($D25&gt;0,'5A'!F25/(2*$D25)," ")</f>
        <v>5.8333333333333334E-2</v>
      </c>
      <c r="G25" s="122">
        <f>IF($D25&gt;0,'5A'!G25/(2*$D25)," ")</f>
        <v>0</v>
      </c>
      <c r="H25" s="25">
        <f>IF($D25&gt;0,'5A'!H25/(2*$D25)," ")</f>
        <v>0</v>
      </c>
      <c r="I25" s="122">
        <f>IF($D25&gt;0,'5A'!I25/(2*$D25)," ")</f>
        <v>0</v>
      </c>
      <c r="J25" s="25">
        <f>IF($D25&gt;0,'5A'!J25/(2*$D25)," ")</f>
        <v>0</v>
      </c>
      <c r="K25" s="122">
        <f>IF($D25&gt;0,'5A'!K25/(2*$D25)," ")</f>
        <v>0</v>
      </c>
      <c r="L25" s="25">
        <f>IF($D25&gt;0,'5A'!L25/(2*$D25)," ")</f>
        <v>2.5000000000000001E-2</v>
      </c>
      <c r="M25" s="122">
        <f>IF($D25&gt;0,'5A'!M25/(2*$D25)," ")</f>
        <v>0</v>
      </c>
      <c r="N25" s="25">
        <f>IF($D25&gt;0,'5A'!N25/(2*$D25)," ")</f>
        <v>0</v>
      </c>
      <c r="O25" s="122">
        <f>IF($D25&gt;0,'5A'!O25/(2*$D25)," ")</f>
        <v>0</v>
      </c>
      <c r="P25" s="25">
        <f>IF($D24&gt;0,'5A'!P24/(2*$D24)," ")</f>
        <v>0</v>
      </c>
      <c r="Q25" s="35">
        <f>IF($D25&gt;0,'5A'!Q25/(2*$D25)," ")</f>
        <v>0</v>
      </c>
    </row>
    <row r="26" spans="1:17" ht="12.75" customHeight="1" x14ac:dyDescent="0.3">
      <c r="A26" s="41" t="s">
        <v>24</v>
      </c>
      <c r="B26" s="39">
        <f>'5A'!B26</f>
        <v>204</v>
      </c>
      <c r="C26" s="39">
        <f>'5A'!C26</f>
        <v>204</v>
      </c>
      <c r="D26" s="56">
        <f>'5A'!D26</f>
        <v>51</v>
      </c>
      <c r="E26" s="122">
        <f>IF($D26&gt;0,'5A'!E26/(2*$D26)," ")</f>
        <v>0.46078431372549017</v>
      </c>
      <c r="F26" s="25">
        <f>IF($D26&gt;0,'5A'!F26/(2*$D26)," ")</f>
        <v>6.8627450980392163E-2</v>
      </c>
      <c r="G26" s="122">
        <f>IF($D26&gt;0,'5A'!G26/(2*$D26)," ")</f>
        <v>0</v>
      </c>
      <c r="H26" s="25">
        <f>IF($D26&gt;0,'5A'!H26/(2*$D26)," ")</f>
        <v>9.8039215686274508E-3</v>
      </c>
      <c r="I26" s="122">
        <f>IF($D26&gt;0,'5A'!I26/(2*$D26)," ")</f>
        <v>0</v>
      </c>
      <c r="J26" s="25">
        <f>IF($D26&gt;0,'5A'!J26/(2*$D26)," ")</f>
        <v>1.9607843137254902E-2</v>
      </c>
      <c r="K26" s="122">
        <f>IF($D26&gt;0,'5A'!K26/(2*$D26)," ")</f>
        <v>0.13725490196078433</v>
      </c>
      <c r="L26" s="25">
        <f>IF($D26&gt;0,'5A'!L26/(2*$D26)," ")</f>
        <v>1.9607843137254902E-2</v>
      </c>
      <c r="M26" s="122">
        <f>IF($D26&gt;0,'5A'!M26/(2*$D26)," ")</f>
        <v>0.21568627450980393</v>
      </c>
      <c r="N26" s="25">
        <f>IF($D26&gt;0,'5A'!N26/(2*$D26)," ")</f>
        <v>2.9411764705882353E-2</v>
      </c>
      <c r="O26" s="122">
        <f>IF($D26&gt;0,'5A'!O26/(2*$D26)," ")</f>
        <v>9.8039215686274508E-3</v>
      </c>
      <c r="P26" s="25">
        <f>IF($D25&gt;0,'5A'!P25/(2*$D25)," ")</f>
        <v>0</v>
      </c>
      <c r="Q26" s="35">
        <f>IF($D26&gt;0,'5A'!Q26/(2*$D26)," ")</f>
        <v>0</v>
      </c>
    </row>
    <row r="27" spans="1:17" ht="12.75" customHeight="1" x14ac:dyDescent="0.3">
      <c r="A27" s="41" t="s">
        <v>233</v>
      </c>
      <c r="B27" s="44">
        <f>'5A'!B27</f>
        <v>0</v>
      </c>
      <c r="C27" s="44">
        <f>'5A'!C27</f>
        <v>0</v>
      </c>
      <c r="D27" s="191">
        <f>'5A'!D27</f>
        <v>0</v>
      </c>
      <c r="E27" s="123" t="s">
        <v>151</v>
      </c>
      <c r="F27" s="118" t="s">
        <v>151</v>
      </c>
      <c r="G27" s="123" t="s">
        <v>151</v>
      </c>
      <c r="H27" s="118" t="s">
        <v>151</v>
      </c>
      <c r="I27" s="123" t="s">
        <v>151</v>
      </c>
      <c r="J27" s="118" t="s">
        <v>151</v>
      </c>
      <c r="K27" s="123" t="s">
        <v>151</v>
      </c>
      <c r="L27" s="118" t="s">
        <v>151</v>
      </c>
      <c r="M27" s="123" t="s">
        <v>151</v>
      </c>
      <c r="N27" s="118" t="s">
        <v>151</v>
      </c>
      <c r="O27" s="123" t="s">
        <v>151</v>
      </c>
      <c r="P27" s="118" t="s">
        <v>151</v>
      </c>
      <c r="Q27" s="120" t="s">
        <v>151</v>
      </c>
    </row>
    <row r="28" spans="1:17" ht="18" customHeight="1" x14ac:dyDescent="0.3">
      <c r="A28" s="41" t="s">
        <v>26</v>
      </c>
      <c r="B28" s="39">
        <f>'5A'!B28</f>
        <v>4382</v>
      </c>
      <c r="C28" s="39">
        <f>'5A'!C28</f>
        <v>4381</v>
      </c>
      <c r="D28" s="56">
        <f>'5A'!D28</f>
        <v>4014</v>
      </c>
      <c r="E28" s="122">
        <f>IF($D28&gt;0,'5A'!E28/(2*$D28)," ")</f>
        <v>0.63153961136023917</v>
      </c>
      <c r="F28" s="25">
        <f>IF($D28&gt;0,'5A'!F28/(2*$D28)," ")</f>
        <v>0</v>
      </c>
      <c r="G28" s="122">
        <f>IF($D28&gt;0,'5A'!G28/(2*$D28)," ")</f>
        <v>0</v>
      </c>
      <c r="H28" s="25">
        <f>IF($D28&gt;0,'5A'!H28/(2*$D28)," ")</f>
        <v>6.2282012954658695E-4</v>
      </c>
      <c r="I28" s="122">
        <f>IF($D28&gt;0,'5A'!I28/(2*$D28)," ")</f>
        <v>0</v>
      </c>
      <c r="J28" s="25">
        <f>IF($D28&gt;0,'5A'!J28/(2*$D28)," ")</f>
        <v>8.9686098654708519E-3</v>
      </c>
      <c r="K28" s="122">
        <f>IF($D28&gt;0,'5A'!K28/(2*$D28)," ")</f>
        <v>0</v>
      </c>
      <c r="L28" s="25">
        <f>IF($D28&gt;0,'5A'!L28/(2*$D28)," ")</f>
        <v>9.9651220727453907E-4</v>
      </c>
      <c r="M28" s="122">
        <f>IF($D28&gt;0,'5A'!M28/(2*$D28)," ")</f>
        <v>3.7369207772795218E-4</v>
      </c>
      <c r="N28" s="25">
        <f>IF($D28&gt;0,'5A'!N28/(2*$D28)," ")</f>
        <v>3.7369207772795218E-4</v>
      </c>
      <c r="O28" s="122">
        <f>IF($D28&gt;0,'5A'!O28/(2*$D28)," ")</f>
        <v>0</v>
      </c>
      <c r="P28" s="25">
        <v>4.1911148365465214E-4</v>
      </c>
      <c r="Q28" s="35">
        <f>IF($D28&gt;0,'5A'!Q28/(2*$D28)," ")</f>
        <v>0</v>
      </c>
    </row>
    <row r="29" spans="1:17" ht="12.75" customHeight="1" x14ac:dyDescent="0.3">
      <c r="A29" s="41" t="s">
        <v>234</v>
      </c>
      <c r="B29" s="44">
        <f>'5A'!B29</f>
        <v>0</v>
      </c>
      <c r="C29" s="44">
        <f>'5A'!C29</f>
        <v>0</v>
      </c>
      <c r="D29" s="191">
        <f>'5A'!D29</f>
        <v>0</v>
      </c>
      <c r="E29" s="123" t="s">
        <v>151</v>
      </c>
      <c r="F29" s="118" t="s">
        <v>151</v>
      </c>
      <c r="G29" s="123" t="s">
        <v>151</v>
      </c>
      <c r="H29" s="118" t="s">
        <v>151</v>
      </c>
      <c r="I29" s="123" t="s">
        <v>151</v>
      </c>
      <c r="J29" s="118" t="s">
        <v>151</v>
      </c>
      <c r="K29" s="123" t="s">
        <v>151</v>
      </c>
      <c r="L29" s="118" t="s">
        <v>151</v>
      </c>
      <c r="M29" s="123" t="s">
        <v>151</v>
      </c>
      <c r="N29" s="118" t="s">
        <v>151</v>
      </c>
      <c r="O29" s="123" t="s">
        <v>151</v>
      </c>
      <c r="P29" s="118" t="s">
        <v>151</v>
      </c>
      <c r="Q29" s="120" t="s">
        <v>151</v>
      </c>
    </row>
    <row r="30" spans="1:17" ht="12.75" customHeight="1" x14ac:dyDescent="0.3">
      <c r="A30" s="41" t="s">
        <v>28</v>
      </c>
      <c r="B30" s="39">
        <f>'5A'!B30</f>
        <v>373</v>
      </c>
      <c r="C30" s="40">
        <f>'5A'!C30</f>
        <v>353</v>
      </c>
      <c r="D30" s="191">
        <f>'5A'!D30</f>
        <v>335</v>
      </c>
      <c r="E30" s="122">
        <f>IF($D30&gt;0,'5A'!E30/(2*$D30)," ")</f>
        <v>0.81641791044776124</v>
      </c>
      <c r="F30" s="25">
        <f>IF($D30&gt;0,'5A'!F30/(2*$D30)," ")</f>
        <v>0</v>
      </c>
      <c r="G30" s="122">
        <f>IF($D30&gt;0,'5A'!G30/(2*$D30)," ")</f>
        <v>0</v>
      </c>
      <c r="H30" s="25">
        <f>IF($D30&gt;0,'5A'!H30/(2*$D30)," ")</f>
        <v>0</v>
      </c>
      <c r="I30" s="122">
        <f>IF($D30&gt;0,'5A'!I30/(2*$D30)," ")</f>
        <v>0</v>
      </c>
      <c r="J30" s="25">
        <f>IF($D30&gt;0,'5A'!J30/(2*$D30)," ")</f>
        <v>0</v>
      </c>
      <c r="K30" s="122">
        <f>IF($D30&gt;0,'5A'!K30/(2*$D30)," ")</f>
        <v>0</v>
      </c>
      <c r="L30" s="25">
        <f>IF($D30&gt;0,'5A'!L30/(2*$D30)," ")</f>
        <v>0</v>
      </c>
      <c r="M30" s="122">
        <f>IF($D30&gt;0,'5A'!M30/(2*$D30)," ")</f>
        <v>0</v>
      </c>
      <c r="N30" s="25">
        <f>IF($D30&gt;0,'5A'!N30/(2*$D30)," ")</f>
        <v>0</v>
      </c>
      <c r="O30" s="122">
        <f>IF($D30&gt;0,'5A'!O30/(2*$D30)," ")</f>
        <v>0</v>
      </c>
      <c r="P30" s="25">
        <v>4.1911148365465214E-4</v>
      </c>
      <c r="Q30" s="35">
        <v>4.1911148365465214E-4</v>
      </c>
    </row>
    <row r="31" spans="1:17" ht="12.75" customHeight="1" x14ac:dyDescent="0.3">
      <c r="A31" s="41" t="s">
        <v>235</v>
      </c>
      <c r="B31" s="44">
        <f>'5A'!B31</f>
        <v>0</v>
      </c>
      <c r="C31" s="44">
        <f>'5A'!C31</f>
        <v>0</v>
      </c>
      <c r="D31" s="191">
        <f>'5A'!D31</f>
        <v>0</v>
      </c>
      <c r="E31" s="123" t="s">
        <v>151</v>
      </c>
      <c r="F31" s="118" t="s">
        <v>151</v>
      </c>
      <c r="G31" s="123" t="s">
        <v>151</v>
      </c>
      <c r="H31" s="118" t="s">
        <v>151</v>
      </c>
      <c r="I31" s="123" t="s">
        <v>151</v>
      </c>
      <c r="J31" s="118" t="s">
        <v>151</v>
      </c>
      <c r="K31" s="123" t="s">
        <v>151</v>
      </c>
      <c r="L31" s="118" t="s">
        <v>151</v>
      </c>
      <c r="M31" s="123" t="s">
        <v>151</v>
      </c>
      <c r="N31" s="118" t="s">
        <v>151</v>
      </c>
      <c r="O31" s="123" t="s">
        <v>151</v>
      </c>
      <c r="P31" s="118" t="s">
        <v>151</v>
      </c>
      <c r="Q31" s="120" t="s">
        <v>151</v>
      </c>
    </row>
    <row r="32" spans="1:17" ht="12.75" customHeight="1" x14ac:dyDescent="0.3">
      <c r="A32" s="41" t="s">
        <v>236</v>
      </c>
      <c r="B32" s="39">
        <f>'5A'!B32</f>
        <v>2</v>
      </c>
      <c r="C32" s="44">
        <f>'5A'!C32</f>
        <v>0</v>
      </c>
      <c r="D32" s="191">
        <f>'5A'!D32</f>
        <v>0</v>
      </c>
      <c r="E32" s="123" t="s">
        <v>151</v>
      </c>
      <c r="F32" s="118" t="s">
        <v>151</v>
      </c>
      <c r="G32" s="123" t="s">
        <v>151</v>
      </c>
      <c r="H32" s="118" t="s">
        <v>151</v>
      </c>
      <c r="I32" s="123" t="s">
        <v>151</v>
      </c>
      <c r="J32" s="118" t="s">
        <v>151</v>
      </c>
      <c r="K32" s="123" t="s">
        <v>151</v>
      </c>
      <c r="L32" s="118" t="s">
        <v>151</v>
      </c>
      <c r="M32" s="123" t="s">
        <v>151</v>
      </c>
      <c r="N32" s="118" t="s">
        <v>151</v>
      </c>
      <c r="O32" s="123" t="s">
        <v>151</v>
      </c>
      <c r="P32" s="118" t="s">
        <v>151</v>
      </c>
      <c r="Q32" s="120" t="s">
        <v>151</v>
      </c>
    </row>
    <row r="33" spans="1:17" ht="12.75" customHeight="1" x14ac:dyDescent="0.3">
      <c r="A33" s="41" t="s">
        <v>237</v>
      </c>
      <c r="B33" s="44">
        <f>'5A'!B33</f>
        <v>0</v>
      </c>
      <c r="C33" s="44">
        <f>'5A'!C33</f>
        <v>0</v>
      </c>
      <c r="D33" s="191">
        <f>'5A'!D33</f>
        <v>0</v>
      </c>
      <c r="E33" s="123" t="s">
        <v>151</v>
      </c>
      <c r="F33" s="118" t="s">
        <v>151</v>
      </c>
      <c r="G33" s="123" t="s">
        <v>151</v>
      </c>
      <c r="H33" s="118" t="s">
        <v>151</v>
      </c>
      <c r="I33" s="123" t="s">
        <v>151</v>
      </c>
      <c r="J33" s="118" t="s">
        <v>151</v>
      </c>
      <c r="K33" s="123" t="s">
        <v>151</v>
      </c>
      <c r="L33" s="118" t="s">
        <v>151</v>
      </c>
      <c r="M33" s="123" t="s">
        <v>151</v>
      </c>
      <c r="N33" s="118" t="s">
        <v>151</v>
      </c>
      <c r="O33" s="123" t="s">
        <v>151</v>
      </c>
      <c r="P33" s="118" t="s">
        <v>151</v>
      </c>
      <c r="Q33" s="120" t="s">
        <v>151</v>
      </c>
    </row>
    <row r="34" spans="1:17" ht="12.75" customHeight="1" x14ac:dyDescent="0.3">
      <c r="A34" s="41" t="s">
        <v>238</v>
      </c>
      <c r="B34" s="44">
        <f>'5A'!B34</f>
        <v>0</v>
      </c>
      <c r="C34" s="44">
        <f>'5A'!C34</f>
        <v>0</v>
      </c>
      <c r="D34" s="191">
        <f>'5A'!D34</f>
        <v>0</v>
      </c>
      <c r="E34" s="123" t="s">
        <v>151</v>
      </c>
      <c r="F34" s="118" t="s">
        <v>151</v>
      </c>
      <c r="G34" s="123" t="s">
        <v>151</v>
      </c>
      <c r="H34" s="118" t="s">
        <v>151</v>
      </c>
      <c r="I34" s="123" t="s">
        <v>151</v>
      </c>
      <c r="J34" s="118" t="s">
        <v>151</v>
      </c>
      <c r="K34" s="123" t="s">
        <v>151</v>
      </c>
      <c r="L34" s="118" t="s">
        <v>151</v>
      </c>
      <c r="M34" s="123" t="s">
        <v>151</v>
      </c>
      <c r="N34" s="118" t="s">
        <v>151</v>
      </c>
      <c r="O34" s="123" t="s">
        <v>151</v>
      </c>
      <c r="P34" s="118" t="s">
        <v>151</v>
      </c>
      <c r="Q34" s="120" t="s">
        <v>151</v>
      </c>
    </row>
    <row r="35" spans="1:17" ht="12.75" customHeight="1" x14ac:dyDescent="0.3">
      <c r="A35" s="41" t="s">
        <v>33</v>
      </c>
      <c r="B35" s="39">
        <f>'5A'!B35</f>
        <v>95</v>
      </c>
      <c r="C35" s="39">
        <f>'5A'!C35</f>
        <v>51</v>
      </c>
      <c r="D35" s="56">
        <f>'5A'!D35</f>
        <v>19</v>
      </c>
      <c r="E35" s="122">
        <f>IF($D35&gt;0,'5A'!E35/(2*$D35)," ")</f>
        <v>0.5</v>
      </c>
      <c r="F35" s="25">
        <f>IF($D35&gt;0,'5A'!F35/(2*$D35)," ")</f>
        <v>0</v>
      </c>
      <c r="G35" s="122">
        <f>IF($D35&gt;0,'5A'!G35/(2*$D35)," ")</f>
        <v>2.6315789473684209E-2</v>
      </c>
      <c r="H35" s="25">
        <f>IF($D35&gt;0,'5A'!H35/(2*$D35)," ")</f>
        <v>0.36842105263157893</v>
      </c>
      <c r="I35" s="122">
        <f>IF($D35&gt;0,'5A'!I35/(2*$D35)," ")</f>
        <v>0</v>
      </c>
      <c r="J35" s="25">
        <f>IF($D35&gt;0,'5A'!J35/(2*$D35)," ")</f>
        <v>7.8947368421052627E-2</v>
      </c>
      <c r="K35" s="122">
        <f>IF($D35&gt;0,'5A'!K35/(2*$D35)," ")</f>
        <v>0</v>
      </c>
      <c r="L35" s="25">
        <f>IF($D35&gt;0,'5A'!L35/(2*$D35)," ")</f>
        <v>5.2631578947368418E-2</v>
      </c>
      <c r="M35" s="122">
        <f>IF($D35&gt;0,'5A'!M35/(2*$D35)," ")</f>
        <v>0</v>
      </c>
      <c r="N35" s="25">
        <f>IF($D35&gt;0,'5A'!N35/(2*$D35)," ")</f>
        <v>0</v>
      </c>
      <c r="O35" s="122">
        <f>IF($D35&gt;0,'5A'!O35/(2*$D35)," ")</f>
        <v>0</v>
      </c>
      <c r="P35" s="25">
        <v>4.1911148365465214E-4</v>
      </c>
      <c r="Q35" s="35">
        <f>IF($D35&gt;0,'5A'!Q35/(2*$D35)," ")</f>
        <v>0</v>
      </c>
    </row>
    <row r="36" spans="1:17" ht="12.75" customHeight="1" x14ac:dyDescent="0.3">
      <c r="A36" s="41" t="s">
        <v>239</v>
      </c>
      <c r="B36" s="44">
        <f>'5A'!B36</f>
        <v>0</v>
      </c>
      <c r="C36" s="44">
        <f>'5A'!C36</f>
        <v>0</v>
      </c>
      <c r="D36" s="191">
        <f>'5A'!D36</f>
        <v>0</v>
      </c>
      <c r="E36" s="123" t="s">
        <v>151</v>
      </c>
      <c r="F36" s="118" t="s">
        <v>151</v>
      </c>
      <c r="G36" s="123" t="s">
        <v>151</v>
      </c>
      <c r="H36" s="118" t="s">
        <v>151</v>
      </c>
      <c r="I36" s="123" t="s">
        <v>151</v>
      </c>
      <c r="J36" s="118" t="s">
        <v>151</v>
      </c>
      <c r="K36" s="123" t="s">
        <v>151</v>
      </c>
      <c r="L36" s="118" t="s">
        <v>151</v>
      </c>
      <c r="M36" s="123" t="s">
        <v>151</v>
      </c>
      <c r="N36" s="118" t="s">
        <v>151</v>
      </c>
      <c r="O36" s="123" t="s">
        <v>151</v>
      </c>
      <c r="P36" s="118" t="s">
        <v>151</v>
      </c>
      <c r="Q36" s="120" t="s">
        <v>151</v>
      </c>
    </row>
    <row r="37" spans="1:17" ht="12.75" customHeight="1" x14ac:dyDescent="0.3">
      <c r="A37" s="41" t="s">
        <v>35</v>
      </c>
      <c r="B37" s="39">
        <f>'5A'!B37</f>
        <v>643</v>
      </c>
      <c r="C37" s="39">
        <f>'5A'!C37</f>
        <v>629</v>
      </c>
      <c r="D37" s="56">
        <f>'5A'!D37</f>
        <v>187</v>
      </c>
      <c r="E37" s="122">
        <f>IF($D37&gt;0,'5A'!E37/(2*$D37)," ")</f>
        <v>0.65508021390374327</v>
      </c>
      <c r="F37" s="25">
        <f>IF($D37&gt;0,'5A'!F37/(2*$D37)," ")</f>
        <v>0</v>
      </c>
      <c r="G37" s="122">
        <f>IF($D37&gt;0,'5A'!G37/(2*$D37)," ")</f>
        <v>2.6737967914438501E-3</v>
      </c>
      <c r="H37" s="25">
        <f>IF($D37&gt;0,'5A'!H37/(2*$D37)," ")</f>
        <v>2.6737967914438501E-3</v>
      </c>
      <c r="I37" s="122">
        <f>IF($D37&gt;0,'5A'!I37/(2*$D37)," ")</f>
        <v>0</v>
      </c>
      <c r="J37" s="25">
        <f>IF($D37&gt;0,'5A'!J37/(2*$D37)," ")</f>
        <v>1.6042780748663103E-2</v>
      </c>
      <c r="K37" s="122">
        <f>IF($D37&gt;0,'5A'!K37/(2*$D37)," ")</f>
        <v>0</v>
      </c>
      <c r="L37" s="25">
        <f>IF($D37&gt;0,'5A'!L37/(2*$D37)," ")</f>
        <v>3.7433155080213901E-2</v>
      </c>
      <c r="M37" s="122">
        <f>IF($D37&gt;0,'5A'!M37/(2*$D37)," ")</f>
        <v>5.3475935828877002E-3</v>
      </c>
      <c r="N37" s="25">
        <f>IF($D37&gt;0,'5A'!N37/(2*$D37)," ")</f>
        <v>5.3475935828877002E-3</v>
      </c>
      <c r="O37" s="122">
        <f>IF($D37&gt;0,'5A'!O37/(2*$D37)," ")</f>
        <v>2.6737967914438501E-3</v>
      </c>
      <c r="P37" s="25">
        <f>IF($D35&gt;0,'5A'!P35/(2*$D35)," ")</f>
        <v>0</v>
      </c>
      <c r="Q37" s="35">
        <f>IF($D37&gt;0,'5A'!Q37/(2*$D37)," ")</f>
        <v>0</v>
      </c>
    </row>
    <row r="38" spans="1:17" ht="18" customHeight="1" x14ac:dyDescent="0.3">
      <c r="A38" s="41" t="s">
        <v>240</v>
      </c>
      <c r="B38" s="39">
        <f>'5A'!B38</f>
        <v>15</v>
      </c>
      <c r="C38" s="44">
        <f>'5A'!C38</f>
        <v>0</v>
      </c>
      <c r="D38" s="191">
        <f>'5A'!D38</f>
        <v>0</v>
      </c>
      <c r="E38" s="123" t="s">
        <v>151</v>
      </c>
      <c r="F38" s="118" t="s">
        <v>151</v>
      </c>
      <c r="G38" s="123" t="s">
        <v>151</v>
      </c>
      <c r="H38" s="118" t="s">
        <v>151</v>
      </c>
      <c r="I38" s="123" t="s">
        <v>151</v>
      </c>
      <c r="J38" s="118" t="s">
        <v>151</v>
      </c>
      <c r="K38" s="123" t="s">
        <v>151</v>
      </c>
      <c r="L38" s="118" t="s">
        <v>151</v>
      </c>
      <c r="M38" s="123" t="s">
        <v>151</v>
      </c>
      <c r="N38" s="118" t="s">
        <v>151</v>
      </c>
      <c r="O38" s="123" t="s">
        <v>151</v>
      </c>
      <c r="P38" s="118" t="s">
        <v>151</v>
      </c>
      <c r="Q38" s="120" t="s">
        <v>151</v>
      </c>
    </row>
    <row r="39" spans="1:17" ht="12.75" customHeight="1" x14ac:dyDescent="0.3">
      <c r="A39" s="41" t="s">
        <v>241</v>
      </c>
      <c r="B39" s="44">
        <f>'5A'!B39</f>
        <v>25</v>
      </c>
      <c r="C39" s="44">
        <f>'5A'!C39</f>
        <v>25</v>
      </c>
      <c r="D39" s="191">
        <f>'5A'!D39</f>
        <v>24</v>
      </c>
      <c r="E39" s="122">
        <f>IF($D39&gt;0,'5A'!E39/(2*$D39)," ")</f>
        <v>0.3125</v>
      </c>
      <c r="F39" s="25">
        <f>IF($D39&gt;0,'5A'!F39/(2*$D39)," ")</f>
        <v>0</v>
      </c>
      <c r="G39" s="122">
        <f>IF($D39&gt;0,'5A'!G39/(2*$D39)," ")</f>
        <v>0</v>
      </c>
      <c r="H39" s="25">
        <f>IF($D39&gt;0,'5A'!H39/(2*$D39)," ")</f>
        <v>2.0833333333333332E-2</v>
      </c>
      <c r="I39" s="122">
        <f>IF($D39&gt;0,'5A'!I39/(2*$D39)," ")</f>
        <v>0</v>
      </c>
      <c r="J39" s="25">
        <f>IF($D39&gt;0,'5A'!J39/(2*$D39)," ")</f>
        <v>2.0833333333333332E-2</v>
      </c>
      <c r="K39" s="122">
        <f>IF($D39&gt;0,'5A'!K39/(2*$D39)," ")</f>
        <v>2.0833333333333332E-2</v>
      </c>
      <c r="L39" s="25">
        <f>IF($D39&gt;0,'5A'!L39/(2*$D39)," ")</f>
        <v>0.35416666666666669</v>
      </c>
      <c r="M39" s="122">
        <f>IF($D39&gt;0,'5A'!M39/(2*$D39)," ")</f>
        <v>4.1666666666666664E-2</v>
      </c>
      <c r="N39" s="25">
        <f>IF($D39&gt;0,'5A'!N39/(2*$D39)," ")</f>
        <v>2.0833333333333332E-2</v>
      </c>
      <c r="O39" s="122">
        <f>IF($D39&gt;0,'5A'!O39/(2*$D39)," ")</f>
        <v>0</v>
      </c>
      <c r="P39" s="25">
        <f>IF($D39&gt;0,'5A'!P39/(2*$D39)," ")</f>
        <v>0</v>
      </c>
      <c r="Q39" s="35">
        <f>IF($D39&gt;0,'5A'!Q39/(2*$D39)," ")</f>
        <v>2.0833333333333332E-2</v>
      </c>
    </row>
    <row r="40" spans="1:17" ht="12.75" customHeight="1" x14ac:dyDescent="0.3">
      <c r="A40" s="41" t="s">
        <v>38</v>
      </c>
      <c r="B40" s="39">
        <f>'5A'!B40</f>
        <v>935</v>
      </c>
      <c r="C40" s="39">
        <f>'5A'!C40</f>
        <v>877</v>
      </c>
      <c r="D40" s="56">
        <f>'5A'!D40</f>
        <v>146</v>
      </c>
      <c r="E40" s="122">
        <f>IF($D40&gt;0,'5A'!E40/(2*$D40)," ")</f>
        <v>0.57191780821917804</v>
      </c>
      <c r="F40" s="25">
        <f>IF($D40&gt;0,'5A'!F40/(2*$D40)," ")</f>
        <v>0</v>
      </c>
      <c r="G40" s="122">
        <f>IF($D40&gt;0,'5A'!G40/(2*$D40)," ")</f>
        <v>0</v>
      </c>
      <c r="H40" s="25">
        <f>IF($D40&gt;0,'5A'!H40/(2*$D40)," ")</f>
        <v>0</v>
      </c>
      <c r="I40" s="122">
        <f>IF($D40&gt;0,'5A'!I40/(2*$D40)," ")</f>
        <v>0</v>
      </c>
      <c r="J40" s="25">
        <f>IF($D40&gt;0,'5A'!J40/(2*$D40)," ")</f>
        <v>3.7671232876712327E-2</v>
      </c>
      <c r="K40" s="122">
        <f>IF($D40&gt;0,'5A'!K40/(2*$D40)," ")</f>
        <v>0</v>
      </c>
      <c r="L40" s="25">
        <f>IF($D40&gt;0,'5A'!L40/(2*$D40)," ")</f>
        <v>1.0273972602739725E-2</v>
      </c>
      <c r="M40" s="122">
        <f>IF($D40&gt;0,'5A'!M40/(2*$D40)," ")</f>
        <v>1.0273972602739725E-2</v>
      </c>
      <c r="N40" s="25">
        <f>IF($D40&gt;0,'5A'!N40/(2*$D40)," ")</f>
        <v>3.4246575342465752E-3</v>
      </c>
      <c r="O40" s="122">
        <f>IF($D40&gt;0,'5A'!O40/(2*$D40)," ")</f>
        <v>0</v>
      </c>
      <c r="P40" s="25">
        <v>0</v>
      </c>
      <c r="Q40" s="35">
        <f>IF($D40&gt;0,'5A'!Q40/(2*$D40)," ")</f>
        <v>0</v>
      </c>
    </row>
    <row r="41" spans="1:17" ht="12.75" customHeight="1" x14ac:dyDescent="0.3">
      <c r="A41" s="41" t="s">
        <v>39</v>
      </c>
      <c r="B41" s="39">
        <f>'5A'!B41</f>
        <v>1498</v>
      </c>
      <c r="C41" s="134">
        <f>'5A'!C41</f>
        <v>0</v>
      </c>
      <c r="D41" s="191">
        <f>'5A'!D41</f>
        <v>0</v>
      </c>
      <c r="E41" s="123" t="s">
        <v>151</v>
      </c>
      <c r="F41" s="118" t="s">
        <v>151</v>
      </c>
      <c r="G41" s="123" t="s">
        <v>151</v>
      </c>
      <c r="H41" s="118" t="s">
        <v>151</v>
      </c>
      <c r="I41" s="123" t="s">
        <v>151</v>
      </c>
      <c r="J41" s="118" t="s">
        <v>151</v>
      </c>
      <c r="K41" s="123" t="s">
        <v>151</v>
      </c>
      <c r="L41" s="118" t="s">
        <v>151</v>
      </c>
      <c r="M41" s="123" t="s">
        <v>151</v>
      </c>
      <c r="N41" s="118" t="s">
        <v>151</v>
      </c>
      <c r="O41" s="123" t="s">
        <v>151</v>
      </c>
      <c r="P41" s="118" t="s">
        <v>151</v>
      </c>
      <c r="Q41" s="120" t="s">
        <v>151</v>
      </c>
    </row>
    <row r="42" spans="1:17" ht="12.75" customHeight="1" x14ac:dyDescent="0.3">
      <c r="A42" s="41" t="s">
        <v>40</v>
      </c>
      <c r="B42" s="39">
        <f>'5A'!B42</f>
        <v>98</v>
      </c>
      <c r="C42" s="39">
        <f>'5A'!C42</f>
        <v>98</v>
      </c>
      <c r="D42" s="56">
        <f>'5A'!D42</f>
        <v>13</v>
      </c>
      <c r="E42" s="122">
        <f>IF($D42&gt;0,'5A'!E42/(2*$D42)," ")</f>
        <v>0.30769230769230771</v>
      </c>
      <c r="F42" s="25">
        <f>IF($D42&gt;0,'5A'!F42/(2*$D42)," ")</f>
        <v>0</v>
      </c>
      <c r="G42" s="122">
        <f>IF($D42&gt;0,'5A'!G42/(2*$D42)," ")</f>
        <v>0</v>
      </c>
      <c r="H42" s="25">
        <f>IF($D42&gt;0,'5A'!H42/(2*$D42)," ")</f>
        <v>0</v>
      </c>
      <c r="I42" s="122">
        <f>IF($D42&gt;0,'5A'!I42/(2*$D42)," ")</f>
        <v>0</v>
      </c>
      <c r="J42" s="25">
        <f>IF($D42&gt;0,'5A'!J42/(2*$D42)," ")</f>
        <v>0.34615384615384615</v>
      </c>
      <c r="K42" s="122">
        <f>IF($D42&gt;0,'5A'!K42/(2*$D42)," ")</f>
        <v>0</v>
      </c>
      <c r="L42" s="25">
        <f>IF($D42&gt;0,'5A'!L42/(2*$D42)," ")</f>
        <v>3.8461538461538464E-2</v>
      </c>
      <c r="M42" s="122">
        <f>IF($D42&gt;0,'5A'!M42/(2*$D42)," ")</f>
        <v>0</v>
      </c>
      <c r="N42" s="25">
        <f>IF($D42&gt;0,'5A'!N42/(2*$D42)," ")</f>
        <v>0</v>
      </c>
      <c r="O42" s="122">
        <f>IF($D42&gt;0,'5A'!O42/(2*$D42)," ")</f>
        <v>0</v>
      </c>
      <c r="P42" s="25">
        <f>IF($D40&gt;0,'5A'!P40/(2*$D40)," ")</f>
        <v>0</v>
      </c>
      <c r="Q42" s="35">
        <f>IF($D42&gt;0,'5A'!Q42/(2*$D42)," ")</f>
        <v>0</v>
      </c>
    </row>
    <row r="43" spans="1:17" ht="12.75" customHeight="1" x14ac:dyDescent="0.3">
      <c r="A43" s="41" t="s">
        <v>242</v>
      </c>
      <c r="B43" s="44">
        <f>'5A'!B43</f>
        <v>0</v>
      </c>
      <c r="C43" s="44">
        <f>'5A'!C43</f>
        <v>0</v>
      </c>
      <c r="D43" s="191">
        <f>'5A'!D43</f>
        <v>0</v>
      </c>
      <c r="E43" s="123" t="s">
        <v>151</v>
      </c>
      <c r="F43" s="118" t="s">
        <v>151</v>
      </c>
      <c r="G43" s="123" t="s">
        <v>151</v>
      </c>
      <c r="H43" s="118" t="s">
        <v>151</v>
      </c>
      <c r="I43" s="123" t="s">
        <v>151</v>
      </c>
      <c r="J43" s="118" t="s">
        <v>151</v>
      </c>
      <c r="K43" s="123" t="s">
        <v>151</v>
      </c>
      <c r="L43" s="118" t="s">
        <v>151</v>
      </c>
      <c r="M43" s="123" t="s">
        <v>151</v>
      </c>
      <c r="N43" s="118" t="s">
        <v>151</v>
      </c>
      <c r="O43" s="123" t="s">
        <v>151</v>
      </c>
      <c r="P43" s="118" t="s">
        <v>151</v>
      </c>
      <c r="Q43" s="120" t="s">
        <v>151</v>
      </c>
    </row>
    <row r="44" spans="1:17" ht="12.75" customHeight="1" x14ac:dyDescent="0.3">
      <c r="A44" s="41" t="s">
        <v>42</v>
      </c>
      <c r="B44" s="39">
        <f>'5A'!B44</f>
        <v>336</v>
      </c>
      <c r="C44" s="39">
        <f>'5A'!C44</f>
        <v>333</v>
      </c>
      <c r="D44" s="56">
        <f>'5A'!D44</f>
        <v>104</v>
      </c>
      <c r="E44" s="122">
        <f>IF($D44&gt;0,'5A'!E44/(2*$D44)," ")</f>
        <v>0.33173076923076922</v>
      </c>
      <c r="F44" s="25">
        <f>IF($D44&gt;0,'5A'!F44/(2*$D44)," ")</f>
        <v>0</v>
      </c>
      <c r="G44" s="122">
        <f>IF($D44&gt;0,'5A'!G44/(2*$D44)," ")</f>
        <v>4.807692307692308E-3</v>
      </c>
      <c r="H44" s="25">
        <f>IF($D44&gt;0,'5A'!H44/(2*$D44)," ")</f>
        <v>0.23076923076923078</v>
      </c>
      <c r="I44" s="122">
        <f>IF($D44&gt;0,'5A'!I44/(2*$D44)," ")</f>
        <v>0</v>
      </c>
      <c r="J44" s="25">
        <f>IF($D44&gt;0,'5A'!J44/(2*$D44)," ")</f>
        <v>3.3653846153846152E-2</v>
      </c>
      <c r="K44" s="122">
        <f>IF($D44&gt;0,'5A'!K44/(2*$D44)," ")</f>
        <v>4.807692307692308E-3</v>
      </c>
      <c r="L44" s="25">
        <f>IF($D44&gt;0,'5A'!L44/(2*$D44)," ")</f>
        <v>7.2115384615384609E-2</v>
      </c>
      <c r="M44" s="122">
        <f>IF($D44&gt;0,'5A'!M44/(2*$D44)," ")</f>
        <v>7.6923076923076927E-2</v>
      </c>
      <c r="N44" s="25">
        <f>IF($D44&gt;0,'5A'!N44/(2*$D44)," ")</f>
        <v>9.6153846153846159E-3</v>
      </c>
      <c r="O44" s="122">
        <f>IF($D44&gt;0,'5A'!O44/(2*$D44)," ")</f>
        <v>1.4423076923076924E-2</v>
      </c>
      <c r="P44" s="25">
        <f>IF($D42&gt;0,'5A'!P42/(2*$D42)," ")</f>
        <v>0</v>
      </c>
      <c r="Q44" s="35">
        <f>IF($D44&gt;0,'5A'!Q44/(2*$D44)," ")</f>
        <v>9.1346153846153841E-2</v>
      </c>
    </row>
    <row r="45" spans="1:17" ht="12.75" customHeight="1" x14ac:dyDescent="0.3">
      <c r="A45" s="41" t="s">
        <v>243</v>
      </c>
      <c r="B45" s="44">
        <f>'5A'!B45</f>
        <v>0</v>
      </c>
      <c r="C45" s="44">
        <f>'5A'!C45</f>
        <v>0</v>
      </c>
      <c r="D45" s="191">
        <f>'5A'!D45</f>
        <v>0</v>
      </c>
      <c r="E45" s="123" t="s">
        <v>151</v>
      </c>
      <c r="F45" s="118" t="s">
        <v>151</v>
      </c>
      <c r="G45" s="123" t="s">
        <v>151</v>
      </c>
      <c r="H45" s="118" t="s">
        <v>151</v>
      </c>
      <c r="I45" s="123" t="s">
        <v>151</v>
      </c>
      <c r="J45" s="118" t="s">
        <v>151</v>
      </c>
      <c r="K45" s="123" t="s">
        <v>151</v>
      </c>
      <c r="L45" s="118" t="s">
        <v>151</v>
      </c>
      <c r="M45" s="123" t="s">
        <v>151</v>
      </c>
      <c r="N45" s="118" t="s">
        <v>151</v>
      </c>
      <c r="O45" s="123" t="s">
        <v>151</v>
      </c>
      <c r="P45" s="118" t="s">
        <v>151</v>
      </c>
      <c r="Q45" s="120" t="s">
        <v>151</v>
      </c>
    </row>
    <row r="46" spans="1:17" ht="12.75" customHeight="1" x14ac:dyDescent="0.3">
      <c r="A46" s="41" t="s">
        <v>44</v>
      </c>
      <c r="B46" s="44">
        <f>'5A'!B46</f>
        <v>7494</v>
      </c>
      <c r="C46" s="44">
        <f>'5A'!C46</f>
        <v>7494</v>
      </c>
      <c r="D46" s="191">
        <f>'5A'!D46</f>
        <v>6646</v>
      </c>
      <c r="E46" s="122">
        <f>IF($D46&gt;0,'5A'!E46/(2*$D46)," ")</f>
        <v>0.56808606680710205</v>
      </c>
      <c r="F46" s="25">
        <f>IF($D46&gt;0,'5A'!F46/(2*$D46)," ")</f>
        <v>0</v>
      </c>
      <c r="G46" s="122">
        <f>IF($D46&gt;0,'5A'!G46/(2*$D46)," ")</f>
        <v>0</v>
      </c>
      <c r="H46" s="25">
        <f>IF($D46&gt;0,'5A'!H46/(2*$D46)," ")</f>
        <v>0</v>
      </c>
      <c r="I46" s="122">
        <f>IF($D46&gt;0,'5A'!I46/(2*$D46)," ")</f>
        <v>0</v>
      </c>
      <c r="J46" s="25">
        <f>IF($D46&gt;0,'5A'!J46/(2*$D46)," ")</f>
        <v>0</v>
      </c>
      <c r="K46" s="122">
        <f>IF($D46&gt;0,'5A'!K46/(2*$D46)," ")</f>
        <v>0</v>
      </c>
      <c r="L46" s="25">
        <f>IF($D46&gt;0,'5A'!L46/(2*$D46)," ")</f>
        <v>0</v>
      </c>
      <c r="M46" s="122">
        <f>IF($D46&gt;0,'5A'!M46/(2*$D46)," ")</f>
        <v>0</v>
      </c>
      <c r="N46" s="25">
        <f>IF($D46&gt;0,'5A'!N46/(2*$D46)," ")</f>
        <v>0</v>
      </c>
      <c r="O46" s="122">
        <f>IF($D46&gt;0,'5A'!O46/(2*$D46)," ")</f>
        <v>0</v>
      </c>
      <c r="P46" s="25">
        <v>0</v>
      </c>
      <c r="Q46" s="35">
        <f>IF($D46&gt;0,'5A'!Q46/(2*$D46)," ")</f>
        <v>0</v>
      </c>
    </row>
    <row r="47" spans="1:17" ht="12.75" customHeight="1" x14ac:dyDescent="0.3">
      <c r="A47" s="41" t="s">
        <v>45</v>
      </c>
      <c r="B47" s="39">
        <f>'5A'!B47</f>
        <v>235</v>
      </c>
      <c r="C47" s="39">
        <f>'5A'!C47</f>
        <v>219</v>
      </c>
      <c r="D47" s="56">
        <f>'5A'!D47</f>
        <v>69</v>
      </c>
      <c r="E47" s="122">
        <f>IF($D47&gt;0,'5A'!E47/(2*$D47)," ")</f>
        <v>0.52173913043478259</v>
      </c>
      <c r="F47" s="25">
        <f>IF($D47&gt;0,'5A'!F47/(2*$D47)," ")</f>
        <v>0</v>
      </c>
      <c r="G47" s="122">
        <f>IF($D47&gt;0,'5A'!G47/(2*$D47)," ")</f>
        <v>7.246376811594203E-3</v>
      </c>
      <c r="H47" s="25">
        <f>IF($D47&gt;0,'5A'!H47/(2*$D47)," ")</f>
        <v>0</v>
      </c>
      <c r="I47" s="122">
        <f>IF($D47&gt;0,'5A'!I47/(2*$D47)," ")</f>
        <v>0</v>
      </c>
      <c r="J47" s="25">
        <f>IF($D47&gt;0,'5A'!J47/(2*$D47)," ")</f>
        <v>7.9710144927536225E-2</v>
      </c>
      <c r="K47" s="122">
        <f>IF($D47&gt;0,'5A'!K47/(2*$D47)," ")</f>
        <v>0</v>
      </c>
      <c r="L47" s="25">
        <f>IF($D47&gt;0,'5A'!L47/(2*$D47)," ")</f>
        <v>5.0724637681159424E-2</v>
      </c>
      <c r="M47" s="122">
        <f>IF($D47&gt;0,'5A'!M47/(2*$D47)," ")</f>
        <v>7.246376811594203E-3</v>
      </c>
      <c r="N47" s="25">
        <f>IF($D47&gt;0,'5A'!N47/(2*$D47)," ")</f>
        <v>7.246376811594203E-3</v>
      </c>
      <c r="O47" s="122">
        <f>IF($D47&gt;0,'5A'!O47/(2*$D47)," ")</f>
        <v>7.246376811594203E-3</v>
      </c>
      <c r="P47" s="25">
        <f>IF($D44&gt;0,'5A'!P44/(2*$D44)," ")</f>
        <v>0</v>
      </c>
      <c r="Q47" s="35">
        <f>IF($D47&gt;0,'5A'!Q47/(2*$D47)," ")</f>
        <v>0</v>
      </c>
    </row>
    <row r="48" spans="1:17" ht="18" customHeight="1" x14ac:dyDescent="0.3">
      <c r="A48" s="41" t="s">
        <v>247</v>
      </c>
      <c r="B48" s="44">
        <f>'5A'!B48</f>
        <v>0</v>
      </c>
      <c r="C48" s="44">
        <f>'5A'!C48</f>
        <v>0</v>
      </c>
      <c r="D48" s="191">
        <f>'5A'!D48</f>
        <v>0</v>
      </c>
      <c r="E48" s="123" t="s">
        <v>151</v>
      </c>
      <c r="F48" s="118" t="s">
        <v>151</v>
      </c>
      <c r="G48" s="123" t="s">
        <v>151</v>
      </c>
      <c r="H48" s="118" t="s">
        <v>151</v>
      </c>
      <c r="I48" s="123" t="s">
        <v>151</v>
      </c>
      <c r="J48" s="118" t="s">
        <v>151</v>
      </c>
      <c r="K48" s="123" t="s">
        <v>151</v>
      </c>
      <c r="L48" s="118" t="s">
        <v>151</v>
      </c>
      <c r="M48" s="123" t="s">
        <v>151</v>
      </c>
      <c r="N48" s="118" t="s">
        <v>151</v>
      </c>
      <c r="O48" s="123" t="s">
        <v>151</v>
      </c>
      <c r="P48" s="118" t="s">
        <v>151</v>
      </c>
      <c r="Q48" s="120" t="s">
        <v>151</v>
      </c>
    </row>
    <row r="49" spans="1:17" ht="12.75" customHeight="1" x14ac:dyDescent="0.3">
      <c r="A49" s="41" t="s">
        <v>47</v>
      </c>
      <c r="B49" s="39">
        <f>'5A'!B49</f>
        <v>118</v>
      </c>
      <c r="C49" s="39">
        <f>'5A'!C49</f>
        <v>117</v>
      </c>
      <c r="D49" s="56">
        <f>'5A'!D49</f>
        <v>11</v>
      </c>
      <c r="E49" s="122">
        <f>IF($D49&gt;0,'5A'!E49/(2*$D49)," ")</f>
        <v>0.40909090909090912</v>
      </c>
      <c r="F49" s="25">
        <f>IF($D49&gt;0,'5A'!F49/(2*$D49)," ")</f>
        <v>0</v>
      </c>
      <c r="G49" s="122">
        <f>IF($D49&gt;0,'5A'!G49/(2*$D49)," ")</f>
        <v>0</v>
      </c>
      <c r="H49" s="25">
        <f>IF($D49&gt;0,'5A'!H49/(2*$D49)," ")</f>
        <v>0</v>
      </c>
      <c r="I49" s="122">
        <f>IF($D49&gt;0,'5A'!I49/(2*$D49)," ")</f>
        <v>0</v>
      </c>
      <c r="J49" s="25">
        <f>IF($D49&gt;0,'5A'!J49/(2*$D49)," ")</f>
        <v>0.36363636363636365</v>
      </c>
      <c r="K49" s="122">
        <f>IF($D49&gt;0,'5A'!K49/(2*$D49)," ")</f>
        <v>0</v>
      </c>
      <c r="L49" s="25">
        <f>IF($D49&gt;0,'5A'!L49/(2*$D49)," ")</f>
        <v>4.5454545454545456E-2</v>
      </c>
      <c r="M49" s="122">
        <f>IF($D49&gt;0,'5A'!M49/(2*$D49)," ")</f>
        <v>0</v>
      </c>
      <c r="N49" s="25">
        <f>IF($D49&gt;0,'5A'!N49/(2*$D49)," ")</f>
        <v>4.5454545454545456E-2</v>
      </c>
      <c r="O49" s="122">
        <f>IF($D49&gt;0,'5A'!O49/(2*$D49)," ")</f>
        <v>0</v>
      </c>
      <c r="P49" s="25">
        <f>IF($D47&gt;0,'5A'!P47/(2*$D47)," ")</f>
        <v>0</v>
      </c>
      <c r="Q49" s="35">
        <f>IF($D49&gt;0,'5A'!Q49/(2*$D49)," ")</f>
        <v>0.31818181818181818</v>
      </c>
    </row>
    <row r="50" spans="1:17" ht="12.75" customHeight="1" x14ac:dyDescent="0.3">
      <c r="A50" s="41" t="s">
        <v>244</v>
      </c>
      <c r="B50" s="44">
        <f>'5A'!B50</f>
        <v>0</v>
      </c>
      <c r="C50" s="44">
        <f>'5A'!C50</f>
        <v>0</v>
      </c>
      <c r="D50" s="191">
        <f>'5A'!D50</f>
        <v>0</v>
      </c>
      <c r="E50" s="123" t="s">
        <v>151</v>
      </c>
      <c r="F50" s="118" t="s">
        <v>151</v>
      </c>
      <c r="G50" s="123" t="s">
        <v>151</v>
      </c>
      <c r="H50" s="118" t="s">
        <v>151</v>
      </c>
      <c r="I50" s="123" t="s">
        <v>151</v>
      </c>
      <c r="J50" s="118" t="s">
        <v>151</v>
      </c>
      <c r="K50" s="123" t="s">
        <v>151</v>
      </c>
      <c r="L50" s="118" t="s">
        <v>151</v>
      </c>
      <c r="M50" s="123" t="s">
        <v>151</v>
      </c>
      <c r="N50" s="118" t="s">
        <v>151</v>
      </c>
      <c r="O50" s="123" t="s">
        <v>151</v>
      </c>
      <c r="P50" s="118" t="s">
        <v>151</v>
      </c>
      <c r="Q50" s="120" t="s">
        <v>151</v>
      </c>
    </row>
    <row r="51" spans="1:17" ht="12.75" customHeight="1" x14ac:dyDescent="0.3">
      <c r="A51" s="41" t="s">
        <v>245</v>
      </c>
      <c r="B51" s="44">
        <f>'5A'!B51</f>
        <v>0</v>
      </c>
      <c r="C51" s="44">
        <f>'5A'!C51</f>
        <v>0</v>
      </c>
      <c r="D51" s="191">
        <f>'5A'!D51</f>
        <v>0</v>
      </c>
      <c r="E51" s="123" t="s">
        <v>151</v>
      </c>
      <c r="F51" s="118" t="s">
        <v>151</v>
      </c>
      <c r="G51" s="123" t="s">
        <v>151</v>
      </c>
      <c r="H51" s="118" t="s">
        <v>151</v>
      </c>
      <c r="I51" s="123" t="s">
        <v>151</v>
      </c>
      <c r="J51" s="118" t="s">
        <v>151</v>
      </c>
      <c r="K51" s="123" t="s">
        <v>151</v>
      </c>
      <c r="L51" s="118" t="s">
        <v>151</v>
      </c>
      <c r="M51" s="123" t="s">
        <v>151</v>
      </c>
      <c r="N51" s="118" t="s">
        <v>151</v>
      </c>
      <c r="O51" s="123" t="s">
        <v>151</v>
      </c>
      <c r="P51" s="118" t="s">
        <v>151</v>
      </c>
      <c r="Q51" s="120" t="s">
        <v>151</v>
      </c>
    </row>
    <row r="52" spans="1:17" ht="12.75" customHeight="1" x14ac:dyDescent="0.3">
      <c r="A52" s="41" t="s">
        <v>50</v>
      </c>
      <c r="B52" s="39">
        <f>'5A'!B52</f>
        <v>154</v>
      </c>
      <c r="C52" s="39">
        <f>'5A'!C52</f>
        <v>154</v>
      </c>
      <c r="D52" s="191">
        <f>'5A'!D52</f>
        <v>59</v>
      </c>
      <c r="E52" s="122">
        <v>0</v>
      </c>
      <c r="F52" s="25">
        <v>0</v>
      </c>
      <c r="G52" s="122">
        <v>0</v>
      </c>
      <c r="H52" s="25">
        <v>0</v>
      </c>
      <c r="I52" s="122">
        <v>0</v>
      </c>
      <c r="J52" s="25">
        <v>0</v>
      </c>
      <c r="K52" s="122">
        <v>0</v>
      </c>
      <c r="L52" s="25">
        <v>0</v>
      </c>
      <c r="M52" s="122">
        <v>0</v>
      </c>
      <c r="N52" s="25">
        <v>0</v>
      </c>
      <c r="O52" s="122">
        <v>0</v>
      </c>
      <c r="P52" s="25">
        <f>IF($D49&gt;0,'5A'!P49/(2*$D49)," ")</f>
        <v>0</v>
      </c>
      <c r="Q52" s="35">
        <v>0</v>
      </c>
    </row>
    <row r="53" spans="1:17" ht="12.75" customHeight="1" x14ac:dyDescent="0.3">
      <c r="A53" s="41" t="s">
        <v>224</v>
      </c>
      <c r="B53" s="44">
        <f>'5A'!B53</f>
        <v>0</v>
      </c>
      <c r="C53" s="44">
        <f>'5A'!C53</f>
        <v>0</v>
      </c>
      <c r="D53" s="191">
        <f>'5A'!D53</f>
        <v>0</v>
      </c>
      <c r="E53" s="123" t="s">
        <v>151</v>
      </c>
      <c r="F53" s="118" t="s">
        <v>151</v>
      </c>
      <c r="G53" s="123" t="s">
        <v>151</v>
      </c>
      <c r="H53" s="118" t="s">
        <v>151</v>
      </c>
      <c r="I53" s="123" t="s">
        <v>151</v>
      </c>
      <c r="J53" s="118" t="s">
        <v>151</v>
      </c>
      <c r="K53" s="123" t="s">
        <v>151</v>
      </c>
      <c r="L53" s="118" t="s">
        <v>151</v>
      </c>
      <c r="M53" s="123" t="s">
        <v>151</v>
      </c>
      <c r="N53" s="118" t="s">
        <v>151</v>
      </c>
      <c r="O53" s="123" t="s">
        <v>151</v>
      </c>
      <c r="P53" s="118" t="s">
        <v>151</v>
      </c>
      <c r="Q53" s="120" t="s">
        <v>151</v>
      </c>
    </row>
    <row r="54" spans="1:17" ht="12.75" customHeight="1" x14ac:dyDescent="0.3">
      <c r="A54" s="41" t="s">
        <v>225</v>
      </c>
      <c r="B54" s="44">
        <f>'5A'!B54</f>
        <v>0</v>
      </c>
      <c r="C54" s="44">
        <f>'5A'!C54</f>
        <v>0</v>
      </c>
      <c r="D54" s="191">
        <f>'5A'!D54</f>
        <v>0</v>
      </c>
      <c r="E54" s="123" t="s">
        <v>151</v>
      </c>
      <c r="F54" s="118" t="s">
        <v>151</v>
      </c>
      <c r="G54" s="123" t="s">
        <v>151</v>
      </c>
      <c r="H54" s="118" t="s">
        <v>151</v>
      </c>
      <c r="I54" s="123" t="s">
        <v>151</v>
      </c>
      <c r="J54" s="118" t="s">
        <v>151</v>
      </c>
      <c r="K54" s="123" t="s">
        <v>151</v>
      </c>
      <c r="L54" s="118" t="s">
        <v>151</v>
      </c>
      <c r="M54" s="123" t="s">
        <v>151</v>
      </c>
      <c r="N54" s="118" t="s">
        <v>151</v>
      </c>
      <c r="O54" s="123" t="s">
        <v>151</v>
      </c>
      <c r="P54" s="118" t="s">
        <v>151</v>
      </c>
      <c r="Q54" s="120" t="s">
        <v>151</v>
      </c>
    </row>
    <row r="55" spans="1:17" ht="12.75" customHeight="1" x14ac:dyDescent="0.3">
      <c r="A55" s="41" t="s">
        <v>53</v>
      </c>
      <c r="B55" s="39">
        <f>'5A'!B55</f>
        <v>204</v>
      </c>
      <c r="C55" s="39">
        <f>'5A'!C55</f>
        <v>180</v>
      </c>
      <c r="D55" s="56">
        <f>'5A'!D55</f>
        <v>79</v>
      </c>
      <c r="E55" s="122">
        <f>IF($D55&gt;0,'5A'!E55/(2*$D55)," ")</f>
        <v>0.58227848101265822</v>
      </c>
      <c r="F55" s="25">
        <f>IF($D55&gt;0,'5A'!F55/(2*$D55)," ")</f>
        <v>0</v>
      </c>
      <c r="G55" s="122">
        <f>IF($D55&gt;0,'5A'!G55/(2*$D55)," ")</f>
        <v>0</v>
      </c>
      <c r="H55" s="25">
        <f>IF($D55&gt;0,'5A'!H55/(2*$D55)," ")</f>
        <v>0</v>
      </c>
      <c r="I55" s="122">
        <f>IF($D55&gt;0,'5A'!I55/(2*$D55)," ")</f>
        <v>0</v>
      </c>
      <c r="J55" s="25">
        <f>IF($D55&gt;0,'5A'!J55/(2*$D55)," ")</f>
        <v>6.3291139240506328E-3</v>
      </c>
      <c r="K55" s="122">
        <f>IF($D55&gt;0,'5A'!K55/(2*$D55)," ")</f>
        <v>0</v>
      </c>
      <c r="L55" s="25">
        <f>IF($D55&gt;0,'5A'!L55/(2*$D55)," ")</f>
        <v>0</v>
      </c>
      <c r="M55" s="122">
        <f>IF($D55&gt;0,'5A'!M55/(2*$D55)," ")</f>
        <v>0</v>
      </c>
      <c r="N55" s="25">
        <f>IF($D55&gt;0,'5A'!N55/(2*$D55)," ")</f>
        <v>0</v>
      </c>
      <c r="O55" s="122">
        <f>IF($D55&gt;0,'5A'!O55/(2*$D55)," ")</f>
        <v>0</v>
      </c>
      <c r="P55" s="25">
        <v>0</v>
      </c>
      <c r="Q55" s="35">
        <f>IF($D55&gt;0,'5A'!Q55/(2*$D55)," ")</f>
        <v>0</v>
      </c>
    </row>
    <row r="56" spans="1:17" ht="12.75" customHeight="1" x14ac:dyDescent="0.3">
      <c r="A56" s="41" t="s">
        <v>223</v>
      </c>
      <c r="B56" s="44">
        <f>'5A'!B56</f>
        <v>0</v>
      </c>
      <c r="C56" s="44">
        <f>'5A'!C56</f>
        <v>0</v>
      </c>
      <c r="D56" s="191">
        <f>'5A'!D56</f>
        <v>0</v>
      </c>
      <c r="E56" s="123" t="s">
        <v>151</v>
      </c>
      <c r="F56" s="118" t="s">
        <v>151</v>
      </c>
      <c r="G56" s="123" t="s">
        <v>151</v>
      </c>
      <c r="H56" s="118" t="s">
        <v>151</v>
      </c>
      <c r="I56" s="123" t="s">
        <v>151</v>
      </c>
      <c r="J56" s="118" t="s">
        <v>151</v>
      </c>
      <c r="K56" s="123" t="s">
        <v>151</v>
      </c>
      <c r="L56" s="118" t="s">
        <v>151</v>
      </c>
      <c r="M56" s="123" t="s">
        <v>151</v>
      </c>
      <c r="N56" s="118" t="s">
        <v>151</v>
      </c>
      <c r="O56" s="123" t="s">
        <v>151</v>
      </c>
      <c r="P56" s="118" t="s">
        <v>151</v>
      </c>
      <c r="Q56" s="120" t="s">
        <v>151</v>
      </c>
    </row>
    <row r="57" spans="1:17" ht="12.75" customHeight="1" x14ac:dyDescent="0.3">
      <c r="A57" s="41" t="s">
        <v>222</v>
      </c>
      <c r="B57" s="44">
        <f>'5A'!B57</f>
        <v>0</v>
      </c>
      <c r="C57" s="44">
        <f>'5A'!C57</f>
        <v>0</v>
      </c>
      <c r="D57" s="191">
        <f>'5A'!D57</f>
        <v>0</v>
      </c>
      <c r="E57" s="123" t="s">
        <v>151</v>
      </c>
      <c r="F57" s="118" t="s">
        <v>151</v>
      </c>
      <c r="G57" s="123" t="s">
        <v>151</v>
      </c>
      <c r="H57" s="118" t="s">
        <v>151</v>
      </c>
      <c r="I57" s="123" t="s">
        <v>151</v>
      </c>
      <c r="J57" s="118" t="s">
        <v>151</v>
      </c>
      <c r="K57" s="123" t="s">
        <v>151</v>
      </c>
      <c r="L57" s="118" t="s">
        <v>151</v>
      </c>
      <c r="M57" s="123" t="s">
        <v>151</v>
      </c>
      <c r="N57" s="118" t="s">
        <v>151</v>
      </c>
      <c r="O57" s="123" t="s">
        <v>151</v>
      </c>
      <c r="P57" s="118" t="s">
        <v>151</v>
      </c>
      <c r="Q57" s="120" t="s">
        <v>151</v>
      </c>
    </row>
    <row r="58" spans="1:17" ht="18" customHeight="1" x14ac:dyDescent="0.3">
      <c r="A58" s="41" t="s">
        <v>56</v>
      </c>
      <c r="B58" s="39">
        <f>'5A'!B58</f>
        <v>7973</v>
      </c>
      <c r="C58" s="39">
        <f>'5A'!C58</f>
        <v>7780</v>
      </c>
      <c r="D58" s="56">
        <f>'5A'!D58</f>
        <v>4328</v>
      </c>
      <c r="E58" s="122">
        <f>IF($D58&gt;0,'5A'!E58/(2*$D58)," ")</f>
        <v>0.53962569316081332</v>
      </c>
      <c r="F58" s="25">
        <f>IF($D58&gt;0,'5A'!F58/(2*$D58)," ")</f>
        <v>3.9279112754158968E-3</v>
      </c>
      <c r="G58" s="122">
        <f>IF($D58&gt;0,'5A'!G58/(2*$D58)," ")</f>
        <v>0</v>
      </c>
      <c r="H58" s="25">
        <f>IF($D58&gt;0,'5A'!H58/(2*$D58)," ")</f>
        <v>1.8484288354898336E-3</v>
      </c>
      <c r="I58" s="122">
        <f>IF($D58&gt;0,'5A'!I58/(2*$D58)," ")</f>
        <v>0</v>
      </c>
      <c r="J58" s="25">
        <f>IF($D58&gt;0,'5A'!J58/(2*$D58)," ")</f>
        <v>1.282347504621072E-2</v>
      </c>
      <c r="K58" s="122">
        <f>IF($D58&gt;0,'5A'!K58/(2*$D58)," ")</f>
        <v>1.155268022181146E-4</v>
      </c>
      <c r="L58" s="25">
        <f>IF($D58&gt;0,'5A'!L58/(2*$D58)," ")</f>
        <v>4.3900184842883549E-3</v>
      </c>
      <c r="M58" s="122">
        <f>IF($D58&gt;0,'5A'!M58/(2*$D58)," ")</f>
        <v>7.2781885397412201E-3</v>
      </c>
      <c r="N58" s="25">
        <f>IF($D58&gt;0,'5A'!N58/(2*$D58)," ")</f>
        <v>2.310536044362292E-4</v>
      </c>
      <c r="O58" s="122">
        <f>IF($D58&gt;0,'5A'!O58/(2*$D58)," ")</f>
        <v>2.310536044362292E-4</v>
      </c>
      <c r="P58" s="25">
        <f>IF($D55&gt;0,'5A'!P55/(2*$D55)," ")</f>
        <v>0</v>
      </c>
      <c r="Q58" s="35">
        <f>IF($D58&gt;0,'5A'!Q58/(2*$D58)," ")</f>
        <v>2.0101663585951942E-2</v>
      </c>
    </row>
    <row r="59" spans="1:17" ht="12.75" customHeight="1" x14ac:dyDescent="0.3">
      <c r="A59" s="41" t="s">
        <v>221</v>
      </c>
      <c r="B59" s="44">
        <f>'5A'!B59</f>
        <v>0</v>
      </c>
      <c r="C59" s="44">
        <f>'5A'!C59</f>
        <v>0</v>
      </c>
      <c r="D59" s="191">
        <f>'5A'!D59</f>
        <v>0</v>
      </c>
      <c r="E59" s="123" t="s">
        <v>151</v>
      </c>
      <c r="F59" s="118" t="s">
        <v>151</v>
      </c>
      <c r="G59" s="123" t="s">
        <v>151</v>
      </c>
      <c r="H59" s="118" t="s">
        <v>151</v>
      </c>
      <c r="I59" s="123" t="s">
        <v>151</v>
      </c>
      <c r="J59" s="118" t="s">
        <v>151</v>
      </c>
      <c r="K59" s="123" t="s">
        <v>151</v>
      </c>
      <c r="L59" s="118" t="s">
        <v>151</v>
      </c>
      <c r="M59" s="123" t="s">
        <v>151</v>
      </c>
      <c r="N59" s="118" t="s">
        <v>151</v>
      </c>
      <c r="O59" s="123" t="s">
        <v>151</v>
      </c>
      <c r="P59" s="118" t="s">
        <v>151</v>
      </c>
      <c r="Q59" s="120" t="s">
        <v>151</v>
      </c>
    </row>
    <row r="60" spans="1:17" ht="12.75" customHeight="1" x14ac:dyDescent="0.3">
      <c r="A60" s="41" t="s">
        <v>58</v>
      </c>
      <c r="B60" s="39">
        <f>'5A'!B60</f>
        <v>190</v>
      </c>
      <c r="C60" s="39">
        <f>'5A'!C60</f>
        <v>171</v>
      </c>
      <c r="D60" s="56">
        <f>'5A'!D60</f>
        <v>87</v>
      </c>
      <c r="E60" s="122">
        <f>IF($D60&gt;0,'5A'!E60/(2*$D60)," ")</f>
        <v>0.5114942528735632</v>
      </c>
      <c r="F60" s="25">
        <f>IF($D60&gt;0,'5A'!F60/(2*$D60)," ")</f>
        <v>0</v>
      </c>
      <c r="G60" s="122">
        <f>IF($D60&gt;0,'5A'!G60/(2*$D60)," ")</f>
        <v>0</v>
      </c>
      <c r="H60" s="25">
        <f>IF($D60&gt;0,'5A'!H60/(2*$D60)," ")</f>
        <v>5.7471264367816091E-3</v>
      </c>
      <c r="I60" s="122">
        <f>IF($D60&gt;0,'5A'!I60/(2*$D60)," ")</f>
        <v>0</v>
      </c>
      <c r="J60" s="25">
        <f>IF($D60&gt;0,'5A'!J60/(2*$D60)," ")</f>
        <v>0.13793103448275862</v>
      </c>
      <c r="K60" s="122">
        <f>IF($D60&gt;0,'5A'!K60/(2*$D60)," ")</f>
        <v>0</v>
      </c>
      <c r="L60" s="25">
        <f>IF($D60&gt;0,'5A'!L60/(2*$D60)," ")</f>
        <v>5.7471264367816091E-3</v>
      </c>
      <c r="M60" s="122">
        <f>IF($D60&gt;0,'5A'!M60/(2*$D60)," ")</f>
        <v>5.7471264367816091E-3</v>
      </c>
      <c r="N60" s="25">
        <f>IF($D60&gt;0,'5A'!N60/(2*$D60)," ")</f>
        <v>1.7241379310344827E-2</v>
      </c>
      <c r="O60" s="122">
        <f>IF($D60&gt;0,'5A'!O60/(2*$D60)," ")</f>
        <v>5.7471264367816091E-3</v>
      </c>
      <c r="P60" s="25">
        <v>0</v>
      </c>
      <c r="Q60" s="35">
        <f>IF($D60&gt;0,'5A'!Q60/(2*$D60)," ")</f>
        <v>1.7241379310344827E-2</v>
      </c>
    </row>
    <row r="61" spans="1:17" ht="12.75" customHeight="1" x14ac:dyDescent="0.3">
      <c r="A61" s="42" t="s">
        <v>59</v>
      </c>
      <c r="B61" s="46">
        <f>'5A'!B61</f>
        <v>16</v>
      </c>
      <c r="C61" s="46">
        <f>'5A'!C61</f>
        <v>15</v>
      </c>
      <c r="D61" s="57">
        <f>'5A'!D61</f>
        <v>11</v>
      </c>
      <c r="E61" s="124">
        <f>IF($D61&gt;0,'5A'!E61/(2*$D61)," ")</f>
        <v>0.18181818181818182</v>
      </c>
      <c r="F61" s="26">
        <f>IF($D61&gt;0,'5A'!F61/(2*$D61)," ")</f>
        <v>0</v>
      </c>
      <c r="G61" s="124">
        <f>IF($D61&gt;0,'5A'!G61/(2*$D61)," ")</f>
        <v>0</v>
      </c>
      <c r="H61" s="26">
        <f>IF($D61&gt;0,'5A'!H61/(2*$D61)," ")</f>
        <v>0.90909090909090906</v>
      </c>
      <c r="I61" s="124">
        <f>IF($D61&gt;0,'5A'!I61/(2*$D61)," ")</f>
        <v>0</v>
      </c>
      <c r="J61" s="26">
        <f>IF($D61&gt;0,'5A'!J61/(2*$D61)," ")</f>
        <v>9.0909090909090912E-2</v>
      </c>
      <c r="K61" s="124">
        <f>IF($D61&gt;0,'5A'!K61/(2*$D61)," ")</f>
        <v>0</v>
      </c>
      <c r="L61" s="26">
        <f>IF($D61&gt;0,'5A'!L61/(2*$D61)," ")</f>
        <v>4.5454545454545456E-2</v>
      </c>
      <c r="M61" s="124">
        <f>IF($D61&gt;0,'5A'!M61/(2*$D61)," ")</f>
        <v>0</v>
      </c>
      <c r="N61" s="26">
        <f>IF($D61&gt;0,'5A'!N61/(2*$D61)," ")</f>
        <v>0</v>
      </c>
      <c r="O61" s="124">
        <f>IF($D61&gt;0,'5A'!O61/(2*$D61)," ")</f>
        <v>0</v>
      </c>
      <c r="P61" s="26">
        <v>0</v>
      </c>
      <c r="Q61" s="36">
        <f>IF($D61&gt;0,'5A'!Q61/(2*$D61)," ")</f>
        <v>0</v>
      </c>
    </row>
    <row r="62" spans="1:17" ht="12.75" customHeight="1" x14ac:dyDescent="0.25">
      <c r="A62" s="233" t="s">
        <v>226</v>
      </c>
      <c r="B62" s="234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</row>
    <row r="63" spans="1:17" x14ac:dyDescent="0.25">
      <c r="A63" s="235" t="s">
        <v>260</v>
      </c>
    </row>
  </sheetData>
  <phoneticPr fontId="0" type="noConversion"/>
  <printOptions horizontalCentered="1" verticalCentered="1"/>
  <pageMargins left="0.25" right="0.25" top="0.25" bottom="0.25" header="0.5" footer="0.5"/>
  <pageSetup scale="63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62"/>
  <sheetViews>
    <sheetView zoomScaleNormal="100" zoomScaleSheetLayoutView="100" workbookViewId="0">
      <selection activeCell="D7" sqref="D7:P60"/>
    </sheetView>
  </sheetViews>
  <sheetFormatPr defaultColWidth="9.08984375" defaultRowHeight="12.75" customHeight="1" x14ac:dyDescent="0.25"/>
  <cols>
    <col min="1" max="1" width="15.7265625" style="2" customWidth="1"/>
    <col min="2" max="2" width="11.26953125" style="2" bestFit="1" customWidth="1"/>
    <col min="3" max="3" width="13.453125" style="2" bestFit="1" customWidth="1"/>
    <col min="4" max="4" width="13.26953125" style="2" bestFit="1" customWidth="1"/>
    <col min="5" max="5" width="12.453125" style="2" bestFit="1" customWidth="1"/>
    <col min="6" max="6" width="12.26953125" style="2" customWidth="1"/>
    <col min="7" max="7" width="11.453125" style="2" bestFit="1" customWidth="1"/>
    <col min="8" max="8" width="10.453125" style="2" bestFit="1" customWidth="1"/>
    <col min="9" max="9" width="10.26953125" style="2" bestFit="1" customWidth="1"/>
    <col min="10" max="10" width="11.453125" style="2" bestFit="1" customWidth="1"/>
    <col min="11" max="11" width="10.90625" style="2" bestFit="1" customWidth="1"/>
    <col min="12" max="12" width="9.90625" style="2" bestFit="1" customWidth="1"/>
    <col min="13" max="13" width="12.453125" style="2" bestFit="1" customWidth="1"/>
    <col min="14" max="14" width="11.7265625" style="2" bestFit="1" customWidth="1"/>
    <col min="15" max="15" width="10.7265625" style="2" bestFit="1" customWidth="1"/>
    <col min="16" max="16" width="9.453125" style="2" bestFit="1" customWidth="1"/>
    <col min="17" max="16384" width="9.08984375" style="2"/>
  </cols>
  <sheetData>
    <row r="1" spans="1:17" s="110" customFormat="1" ht="12.75" customHeight="1" x14ac:dyDescent="0.3">
      <c r="A1" s="159" t="s">
        <v>195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7" s="110" customFormat="1" ht="12.75" customHeight="1" x14ac:dyDescent="0.3">
      <c r="A2" s="159" t="s">
        <v>196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r="3" spans="1:17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</row>
    <row r="4" spans="1:17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</row>
    <row r="5" spans="1:17" s="3" customFormat="1" ht="45" customHeight="1" x14ac:dyDescent="0.3">
      <c r="A5" s="62" t="s">
        <v>0</v>
      </c>
      <c r="B5" s="21" t="s">
        <v>149</v>
      </c>
      <c r="C5" s="102" t="s">
        <v>150</v>
      </c>
      <c r="D5" s="101" t="s">
        <v>133</v>
      </c>
      <c r="E5" s="21" t="s">
        <v>145</v>
      </c>
      <c r="F5" s="21" t="s">
        <v>131</v>
      </c>
      <c r="G5" s="21" t="s">
        <v>134</v>
      </c>
      <c r="H5" s="21" t="s">
        <v>135</v>
      </c>
      <c r="I5" s="21" t="s">
        <v>136</v>
      </c>
      <c r="J5" s="21" t="s">
        <v>137</v>
      </c>
      <c r="K5" s="21" t="s">
        <v>138</v>
      </c>
      <c r="L5" s="21" t="s">
        <v>139</v>
      </c>
      <c r="M5" s="21" t="s">
        <v>140</v>
      </c>
      <c r="N5" s="21" t="s">
        <v>146</v>
      </c>
      <c r="O5" s="21" t="s">
        <v>142</v>
      </c>
      <c r="P5" s="62" t="s">
        <v>255</v>
      </c>
      <c r="Q5" s="58"/>
    </row>
    <row r="6" spans="1:17" s="3" customFormat="1" ht="12.75" customHeight="1" x14ac:dyDescent="0.3">
      <c r="A6" s="33" t="s">
        <v>3</v>
      </c>
      <c r="B6" s="19">
        <f>SUM(B7:B60)</f>
        <v>647811</v>
      </c>
      <c r="C6" s="105">
        <f>SUM(C7:C60)</f>
        <v>275825</v>
      </c>
      <c r="D6" s="103">
        <f t="shared" ref="D6:P6" si="0">SUM(D7:D60)</f>
        <v>213337</v>
      </c>
      <c r="E6" s="19">
        <f t="shared" si="0"/>
        <v>1881</v>
      </c>
      <c r="F6" s="19">
        <f t="shared" si="0"/>
        <v>1419</v>
      </c>
      <c r="G6" s="19">
        <f t="shared" si="0"/>
        <v>2731</v>
      </c>
      <c r="H6" s="19">
        <f t="shared" si="0"/>
        <v>92</v>
      </c>
      <c r="I6" s="19">
        <f t="shared" si="0"/>
        <v>41956</v>
      </c>
      <c r="J6" s="19">
        <f t="shared" si="0"/>
        <v>904</v>
      </c>
      <c r="K6" s="19">
        <f t="shared" si="0"/>
        <v>12166</v>
      </c>
      <c r="L6" s="19">
        <f t="shared" si="0"/>
        <v>5093</v>
      </c>
      <c r="M6" s="19">
        <f t="shared" si="0"/>
        <v>1733</v>
      </c>
      <c r="N6" s="19">
        <f t="shared" si="0"/>
        <v>982</v>
      </c>
      <c r="O6" s="37">
        <f t="shared" si="0"/>
        <v>1</v>
      </c>
      <c r="P6" s="19">
        <f t="shared" si="0"/>
        <v>22412</v>
      </c>
      <c r="Q6" s="58" t="s">
        <v>2</v>
      </c>
    </row>
    <row r="7" spans="1:17" ht="18" customHeight="1" x14ac:dyDescent="0.3">
      <c r="A7" s="41" t="s">
        <v>7</v>
      </c>
      <c r="B7" s="19">
        <v>2055</v>
      </c>
      <c r="C7" s="105">
        <v>920</v>
      </c>
      <c r="D7" s="103">
        <v>772</v>
      </c>
      <c r="E7" s="19">
        <v>2</v>
      </c>
      <c r="F7" s="19">
        <v>47</v>
      </c>
      <c r="G7" s="19">
        <v>48</v>
      </c>
      <c r="H7" s="37">
        <v>0</v>
      </c>
      <c r="I7" s="19">
        <v>11</v>
      </c>
      <c r="J7" s="37">
        <v>0</v>
      </c>
      <c r="K7" s="19">
        <v>24</v>
      </c>
      <c r="L7" s="19">
        <v>28</v>
      </c>
      <c r="M7" s="37">
        <v>0</v>
      </c>
      <c r="N7" s="19">
        <v>6</v>
      </c>
      <c r="O7" s="37">
        <v>0</v>
      </c>
      <c r="P7" s="19">
        <v>24</v>
      </c>
    </row>
    <row r="8" spans="1:17" ht="12.75" customHeight="1" x14ac:dyDescent="0.3">
      <c r="A8" s="41" t="s">
        <v>8</v>
      </c>
      <c r="B8" s="19">
        <v>1167</v>
      </c>
      <c r="C8" s="105">
        <v>484</v>
      </c>
      <c r="D8" s="103">
        <v>347</v>
      </c>
      <c r="E8" s="37">
        <v>0</v>
      </c>
      <c r="F8" s="37">
        <v>3</v>
      </c>
      <c r="G8" s="19">
        <v>2</v>
      </c>
      <c r="H8" s="19">
        <v>2</v>
      </c>
      <c r="I8" s="19">
        <v>132</v>
      </c>
      <c r="J8" s="19">
        <v>54</v>
      </c>
      <c r="K8" s="19">
        <v>24</v>
      </c>
      <c r="L8" s="19">
        <v>6</v>
      </c>
      <c r="M8" s="19">
        <v>24</v>
      </c>
      <c r="N8" s="37">
        <v>0</v>
      </c>
      <c r="O8" s="37">
        <v>0</v>
      </c>
      <c r="P8" s="37">
        <v>0</v>
      </c>
    </row>
    <row r="9" spans="1:17" ht="12.75" customHeight="1" x14ac:dyDescent="0.3">
      <c r="A9" s="41" t="s">
        <v>9</v>
      </c>
      <c r="B9" s="19">
        <v>1953</v>
      </c>
      <c r="C9" s="105">
        <v>335</v>
      </c>
      <c r="D9" s="103">
        <v>271</v>
      </c>
      <c r="E9" s="37">
        <v>0</v>
      </c>
      <c r="F9" s="37">
        <v>0</v>
      </c>
      <c r="G9" s="19">
        <v>2</v>
      </c>
      <c r="H9" s="37">
        <v>0</v>
      </c>
      <c r="I9" s="19">
        <v>32</v>
      </c>
      <c r="J9" s="19">
        <v>15</v>
      </c>
      <c r="K9" s="19">
        <v>13</v>
      </c>
      <c r="L9" s="19">
        <v>1</v>
      </c>
      <c r="M9" s="37">
        <v>2</v>
      </c>
      <c r="N9" s="19">
        <v>15</v>
      </c>
      <c r="O9" s="37">
        <v>0</v>
      </c>
      <c r="P9" s="37">
        <v>0</v>
      </c>
    </row>
    <row r="10" spans="1:17" ht="12.75" customHeight="1" x14ac:dyDescent="0.3">
      <c r="A10" s="41" t="s">
        <v>10</v>
      </c>
      <c r="B10" s="19">
        <v>484</v>
      </c>
      <c r="C10" s="105">
        <v>99</v>
      </c>
      <c r="D10" s="103">
        <v>60</v>
      </c>
      <c r="E10" s="37">
        <v>0</v>
      </c>
      <c r="F10" s="37">
        <v>2</v>
      </c>
      <c r="G10" s="19">
        <v>3</v>
      </c>
      <c r="H10" s="37">
        <v>0</v>
      </c>
      <c r="I10" s="19">
        <v>22</v>
      </c>
      <c r="J10" s="19">
        <v>4</v>
      </c>
      <c r="K10" s="19">
        <v>14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</row>
    <row r="11" spans="1:17" ht="12.75" customHeight="1" x14ac:dyDescent="0.3">
      <c r="A11" s="41" t="s">
        <v>11</v>
      </c>
      <c r="B11" s="19">
        <v>264262</v>
      </c>
      <c r="C11" s="105">
        <v>136227</v>
      </c>
      <c r="D11" s="103">
        <v>102626</v>
      </c>
      <c r="E11" s="19">
        <v>907</v>
      </c>
      <c r="F11" s="19">
        <v>1199</v>
      </c>
      <c r="G11" s="19">
        <v>336</v>
      </c>
      <c r="H11" s="37">
        <v>0</v>
      </c>
      <c r="I11" s="19">
        <v>27676</v>
      </c>
      <c r="J11" s="19">
        <v>58</v>
      </c>
      <c r="K11" s="19">
        <v>7899</v>
      </c>
      <c r="L11" s="19">
        <v>2198</v>
      </c>
      <c r="M11" s="19">
        <v>991</v>
      </c>
      <c r="N11" s="19">
        <v>114</v>
      </c>
      <c r="O11" s="37">
        <v>0</v>
      </c>
      <c r="P11" s="19">
        <v>9951</v>
      </c>
    </row>
    <row r="12" spans="1:17" ht="12.75" customHeight="1" x14ac:dyDescent="0.3">
      <c r="A12" s="41" t="s">
        <v>12</v>
      </c>
      <c r="B12" s="19">
        <v>7285</v>
      </c>
      <c r="C12" s="105">
        <v>4702</v>
      </c>
      <c r="D12" s="103">
        <v>1176</v>
      </c>
      <c r="E12" s="19">
        <v>40</v>
      </c>
      <c r="F12" s="37">
        <v>0</v>
      </c>
      <c r="G12" s="19">
        <v>10</v>
      </c>
      <c r="H12" s="19">
        <v>3</v>
      </c>
      <c r="I12" s="19">
        <v>3514</v>
      </c>
      <c r="J12" s="19">
        <v>47</v>
      </c>
      <c r="K12" s="19">
        <v>650</v>
      </c>
      <c r="L12" s="19">
        <v>7</v>
      </c>
      <c r="M12" s="19">
        <v>52</v>
      </c>
      <c r="N12" s="19">
        <v>85</v>
      </c>
      <c r="O12" s="37">
        <v>0</v>
      </c>
      <c r="P12" s="19">
        <v>323</v>
      </c>
    </row>
    <row r="13" spans="1:17" ht="12.75" customHeight="1" x14ac:dyDescent="0.3">
      <c r="A13" s="41" t="s">
        <v>13</v>
      </c>
      <c r="B13" s="19">
        <v>1964</v>
      </c>
      <c r="C13" s="105">
        <v>194</v>
      </c>
      <c r="D13" s="103">
        <v>155</v>
      </c>
      <c r="E13" s="19">
        <v>13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19">
        <v>20</v>
      </c>
      <c r="L13" s="37">
        <v>0</v>
      </c>
      <c r="M13" s="19">
        <v>9</v>
      </c>
      <c r="N13" s="37">
        <v>0</v>
      </c>
      <c r="O13" s="37">
        <v>0</v>
      </c>
      <c r="P13" s="37">
        <v>0</v>
      </c>
    </row>
    <row r="14" spans="1:17" ht="12.75" customHeight="1" x14ac:dyDescent="0.3">
      <c r="A14" s="41" t="s">
        <v>14</v>
      </c>
      <c r="B14" s="19">
        <v>796</v>
      </c>
      <c r="C14" s="105">
        <v>192</v>
      </c>
      <c r="D14" s="103">
        <v>188</v>
      </c>
      <c r="E14" s="37">
        <v>0</v>
      </c>
      <c r="F14" s="37">
        <v>0</v>
      </c>
      <c r="G14" s="37">
        <v>0</v>
      </c>
      <c r="H14" s="37">
        <v>0</v>
      </c>
      <c r="I14" s="19">
        <v>5</v>
      </c>
      <c r="J14" s="37">
        <v>0</v>
      </c>
      <c r="K14" s="37">
        <v>1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</row>
    <row r="15" spans="1:17" ht="12.75" customHeight="1" x14ac:dyDescent="0.3">
      <c r="A15" s="41" t="s">
        <v>76</v>
      </c>
      <c r="B15" s="19">
        <v>4445</v>
      </c>
      <c r="C15" s="105">
        <v>1125</v>
      </c>
      <c r="D15" s="103">
        <v>520</v>
      </c>
      <c r="E15" s="37">
        <v>0</v>
      </c>
      <c r="F15" s="37">
        <v>0</v>
      </c>
      <c r="G15" s="19">
        <v>3</v>
      </c>
      <c r="H15" s="19">
        <v>1</v>
      </c>
      <c r="I15" s="37">
        <v>238</v>
      </c>
      <c r="J15" s="37">
        <v>0</v>
      </c>
      <c r="K15" s="37">
        <v>130</v>
      </c>
      <c r="L15" s="37">
        <v>0</v>
      </c>
      <c r="M15" s="37">
        <v>0</v>
      </c>
      <c r="N15" s="19">
        <v>65</v>
      </c>
      <c r="O15" s="37">
        <v>0</v>
      </c>
      <c r="P15" s="37">
        <v>309</v>
      </c>
    </row>
    <row r="16" spans="1:17" ht="12.75" customHeight="1" x14ac:dyDescent="0.3">
      <c r="A16" s="41" t="s">
        <v>15</v>
      </c>
      <c r="B16" s="19">
        <v>5508</v>
      </c>
      <c r="C16" s="105">
        <v>860</v>
      </c>
      <c r="D16" s="103">
        <v>370</v>
      </c>
      <c r="E16" s="37">
        <v>0</v>
      </c>
      <c r="F16" s="37">
        <v>0</v>
      </c>
      <c r="G16" s="19">
        <v>76</v>
      </c>
      <c r="H16" s="37">
        <v>0</v>
      </c>
      <c r="I16" s="19">
        <v>152</v>
      </c>
      <c r="J16" s="37">
        <v>56</v>
      </c>
      <c r="K16" s="19">
        <v>82</v>
      </c>
      <c r="L16" s="19">
        <v>183</v>
      </c>
      <c r="M16" s="37">
        <v>0</v>
      </c>
      <c r="N16" s="37">
        <v>2</v>
      </c>
      <c r="O16" s="37">
        <v>0</v>
      </c>
      <c r="P16" s="19">
        <v>154</v>
      </c>
    </row>
    <row r="17" spans="1:16" ht="18" customHeight="1" x14ac:dyDescent="0.3">
      <c r="A17" s="41" t="s">
        <v>16</v>
      </c>
      <c r="B17" s="19">
        <v>1202</v>
      </c>
      <c r="C17" s="105">
        <v>144</v>
      </c>
      <c r="D17" s="103">
        <v>106</v>
      </c>
      <c r="E17" s="37">
        <v>0</v>
      </c>
      <c r="F17" s="37">
        <v>0</v>
      </c>
      <c r="G17" s="19">
        <v>8</v>
      </c>
      <c r="H17" s="37">
        <v>0</v>
      </c>
      <c r="I17" s="19">
        <v>18</v>
      </c>
      <c r="J17" s="19">
        <v>1</v>
      </c>
      <c r="K17" s="19">
        <v>4</v>
      </c>
      <c r="L17" s="19">
        <v>3</v>
      </c>
      <c r="M17" s="37">
        <v>0</v>
      </c>
      <c r="N17" s="19">
        <v>3</v>
      </c>
      <c r="O17" s="37">
        <v>0</v>
      </c>
      <c r="P17" s="19">
        <v>7</v>
      </c>
    </row>
    <row r="18" spans="1:16" ht="12.75" customHeight="1" x14ac:dyDescent="0.3">
      <c r="A18" s="41" t="s">
        <v>17</v>
      </c>
      <c r="B18" s="19">
        <v>231</v>
      </c>
      <c r="C18" s="105">
        <v>4</v>
      </c>
      <c r="D18" s="103">
        <v>2</v>
      </c>
      <c r="E18" s="37">
        <v>0</v>
      </c>
      <c r="F18" s="37">
        <v>0</v>
      </c>
      <c r="G18" s="19">
        <v>2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</row>
    <row r="19" spans="1:16" ht="12.75" customHeight="1" x14ac:dyDescent="0.3">
      <c r="A19" s="41" t="s">
        <v>18</v>
      </c>
      <c r="B19" s="19">
        <v>4240</v>
      </c>
      <c r="C19" s="105">
        <v>1232</v>
      </c>
      <c r="D19" s="103">
        <v>1050</v>
      </c>
      <c r="E19" s="19">
        <v>1</v>
      </c>
      <c r="F19" s="19">
        <v>6</v>
      </c>
      <c r="G19" s="19">
        <v>7</v>
      </c>
      <c r="H19" s="37">
        <v>0</v>
      </c>
      <c r="I19" s="19">
        <v>44</v>
      </c>
      <c r="J19" s="37">
        <v>0</v>
      </c>
      <c r="K19" s="19">
        <v>13</v>
      </c>
      <c r="L19" s="19">
        <v>16</v>
      </c>
      <c r="M19" s="19">
        <v>1</v>
      </c>
      <c r="N19" s="37">
        <v>0</v>
      </c>
      <c r="O19" s="37">
        <v>0</v>
      </c>
      <c r="P19" s="19">
        <v>161</v>
      </c>
    </row>
    <row r="20" spans="1:16" ht="12.75" customHeight="1" x14ac:dyDescent="0.3">
      <c r="A20" s="41" t="s">
        <v>19</v>
      </c>
      <c r="B20" s="19">
        <v>36</v>
      </c>
      <c r="C20" s="105">
        <v>30</v>
      </c>
      <c r="D20" s="103">
        <v>6</v>
      </c>
      <c r="E20" s="37">
        <v>0</v>
      </c>
      <c r="F20" s="37">
        <v>0</v>
      </c>
      <c r="G20" s="37">
        <v>0</v>
      </c>
      <c r="H20" s="37">
        <v>0</v>
      </c>
      <c r="I20" s="19">
        <v>14</v>
      </c>
      <c r="J20" s="37">
        <v>8</v>
      </c>
      <c r="K20" s="19">
        <v>2</v>
      </c>
      <c r="L20" s="37">
        <v>0</v>
      </c>
      <c r="M20" s="37">
        <v>0</v>
      </c>
      <c r="N20" s="37">
        <v>0</v>
      </c>
      <c r="O20" s="37">
        <v>0</v>
      </c>
      <c r="P20" s="19">
        <v>14</v>
      </c>
    </row>
    <row r="21" spans="1:16" ht="12.75" customHeight="1" x14ac:dyDescent="0.3">
      <c r="A21" s="41" t="s">
        <v>20</v>
      </c>
      <c r="B21" s="19">
        <v>2474</v>
      </c>
      <c r="C21" s="105">
        <v>2042</v>
      </c>
      <c r="D21" s="103">
        <v>2025</v>
      </c>
      <c r="E21" s="37">
        <v>0</v>
      </c>
      <c r="F21" s="37">
        <v>0</v>
      </c>
      <c r="G21" s="19">
        <v>33</v>
      </c>
      <c r="H21" s="37">
        <v>0</v>
      </c>
      <c r="I21" s="37">
        <v>0</v>
      </c>
      <c r="J21" s="37">
        <v>0</v>
      </c>
      <c r="K21" s="19">
        <v>4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</row>
    <row r="22" spans="1:16" ht="12.75" customHeight="1" x14ac:dyDescent="0.3">
      <c r="A22" s="41" t="s">
        <v>21</v>
      </c>
      <c r="B22" s="19">
        <v>1977</v>
      </c>
      <c r="C22" s="105">
        <v>440</v>
      </c>
      <c r="D22" s="103">
        <v>423</v>
      </c>
      <c r="E22" s="37">
        <v>0</v>
      </c>
      <c r="F22" s="37">
        <v>0</v>
      </c>
      <c r="G22" s="37">
        <v>0</v>
      </c>
      <c r="H22" s="37">
        <v>0</v>
      </c>
      <c r="I22" s="19">
        <v>14</v>
      </c>
      <c r="J22" s="37">
        <v>0</v>
      </c>
      <c r="K22" s="37">
        <v>3</v>
      </c>
      <c r="L22" s="37">
        <v>0</v>
      </c>
      <c r="M22" s="37">
        <v>0</v>
      </c>
      <c r="N22" s="19">
        <v>5</v>
      </c>
      <c r="O22" s="37">
        <v>0</v>
      </c>
      <c r="P22" s="37">
        <v>0</v>
      </c>
    </row>
    <row r="23" spans="1:16" ht="12.75" customHeight="1" x14ac:dyDescent="0.3">
      <c r="A23" s="41" t="s">
        <v>22</v>
      </c>
      <c r="B23" s="19">
        <v>2975</v>
      </c>
      <c r="C23" s="105">
        <v>1176</v>
      </c>
      <c r="D23" s="103">
        <v>578</v>
      </c>
      <c r="E23" s="37">
        <v>0</v>
      </c>
      <c r="F23" s="19">
        <v>2</v>
      </c>
      <c r="G23" s="37">
        <v>1</v>
      </c>
      <c r="H23" s="37">
        <v>0</v>
      </c>
      <c r="I23" s="19">
        <v>19</v>
      </c>
      <c r="J23" s="19">
        <v>6</v>
      </c>
      <c r="K23" s="19">
        <v>33</v>
      </c>
      <c r="L23" s="19">
        <v>13</v>
      </c>
      <c r="M23" s="19">
        <v>23</v>
      </c>
      <c r="N23" s="19">
        <v>4</v>
      </c>
      <c r="O23" s="37">
        <v>0</v>
      </c>
      <c r="P23" s="19">
        <v>596</v>
      </c>
    </row>
    <row r="24" spans="1:16" ht="12.75" customHeight="1" x14ac:dyDescent="0.3">
      <c r="A24" s="41" t="s">
        <v>23</v>
      </c>
      <c r="B24" s="19">
        <v>1939</v>
      </c>
      <c r="C24" s="105">
        <v>736</v>
      </c>
      <c r="D24" s="103">
        <v>637</v>
      </c>
      <c r="E24" s="37">
        <v>52</v>
      </c>
      <c r="F24" s="19">
        <v>3</v>
      </c>
      <c r="G24" s="37">
        <v>1</v>
      </c>
      <c r="H24" s="37">
        <v>0</v>
      </c>
      <c r="I24" s="19">
        <v>2</v>
      </c>
      <c r="J24" s="37">
        <v>0</v>
      </c>
      <c r="K24" s="19">
        <v>63</v>
      </c>
      <c r="L24" s="37">
        <v>0</v>
      </c>
      <c r="M24" s="37">
        <v>0</v>
      </c>
      <c r="N24" s="19">
        <v>3</v>
      </c>
      <c r="O24" s="37">
        <v>0</v>
      </c>
      <c r="P24" s="37">
        <v>0</v>
      </c>
    </row>
    <row r="25" spans="1:16" ht="12.75" customHeight="1" x14ac:dyDescent="0.3">
      <c r="A25" s="41" t="s">
        <v>24</v>
      </c>
      <c r="B25" s="19">
        <v>3348</v>
      </c>
      <c r="C25" s="105">
        <v>1033</v>
      </c>
      <c r="D25" s="103">
        <v>776</v>
      </c>
      <c r="E25" s="19">
        <v>95</v>
      </c>
      <c r="F25" s="37">
        <v>0</v>
      </c>
      <c r="G25" s="19">
        <v>20</v>
      </c>
      <c r="H25" s="37">
        <v>0</v>
      </c>
      <c r="I25" s="19">
        <v>19</v>
      </c>
      <c r="J25" s="19">
        <v>67</v>
      </c>
      <c r="K25" s="19">
        <v>46</v>
      </c>
      <c r="L25" s="19">
        <v>257</v>
      </c>
      <c r="M25" s="19">
        <v>24</v>
      </c>
      <c r="N25" s="19">
        <v>16</v>
      </c>
      <c r="O25" s="37">
        <v>0</v>
      </c>
      <c r="P25" s="19">
        <v>4</v>
      </c>
    </row>
    <row r="26" spans="1:16" ht="12.75" customHeight="1" x14ac:dyDescent="0.3">
      <c r="A26" s="41" t="s">
        <v>25</v>
      </c>
      <c r="B26" s="19">
        <v>1206</v>
      </c>
      <c r="C26" s="105">
        <v>233</v>
      </c>
      <c r="D26" s="103">
        <v>71</v>
      </c>
      <c r="E26" s="37">
        <v>9</v>
      </c>
      <c r="F26" s="19">
        <v>20</v>
      </c>
      <c r="G26" s="37">
        <v>0</v>
      </c>
      <c r="H26" s="37">
        <v>2</v>
      </c>
      <c r="I26" s="19">
        <v>96</v>
      </c>
      <c r="J26" s="37">
        <v>4</v>
      </c>
      <c r="K26" s="19">
        <v>28</v>
      </c>
      <c r="L26" s="19">
        <v>96</v>
      </c>
      <c r="M26" s="37">
        <v>11</v>
      </c>
      <c r="N26" s="19">
        <v>17</v>
      </c>
      <c r="O26" s="37">
        <v>0</v>
      </c>
      <c r="P26" s="37">
        <v>0</v>
      </c>
    </row>
    <row r="27" spans="1:16" ht="18" customHeight="1" x14ac:dyDescent="0.3">
      <c r="A27" s="41" t="s">
        <v>26</v>
      </c>
      <c r="B27" s="19">
        <v>14952</v>
      </c>
      <c r="C27" s="105">
        <v>10856</v>
      </c>
      <c r="D27" s="103">
        <v>9655</v>
      </c>
      <c r="E27" s="37">
        <v>0</v>
      </c>
      <c r="F27" s="37">
        <v>0</v>
      </c>
      <c r="G27" s="19">
        <v>25</v>
      </c>
      <c r="H27" s="37">
        <v>0</v>
      </c>
      <c r="I27" s="19">
        <v>1449</v>
      </c>
      <c r="J27" s="19">
        <v>3</v>
      </c>
      <c r="K27" s="19">
        <v>82</v>
      </c>
      <c r="L27" s="19">
        <v>106</v>
      </c>
      <c r="M27" s="19">
        <v>42</v>
      </c>
      <c r="N27" s="19">
        <v>2</v>
      </c>
      <c r="O27" s="37">
        <v>0</v>
      </c>
      <c r="P27" s="37">
        <v>0</v>
      </c>
    </row>
    <row r="28" spans="1:16" ht="12.75" customHeight="1" x14ac:dyDescent="0.3">
      <c r="A28" s="41" t="s">
        <v>27</v>
      </c>
      <c r="B28" s="19">
        <v>10135</v>
      </c>
      <c r="C28" s="105">
        <v>1917</v>
      </c>
      <c r="D28" s="103">
        <v>1404</v>
      </c>
      <c r="E28" s="37">
        <v>0</v>
      </c>
      <c r="F28" s="37">
        <v>0</v>
      </c>
      <c r="G28" s="19">
        <v>96</v>
      </c>
      <c r="H28" s="37">
        <v>0</v>
      </c>
      <c r="I28" s="19">
        <v>506</v>
      </c>
      <c r="J28" s="19">
        <v>75</v>
      </c>
      <c r="K28" s="19">
        <v>170</v>
      </c>
      <c r="L28" s="19">
        <v>399</v>
      </c>
      <c r="M28" s="37">
        <v>0</v>
      </c>
      <c r="N28" s="37">
        <v>0</v>
      </c>
      <c r="O28" s="37">
        <v>0</v>
      </c>
      <c r="P28" s="37">
        <v>0</v>
      </c>
    </row>
    <row r="29" spans="1:16" ht="12.75" customHeight="1" x14ac:dyDescent="0.3">
      <c r="A29" s="41" t="s">
        <v>28</v>
      </c>
      <c r="B29" s="19">
        <v>40455</v>
      </c>
      <c r="C29" s="105">
        <v>22246</v>
      </c>
      <c r="D29" s="103">
        <v>22159</v>
      </c>
      <c r="E29" s="37">
        <v>0</v>
      </c>
      <c r="F29" s="37">
        <v>0</v>
      </c>
      <c r="G29" s="37">
        <v>0</v>
      </c>
      <c r="H29" s="37">
        <v>0</v>
      </c>
      <c r="I29" s="37">
        <v>28</v>
      </c>
      <c r="J29" s="37">
        <v>0</v>
      </c>
      <c r="K29" s="37">
        <v>28</v>
      </c>
      <c r="L29" s="37">
        <v>0</v>
      </c>
      <c r="M29" s="37">
        <v>5</v>
      </c>
      <c r="N29" s="19">
        <v>41</v>
      </c>
      <c r="O29" s="37">
        <v>0</v>
      </c>
      <c r="P29" s="37">
        <v>0</v>
      </c>
    </row>
    <row r="30" spans="1:16" ht="12.75" customHeight="1" x14ac:dyDescent="0.3">
      <c r="A30" s="41" t="s">
        <v>29</v>
      </c>
      <c r="B30" s="19">
        <v>3380</v>
      </c>
      <c r="C30" s="105">
        <v>1799</v>
      </c>
      <c r="D30" s="103">
        <v>1024</v>
      </c>
      <c r="E30" s="19">
        <v>22</v>
      </c>
      <c r="F30" s="19">
        <v>6</v>
      </c>
      <c r="G30" s="19">
        <v>14</v>
      </c>
      <c r="H30" s="37">
        <v>11</v>
      </c>
      <c r="I30" s="19">
        <v>514</v>
      </c>
      <c r="J30" s="19">
        <v>67</v>
      </c>
      <c r="K30" s="19">
        <v>156</v>
      </c>
      <c r="L30" s="19">
        <v>19</v>
      </c>
      <c r="M30" s="19">
        <v>6</v>
      </c>
      <c r="N30" s="19">
        <v>66</v>
      </c>
      <c r="O30" s="37">
        <v>0</v>
      </c>
      <c r="P30" s="19">
        <v>525</v>
      </c>
    </row>
    <row r="31" spans="1:16" ht="12.75" customHeight="1" x14ac:dyDescent="0.3">
      <c r="A31" s="41" t="s">
        <v>30</v>
      </c>
      <c r="B31" s="19">
        <v>8492</v>
      </c>
      <c r="C31" s="105">
        <v>3710</v>
      </c>
      <c r="D31" s="103">
        <v>2754</v>
      </c>
      <c r="E31" s="19">
        <v>1</v>
      </c>
      <c r="F31" s="19">
        <v>1</v>
      </c>
      <c r="G31" s="19">
        <v>4</v>
      </c>
      <c r="H31" s="37">
        <v>1</v>
      </c>
      <c r="I31" s="19">
        <v>67</v>
      </c>
      <c r="J31" s="19">
        <v>6</v>
      </c>
      <c r="K31" s="19">
        <v>157</v>
      </c>
      <c r="L31" s="19">
        <v>72</v>
      </c>
      <c r="M31" s="37">
        <v>0</v>
      </c>
      <c r="N31" s="19">
        <v>76</v>
      </c>
      <c r="O31" s="37">
        <v>0</v>
      </c>
      <c r="P31" s="19">
        <v>1157</v>
      </c>
    </row>
    <row r="32" spans="1:16" ht="12.75" customHeight="1" x14ac:dyDescent="0.3">
      <c r="A32" s="41" t="s">
        <v>31</v>
      </c>
      <c r="B32" s="19">
        <v>312</v>
      </c>
      <c r="C32" s="105">
        <v>108</v>
      </c>
      <c r="D32" s="103">
        <v>60</v>
      </c>
      <c r="E32" s="37">
        <v>0</v>
      </c>
      <c r="F32" s="37">
        <v>0</v>
      </c>
      <c r="G32" s="19">
        <v>12</v>
      </c>
      <c r="H32" s="37">
        <v>0</v>
      </c>
      <c r="I32" s="19">
        <v>2</v>
      </c>
      <c r="J32" s="19">
        <v>26</v>
      </c>
      <c r="K32" s="19">
        <v>18</v>
      </c>
      <c r="L32" s="37">
        <v>0</v>
      </c>
      <c r="M32" s="37">
        <v>1</v>
      </c>
      <c r="N32" s="19">
        <v>3</v>
      </c>
      <c r="O32" s="37">
        <v>0</v>
      </c>
      <c r="P32" s="37">
        <v>0</v>
      </c>
    </row>
    <row r="33" spans="1:16" ht="12.75" customHeight="1" x14ac:dyDescent="0.3">
      <c r="A33" s="41" t="s">
        <v>32</v>
      </c>
      <c r="B33" s="19">
        <v>3581</v>
      </c>
      <c r="C33" s="105">
        <v>730</v>
      </c>
      <c r="D33" s="103">
        <v>659</v>
      </c>
      <c r="E33" s="19">
        <v>3</v>
      </c>
      <c r="F33" s="19">
        <v>3</v>
      </c>
      <c r="G33" s="19">
        <v>10</v>
      </c>
      <c r="H33" s="37">
        <v>0</v>
      </c>
      <c r="I33" s="19">
        <v>36</v>
      </c>
      <c r="J33" s="19">
        <v>4</v>
      </c>
      <c r="K33" s="19">
        <v>28</v>
      </c>
      <c r="L33" s="19">
        <v>11</v>
      </c>
      <c r="M33" s="37">
        <v>0</v>
      </c>
      <c r="N33" s="19">
        <v>8</v>
      </c>
      <c r="O33" s="37">
        <v>0</v>
      </c>
      <c r="P33" s="19">
        <v>84</v>
      </c>
    </row>
    <row r="34" spans="1:16" ht="12.75" customHeight="1" x14ac:dyDescent="0.3">
      <c r="A34" s="41" t="s">
        <v>33</v>
      </c>
      <c r="B34" s="19">
        <v>821</v>
      </c>
      <c r="C34" s="105">
        <v>326</v>
      </c>
      <c r="D34" s="103">
        <v>177</v>
      </c>
      <c r="E34" s="37">
        <v>2</v>
      </c>
      <c r="F34" s="37">
        <v>2</v>
      </c>
      <c r="G34" s="19">
        <v>130</v>
      </c>
      <c r="H34" s="37">
        <v>0</v>
      </c>
      <c r="I34" s="19">
        <v>44</v>
      </c>
      <c r="J34" s="19">
        <v>6</v>
      </c>
      <c r="K34" s="19">
        <v>21</v>
      </c>
      <c r="L34" s="37">
        <v>0</v>
      </c>
      <c r="M34" s="19">
        <v>2</v>
      </c>
      <c r="N34" s="19">
        <v>3</v>
      </c>
      <c r="O34" s="37">
        <v>0</v>
      </c>
      <c r="P34" s="19">
        <v>4</v>
      </c>
    </row>
    <row r="35" spans="1:16" ht="12.75" customHeight="1" x14ac:dyDescent="0.3">
      <c r="A35" s="41" t="s">
        <v>34</v>
      </c>
      <c r="B35" s="19">
        <v>1021</v>
      </c>
      <c r="C35" s="105">
        <v>114</v>
      </c>
      <c r="D35" s="103">
        <v>100</v>
      </c>
      <c r="E35" s="37">
        <v>0</v>
      </c>
      <c r="F35" s="37">
        <v>0</v>
      </c>
      <c r="G35" s="19">
        <v>1</v>
      </c>
      <c r="H35" s="37">
        <v>0</v>
      </c>
      <c r="I35" s="19">
        <v>1</v>
      </c>
      <c r="J35" s="37">
        <v>0</v>
      </c>
      <c r="K35" s="19">
        <v>1</v>
      </c>
      <c r="L35" s="19">
        <v>1</v>
      </c>
      <c r="M35" s="19">
        <v>2</v>
      </c>
      <c r="N35" s="19">
        <v>1</v>
      </c>
      <c r="O35" s="37">
        <v>0</v>
      </c>
      <c r="P35" s="19">
        <v>13</v>
      </c>
    </row>
    <row r="36" spans="1:16" ht="12.75" customHeight="1" x14ac:dyDescent="0.3">
      <c r="A36" s="41" t="s">
        <v>35</v>
      </c>
      <c r="B36" s="19">
        <v>4072</v>
      </c>
      <c r="C36" s="105">
        <v>1515</v>
      </c>
      <c r="D36" s="103">
        <v>1283</v>
      </c>
      <c r="E36" s="37">
        <v>0</v>
      </c>
      <c r="F36" s="37">
        <v>1</v>
      </c>
      <c r="G36" s="19">
        <v>29</v>
      </c>
      <c r="H36" s="37">
        <v>0</v>
      </c>
      <c r="I36" s="19">
        <v>194</v>
      </c>
      <c r="J36" s="19">
        <v>8</v>
      </c>
      <c r="K36" s="19">
        <v>50</v>
      </c>
      <c r="L36" s="19">
        <v>13</v>
      </c>
      <c r="M36" s="19">
        <v>15</v>
      </c>
      <c r="N36" s="37">
        <v>3</v>
      </c>
      <c r="O36" s="37">
        <v>0</v>
      </c>
      <c r="P36" s="37">
        <v>0</v>
      </c>
    </row>
    <row r="37" spans="1:16" ht="18" customHeight="1" x14ac:dyDescent="0.3">
      <c r="A37" s="41" t="s">
        <v>36</v>
      </c>
      <c r="B37" s="19">
        <v>2147</v>
      </c>
      <c r="C37" s="105">
        <v>1460</v>
      </c>
      <c r="D37" s="103">
        <v>1279</v>
      </c>
      <c r="E37" s="37">
        <v>0</v>
      </c>
      <c r="F37" s="37">
        <v>0</v>
      </c>
      <c r="G37" s="19">
        <v>3</v>
      </c>
      <c r="H37" s="19">
        <v>4</v>
      </c>
      <c r="I37" s="19">
        <v>137</v>
      </c>
      <c r="J37" s="19">
        <v>23</v>
      </c>
      <c r="K37" s="19">
        <v>38</v>
      </c>
      <c r="L37" s="19">
        <v>49</v>
      </c>
      <c r="M37" s="37">
        <v>0</v>
      </c>
      <c r="N37" s="19">
        <v>34</v>
      </c>
      <c r="O37" s="37">
        <v>0</v>
      </c>
      <c r="P37" s="37">
        <v>0</v>
      </c>
    </row>
    <row r="38" spans="1:16" ht="12.75" customHeight="1" x14ac:dyDescent="0.3">
      <c r="A38" s="41" t="s">
        <v>37</v>
      </c>
      <c r="B38" s="19">
        <v>6477</v>
      </c>
      <c r="C38" s="105">
        <v>796</v>
      </c>
      <c r="D38" s="103">
        <v>386</v>
      </c>
      <c r="E38" s="37">
        <v>0</v>
      </c>
      <c r="F38" s="37">
        <v>0</v>
      </c>
      <c r="G38" s="19">
        <v>43</v>
      </c>
      <c r="H38" s="37">
        <v>0</v>
      </c>
      <c r="I38" s="19">
        <v>17</v>
      </c>
      <c r="J38" s="37">
        <v>1</v>
      </c>
      <c r="K38" s="19">
        <v>195</v>
      </c>
      <c r="L38" s="19">
        <v>99</v>
      </c>
      <c r="M38" s="19">
        <v>13</v>
      </c>
      <c r="N38" s="37">
        <v>1</v>
      </c>
      <c r="O38" s="37">
        <v>0</v>
      </c>
      <c r="P38" s="19">
        <v>127</v>
      </c>
    </row>
    <row r="39" spans="1:16" ht="12.75" customHeight="1" x14ac:dyDescent="0.3">
      <c r="A39" s="41" t="s">
        <v>38</v>
      </c>
      <c r="B39" s="19">
        <v>7627</v>
      </c>
      <c r="C39" s="105">
        <v>539</v>
      </c>
      <c r="D39" s="103">
        <v>526</v>
      </c>
      <c r="E39" s="37">
        <v>0</v>
      </c>
      <c r="F39" s="37">
        <v>0</v>
      </c>
      <c r="G39" s="37">
        <v>0</v>
      </c>
      <c r="H39" s="37">
        <v>0</v>
      </c>
      <c r="I39" s="19">
        <v>13</v>
      </c>
      <c r="J39" s="19">
        <v>5</v>
      </c>
      <c r="K39" s="19">
        <v>8</v>
      </c>
      <c r="L39" s="19">
        <v>4</v>
      </c>
      <c r="M39" s="37">
        <v>1</v>
      </c>
      <c r="N39" s="37">
        <v>0</v>
      </c>
      <c r="O39" s="37">
        <v>0</v>
      </c>
      <c r="P39" s="37">
        <v>0</v>
      </c>
    </row>
    <row r="40" spans="1:16" ht="12.75" customHeight="1" x14ac:dyDescent="0.3">
      <c r="A40" s="41" t="s">
        <v>39</v>
      </c>
      <c r="B40" s="19">
        <v>93693</v>
      </c>
      <c r="C40" s="105">
        <v>19546</v>
      </c>
      <c r="D40" s="103">
        <v>18419</v>
      </c>
      <c r="E40" s="19">
        <v>212</v>
      </c>
      <c r="F40" s="37">
        <v>42</v>
      </c>
      <c r="G40" s="37">
        <v>402</v>
      </c>
      <c r="H40" s="37">
        <v>12</v>
      </c>
      <c r="I40" s="19">
        <v>219</v>
      </c>
      <c r="J40" s="37">
        <v>17</v>
      </c>
      <c r="K40" s="19">
        <v>330</v>
      </c>
      <c r="L40" s="37">
        <v>176</v>
      </c>
      <c r="M40" s="19">
        <v>65</v>
      </c>
      <c r="N40" s="37">
        <v>0</v>
      </c>
      <c r="O40" s="37">
        <v>0</v>
      </c>
      <c r="P40" s="37">
        <v>0</v>
      </c>
    </row>
    <row r="41" spans="1:16" ht="12.75" customHeight="1" x14ac:dyDescent="0.3">
      <c r="A41" s="41" t="s">
        <v>40</v>
      </c>
      <c r="B41" s="19">
        <v>4023</v>
      </c>
      <c r="C41" s="105">
        <v>385</v>
      </c>
      <c r="D41" s="103">
        <v>195</v>
      </c>
      <c r="E41" s="37">
        <v>0</v>
      </c>
      <c r="F41" s="37">
        <v>5</v>
      </c>
      <c r="G41" s="37">
        <v>0</v>
      </c>
      <c r="H41" s="37">
        <v>2</v>
      </c>
      <c r="I41" s="19">
        <v>184</v>
      </c>
      <c r="J41" s="37">
        <v>0</v>
      </c>
      <c r="K41" s="19">
        <v>36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</row>
    <row r="42" spans="1:16" ht="12.75" customHeight="1" x14ac:dyDescent="0.3">
      <c r="A42" s="41" t="s">
        <v>41</v>
      </c>
      <c r="B42" s="19">
        <v>312</v>
      </c>
      <c r="C42" s="105">
        <v>130</v>
      </c>
      <c r="D42" s="103">
        <v>79</v>
      </c>
      <c r="E42" s="37">
        <v>1</v>
      </c>
      <c r="F42" s="37">
        <v>2</v>
      </c>
      <c r="G42" s="19">
        <v>27</v>
      </c>
      <c r="H42" s="37">
        <v>1</v>
      </c>
      <c r="I42" s="19">
        <v>14</v>
      </c>
      <c r="J42" s="37">
        <v>2</v>
      </c>
      <c r="K42" s="19">
        <v>26</v>
      </c>
      <c r="L42" s="37">
        <v>0</v>
      </c>
      <c r="M42" s="19">
        <v>1</v>
      </c>
      <c r="N42" s="37">
        <v>1</v>
      </c>
      <c r="O42" s="37">
        <v>0</v>
      </c>
      <c r="P42" s="37">
        <v>4</v>
      </c>
    </row>
    <row r="43" spans="1:16" ht="12.75" customHeight="1" x14ac:dyDescent="0.3">
      <c r="A43" s="41" t="s">
        <v>42</v>
      </c>
      <c r="B43" s="19">
        <v>5794</v>
      </c>
      <c r="C43" s="105">
        <v>2870</v>
      </c>
      <c r="D43" s="103">
        <v>1069</v>
      </c>
      <c r="E43" s="37">
        <v>1</v>
      </c>
      <c r="F43" s="19">
        <v>19</v>
      </c>
      <c r="G43" s="19">
        <v>649</v>
      </c>
      <c r="H43" s="19">
        <v>26</v>
      </c>
      <c r="I43" s="19">
        <v>119</v>
      </c>
      <c r="J43" s="19">
        <v>21</v>
      </c>
      <c r="K43" s="19">
        <v>283</v>
      </c>
      <c r="L43" s="19">
        <v>141</v>
      </c>
      <c r="M43" s="19">
        <v>44</v>
      </c>
      <c r="N43" s="19">
        <v>18</v>
      </c>
      <c r="O43" s="37">
        <v>0</v>
      </c>
      <c r="P43" s="19">
        <v>1213</v>
      </c>
    </row>
    <row r="44" spans="1:16" ht="12.75" customHeight="1" x14ac:dyDescent="0.3">
      <c r="A44" s="41" t="s">
        <v>43</v>
      </c>
      <c r="B44" s="19">
        <v>870</v>
      </c>
      <c r="C44" s="105">
        <v>297</v>
      </c>
      <c r="D44" s="103">
        <v>82</v>
      </c>
      <c r="E44" s="37">
        <v>0</v>
      </c>
      <c r="F44" s="37">
        <v>0</v>
      </c>
      <c r="G44" s="19">
        <v>23</v>
      </c>
      <c r="H44" s="37">
        <v>0</v>
      </c>
      <c r="I44" s="19">
        <v>71</v>
      </c>
      <c r="J44" s="19">
        <v>8</v>
      </c>
      <c r="K44" s="19">
        <v>97</v>
      </c>
      <c r="L44" s="37">
        <v>0</v>
      </c>
      <c r="M44" s="19">
        <v>50</v>
      </c>
      <c r="N44" s="19">
        <v>2</v>
      </c>
      <c r="O44" s="37">
        <v>0</v>
      </c>
      <c r="P44" s="37">
        <v>0</v>
      </c>
    </row>
    <row r="45" spans="1:16" ht="12.75" customHeight="1" x14ac:dyDescent="0.3">
      <c r="A45" s="41" t="s">
        <v>44</v>
      </c>
      <c r="B45" s="19">
        <v>39884</v>
      </c>
      <c r="C45" s="105">
        <v>22101</v>
      </c>
      <c r="D45" s="103">
        <v>18098</v>
      </c>
      <c r="E45" s="19">
        <v>8</v>
      </c>
      <c r="F45" s="19">
        <v>11</v>
      </c>
      <c r="G45" s="19">
        <v>153</v>
      </c>
      <c r="H45" s="19">
        <v>4</v>
      </c>
      <c r="I45" s="19">
        <v>1076</v>
      </c>
      <c r="J45" s="37">
        <v>4</v>
      </c>
      <c r="K45" s="19">
        <v>132</v>
      </c>
      <c r="L45" s="19">
        <v>14</v>
      </c>
      <c r="M45" s="19">
        <v>47</v>
      </c>
      <c r="N45" s="19">
        <v>84</v>
      </c>
      <c r="O45" s="37">
        <v>0</v>
      </c>
      <c r="P45" s="19">
        <v>3090</v>
      </c>
    </row>
    <row r="46" spans="1:16" ht="12.75" customHeight="1" x14ac:dyDescent="0.3">
      <c r="A46" s="41" t="s">
        <v>45</v>
      </c>
      <c r="B46" s="19">
        <v>18261</v>
      </c>
      <c r="C46" s="105">
        <v>7079</v>
      </c>
      <c r="D46" s="103">
        <v>4535</v>
      </c>
      <c r="E46" s="37">
        <v>0</v>
      </c>
      <c r="F46" s="37">
        <v>1</v>
      </c>
      <c r="G46" s="37">
        <v>0</v>
      </c>
      <c r="H46" s="37">
        <v>16</v>
      </c>
      <c r="I46" s="19">
        <v>2611</v>
      </c>
      <c r="J46" s="19">
        <v>142</v>
      </c>
      <c r="K46" s="19">
        <v>330</v>
      </c>
      <c r="L46" s="19">
        <v>309</v>
      </c>
      <c r="M46" s="37">
        <v>18</v>
      </c>
      <c r="N46" s="19">
        <v>88</v>
      </c>
      <c r="O46" s="37">
        <v>0</v>
      </c>
      <c r="P46" s="37">
        <v>0</v>
      </c>
    </row>
    <row r="47" spans="1:16" ht="18" customHeight="1" x14ac:dyDescent="0.3">
      <c r="A47" s="41" t="s">
        <v>46</v>
      </c>
      <c r="B47" s="19">
        <v>3360</v>
      </c>
      <c r="C47" s="105">
        <v>279</v>
      </c>
      <c r="D47" s="103">
        <v>126</v>
      </c>
      <c r="E47" s="19">
        <v>34</v>
      </c>
      <c r="F47" s="37">
        <v>4</v>
      </c>
      <c r="G47" s="19">
        <v>34</v>
      </c>
      <c r="H47" s="37">
        <v>1</v>
      </c>
      <c r="I47" s="19">
        <v>22</v>
      </c>
      <c r="J47" s="19">
        <v>7</v>
      </c>
      <c r="K47" s="19">
        <v>60</v>
      </c>
      <c r="L47" s="19">
        <v>3</v>
      </c>
      <c r="M47" s="37">
        <v>0</v>
      </c>
      <c r="N47" s="37">
        <v>0</v>
      </c>
      <c r="O47" s="37">
        <v>0</v>
      </c>
      <c r="P47" s="37">
        <v>0</v>
      </c>
    </row>
    <row r="48" spans="1:16" ht="12.75" customHeight="1" x14ac:dyDescent="0.3">
      <c r="A48" s="41" t="s">
        <v>47</v>
      </c>
      <c r="B48" s="19">
        <v>2285</v>
      </c>
      <c r="C48" s="105">
        <v>1457</v>
      </c>
      <c r="D48" s="103">
        <v>254</v>
      </c>
      <c r="E48" s="37">
        <v>1</v>
      </c>
      <c r="F48" s="37">
        <v>0</v>
      </c>
      <c r="G48" s="37">
        <v>5</v>
      </c>
      <c r="H48" s="37">
        <v>1</v>
      </c>
      <c r="I48" s="19">
        <v>651</v>
      </c>
      <c r="J48" s="37">
        <v>0</v>
      </c>
      <c r="K48" s="19">
        <v>40</v>
      </c>
      <c r="L48" s="37">
        <v>5</v>
      </c>
      <c r="M48" s="19">
        <v>110</v>
      </c>
      <c r="N48" s="19">
        <v>16</v>
      </c>
      <c r="O48" s="37">
        <v>0</v>
      </c>
      <c r="P48" s="19">
        <v>1061</v>
      </c>
    </row>
    <row r="49" spans="1:16" ht="12.75" customHeight="1" x14ac:dyDescent="0.3">
      <c r="A49" s="41" t="s">
        <v>48</v>
      </c>
      <c r="B49" s="19">
        <v>2550</v>
      </c>
      <c r="C49" s="105">
        <v>337</v>
      </c>
      <c r="D49" s="103">
        <v>306</v>
      </c>
      <c r="E49" s="37">
        <v>0</v>
      </c>
      <c r="F49" s="37">
        <v>0</v>
      </c>
      <c r="G49" s="37">
        <v>0</v>
      </c>
      <c r="H49" s="37">
        <v>1</v>
      </c>
      <c r="I49" s="19">
        <v>28</v>
      </c>
      <c r="J49" s="37">
        <v>0</v>
      </c>
      <c r="K49" s="19">
        <v>9</v>
      </c>
      <c r="L49" s="37">
        <v>0</v>
      </c>
      <c r="M49" s="37">
        <v>0</v>
      </c>
      <c r="N49" s="19">
        <v>2</v>
      </c>
      <c r="O49" s="37">
        <v>0</v>
      </c>
      <c r="P49" s="19">
        <v>16</v>
      </c>
    </row>
    <row r="50" spans="1:16" ht="12.75" customHeight="1" x14ac:dyDescent="0.3">
      <c r="A50" s="41" t="s">
        <v>49</v>
      </c>
      <c r="B50" s="19">
        <v>243</v>
      </c>
      <c r="C50" s="105">
        <v>160</v>
      </c>
      <c r="D50" s="103">
        <v>47</v>
      </c>
      <c r="E50" s="37">
        <v>0</v>
      </c>
      <c r="F50" s="19">
        <v>6</v>
      </c>
      <c r="G50" s="37">
        <v>0</v>
      </c>
      <c r="H50" s="37">
        <v>0</v>
      </c>
      <c r="I50" s="19">
        <v>44</v>
      </c>
      <c r="J50" s="19">
        <v>86</v>
      </c>
      <c r="K50" s="19">
        <v>11</v>
      </c>
      <c r="L50" s="37">
        <v>1</v>
      </c>
      <c r="M50" s="19">
        <v>9</v>
      </c>
      <c r="N50" s="37">
        <v>1</v>
      </c>
      <c r="O50" s="37">
        <v>1</v>
      </c>
      <c r="P50" s="37">
        <v>0</v>
      </c>
    </row>
    <row r="51" spans="1:16" ht="12.75" customHeight="1" x14ac:dyDescent="0.3">
      <c r="A51" s="41" t="s">
        <v>50</v>
      </c>
      <c r="B51" s="19">
        <v>4665</v>
      </c>
      <c r="C51" s="105">
        <v>2122</v>
      </c>
      <c r="D51" s="103">
        <v>1510</v>
      </c>
      <c r="E51" s="37">
        <v>0</v>
      </c>
      <c r="F51" s="37">
        <v>0</v>
      </c>
      <c r="G51" s="19">
        <v>124</v>
      </c>
      <c r="H51" s="37">
        <v>0</v>
      </c>
      <c r="I51" s="19">
        <v>199</v>
      </c>
      <c r="J51" s="19">
        <v>7</v>
      </c>
      <c r="K51" s="19">
        <v>101</v>
      </c>
      <c r="L51" s="19">
        <v>358</v>
      </c>
      <c r="M51" s="37">
        <v>48</v>
      </c>
      <c r="N51" s="19">
        <v>19</v>
      </c>
      <c r="O51" s="37">
        <v>0</v>
      </c>
      <c r="P51" s="19">
        <v>19</v>
      </c>
    </row>
    <row r="52" spans="1:16" ht="12.75" customHeight="1" x14ac:dyDescent="0.3">
      <c r="A52" s="41" t="s">
        <v>51</v>
      </c>
      <c r="B52" s="19">
        <v>3024</v>
      </c>
      <c r="C52" s="105">
        <v>660</v>
      </c>
      <c r="D52" s="103">
        <v>608</v>
      </c>
      <c r="E52" s="19">
        <v>34</v>
      </c>
      <c r="F52" s="19">
        <v>30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4</v>
      </c>
      <c r="O52" s="37">
        <v>0</v>
      </c>
      <c r="P52" s="37">
        <v>0</v>
      </c>
    </row>
    <row r="53" spans="1:16" ht="12.75" customHeight="1" x14ac:dyDescent="0.3">
      <c r="A53" s="41" t="s">
        <v>52</v>
      </c>
      <c r="B53" s="19">
        <v>787</v>
      </c>
      <c r="C53" s="105">
        <v>262</v>
      </c>
      <c r="D53" s="103">
        <v>189</v>
      </c>
      <c r="E53" s="37">
        <v>0</v>
      </c>
      <c r="F53" s="37">
        <v>1</v>
      </c>
      <c r="G53" s="19">
        <v>6</v>
      </c>
      <c r="H53" s="37">
        <v>1</v>
      </c>
      <c r="I53" s="19">
        <v>6</v>
      </c>
      <c r="J53" s="37">
        <v>0</v>
      </c>
      <c r="K53" s="19">
        <v>11</v>
      </c>
      <c r="L53" s="19">
        <v>4</v>
      </c>
      <c r="M53" s="19">
        <v>7</v>
      </c>
      <c r="N53" s="19">
        <v>1</v>
      </c>
      <c r="O53" s="37">
        <v>0</v>
      </c>
      <c r="P53" s="19">
        <v>59</v>
      </c>
    </row>
    <row r="54" spans="1:16" ht="12.75" customHeight="1" x14ac:dyDescent="0.3">
      <c r="A54" s="41" t="s">
        <v>53</v>
      </c>
      <c r="B54" s="19">
        <v>1205</v>
      </c>
      <c r="C54" s="105">
        <v>403</v>
      </c>
      <c r="D54" s="103">
        <v>371</v>
      </c>
      <c r="E54" s="37">
        <v>0</v>
      </c>
      <c r="F54" s="37">
        <v>0</v>
      </c>
      <c r="G54" s="19">
        <v>1</v>
      </c>
      <c r="H54" s="37">
        <v>0</v>
      </c>
      <c r="I54" s="19">
        <v>20</v>
      </c>
      <c r="J54" s="37">
        <v>0</v>
      </c>
      <c r="K54" s="19">
        <v>14</v>
      </c>
      <c r="L54" s="19">
        <v>1</v>
      </c>
      <c r="M54" s="37">
        <v>1</v>
      </c>
      <c r="N54" s="19">
        <v>5</v>
      </c>
      <c r="O54" s="37">
        <v>0</v>
      </c>
      <c r="P54" s="37">
        <v>0</v>
      </c>
    </row>
    <row r="55" spans="1:16" ht="12.75" customHeight="1" x14ac:dyDescent="0.3">
      <c r="A55" s="41" t="s">
        <v>54</v>
      </c>
      <c r="B55" s="19">
        <v>59</v>
      </c>
      <c r="C55" s="105">
        <v>3</v>
      </c>
      <c r="D55" s="133">
        <v>0</v>
      </c>
      <c r="E55" s="37">
        <v>1</v>
      </c>
      <c r="F55" s="37">
        <v>0</v>
      </c>
      <c r="G55" s="37">
        <v>1</v>
      </c>
      <c r="H55" s="37">
        <v>0</v>
      </c>
      <c r="I55" s="37">
        <v>0</v>
      </c>
      <c r="J55" s="37">
        <v>0</v>
      </c>
      <c r="K55" s="37">
        <v>1</v>
      </c>
      <c r="L55" s="37">
        <v>0</v>
      </c>
      <c r="M55" s="37">
        <v>0</v>
      </c>
      <c r="N55" s="37">
        <v>0</v>
      </c>
      <c r="O55" s="37">
        <v>0</v>
      </c>
      <c r="P55" s="37">
        <v>1</v>
      </c>
    </row>
    <row r="56" spans="1:16" ht="12.75" customHeight="1" x14ac:dyDescent="0.3">
      <c r="A56" s="41" t="s">
        <v>55</v>
      </c>
      <c r="B56" s="19">
        <v>9910</v>
      </c>
      <c r="C56" s="105">
        <v>1591</v>
      </c>
      <c r="D56" s="103">
        <v>1261</v>
      </c>
      <c r="E56" s="37">
        <v>0</v>
      </c>
      <c r="F56" s="37">
        <v>0</v>
      </c>
      <c r="G56" s="37">
        <v>0</v>
      </c>
      <c r="H56" s="37">
        <v>2</v>
      </c>
      <c r="I56" s="19">
        <v>236</v>
      </c>
      <c r="J56" s="19">
        <v>1</v>
      </c>
      <c r="K56" s="19">
        <v>118</v>
      </c>
      <c r="L56" s="19">
        <v>9</v>
      </c>
      <c r="M56" s="19">
        <v>11</v>
      </c>
      <c r="N56" s="19">
        <v>9</v>
      </c>
      <c r="O56" s="37">
        <v>0</v>
      </c>
      <c r="P56" s="37">
        <v>0</v>
      </c>
    </row>
    <row r="57" spans="1:16" ht="18" customHeight="1" x14ac:dyDescent="0.3">
      <c r="A57" s="41" t="s">
        <v>56</v>
      </c>
      <c r="B57" s="19">
        <v>37909</v>
      </c>
      <c r="C57" s="105">
        <v>14495</v>
      </c>
      <c r="D57" s="103">
        <v>11083</v>
      </c>
      <c r="E57" s="19">
        <v>439</v>
      </c>
      <c r="F57" s="37">
        <v>0</v>
      </c>
      <c r="G57" s="19">
        <v>52</v>
      </c>
      <c r="H57" s="19">
        <v>1</v>
      </c>
      <c r="I57" s="19">
        <v>400</v>
      </c>
      <c r="J57" s="19">
        <v>37</v>
      </c>
      <c r="K57" s="19">
        <v>302</v>
      </c>
      <c r="L57" s="19">
        <v>478</v>
      </c>
      <c r="M57" s="19">
        <v>60</v>
      </c>
      <c r="N57" s="19">
        <v>69</v>
      </c>
      <c r="O57" s="37">
        <v>0</v>
      </c>
      <c r="P57" s="19">
        <v>2999</v>
      </c>
    </row>
    <row r="58" spans="1:16" ht="12.75" customHeight="1" x14ac:dyDescent="0.3">
      <c r="A58" s="41" t="s">
        <v>57</v>
      </c>
      <c r="B58" s="19">
        <v>1242</v>
      </c>
      <c r="C58" s="105">
        <v>519</v>
      </c>
      <c r="D58" s="103">
        <v>158</v>
      </c>
      <c r="E58" s="19">
        <v>2</v>
      </c>
      <c r="F58" s="19">
        <v>2</v>
      </c>
      <c r="G58" s="19">
        <v>7</v>
      </c>
      <c r="H58" s="37">
        <v>0</v>
      </c>
      <c r="I58" s="19">
        <v>156</v>
      </c>
      <c r="J58" s="19">
        <v>28</v>
      </c>
      <c r="K58" s="19">
        <v>115</v>
      </c>
      <c r="L58" s="37">
        <v>0</v>
      </c>
      <c r="M58" s="19">
        <v>2</v>
      </c>
      <c r="N58" s="19">
        <v>37</v>
      </c>
      <c r="O58" s="37">
        <v>0</v>
      </c>
      <c r="P58" s="19">
        <v>56</v>
      </c>
    </row>
    <row r="59" spans="1:16" ht="12.75" customHeight="1" x14ac:dyDescent="0.3">
      <c r="A59" s="41" t="s">
        <v>58</v>
      </c>
      <c r="B59" s="19">
        <v>4480</v>
      </c>
      <c r="C59" s="105">
        <v>2601</v>
      </c>
      <c r="D59" s="103">
        <v>1277</v>
      </c>
      <c r="E59" s="37">
        <v>1</v>
      </c>
      <c r="F59" s="37">
        <v>1</v>
      </c>
      <c r="G59" s="19">
        <v>166</v>
      </c>
      <c r="H59" s="37">
        <v>0</v>
      </c>
      <c r="I59" s="19">
        <v>875</v>
      </c>
      <c r="J59" s="37">
        <v>0</v>
      </c>
      <c r="K59" s="19">
        <v>135</v>
      </c>
      <c r="L59" s="19">
        <v>13</v>
      </c>
      <c r="M59" s="19">
        <v>36</v>
      </c>
      <c r="N59" s="19">
        <v>53</v>
      </c>
      <c r="O59" s="37">
        <v>0</v>
      </c>
      <c r="P59" s="19">
        <v>441</v>
      </c>
    </row>
    <row r="60" spans="1:16" ht="12.75" customHeight="1" x14ac:dyDescent="0.3">
      <c r="A60" s="42" t="s">
        <v>59</v>
      </c>
      <c r="B60" s="20">
        <v>236</v>
      </c>
      <c r="C60" s="106">
        <v>204</v>
      </c>
      <c r="D60" s="104">
        <v>45</v>
      </c>
      <c r="E60" s="37">
        <v>0</v>
      </c>
      <c r="F60" s="37">
        <v>0</v>
      </c>
      <c r="G60" s="20">
        <v>162</v>
      </c>
      <c r="H60" s="37">
        <v>0</v>
      </c>
      <c r="I60" s="20">
        <v>9</v>
      </c>
      <c r="J60" s="37">
        <v>0</v>
      </c>
      <c r="K60" s="20">
        <v>10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</row>
    <row r="61" spans="1:16" ht="12.75" customHeight="1" x14ac:dyDescent="0.25">
      <c r="A61" s="209" t="s">
        <v>264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</row>
    <row r="62" spans="1:16" ht="12.75" customHeight="1" x14ac:dyDescent="0.25">
      <c r="A62" s="139" t="s">
        <v>260</v>
      </c>
    </row>
  </sheetData>
  <phoneticPr fontId="0" type="noConversion"/>
  <printOptions horizontalCentered="1" verticalCentered="1"/>
  <pageMargins left="0.25" right="0.25" top="0.25" bottom="0.5" header="0.5" footer="0.5"/>
  <pageSetup scale="6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62"/>
  <sheetViews>
    <sheetView zoomScaleNormal="100" zoomScaleSheetLayoutView="100" workbookViewId="0">
      <selection activeCell="A62" sqref="A62"/>
    </sheetView>
  </sheetViews>
  <sheetFormatPr defaultColWidth="9.08984375" defaultRowHeight="12.75" customHeight="1" x14ac:dyDescent="0.25"/>
  <cols>
    <col min="1" max="1" width="15.7265625" style="2" customWidth="1"/>
    <col min="2" max="2" width="10.453125" style="2" bestFit="1" customWidth="1"/>
    <col min="3" max="3" width="13.453125" style="2" bestFit="1" customWidth="1"/>
    <col min="4" max="4" width="13.08984375" style="2" bestFit="1" customWidth="1"/>
    <col min="5" max="5" width="12" style="2" customWidth="1"/>
    <col min="6" max="6" width="12.26953125" style="2" bestFit="1" customWidth="1"/>
    <col min="7" max="7" width="11.26953125" style="2" bestFit="1" customWidth="1"/>
    <col min="8" max="8" width="10.90625" style="2" bestFit="1" customWidth="1"/>
    <col min="9" max="9" width="8.453125" style="2" customWidth="1"/>
    <col min="10" max="10" width="11.26953125" style="2" bestFit="1" customWidth="1"/>
    <col min="11" max="11" width="10.7265625" style="2" bestFit="1" customWidth="1"/>
    <col min="12" max="12" width="9.7265625" style="2" bestFit="1" customWidth="1"/>
    <col min="13" max="13" width="12.26953125" style="2" bestFit="1" customWidth="1"/>
    <col min="14" max="14" width="11.453125" style="2" bestFit="1" customWidth="1"/>
    <col min="15" max="15" width="10.453125" style="2" bestFit="1" customWidth="1"/>
    <col min="16" max="16" width="9.7265625" style="2" bestFit="1" customWidth="1"/>
    <col min="17" max="16384" width="9.08984375" style="2"/>
  </cols>
  <sheetData>
    <row r="1" spans="1:17" s="110" customFormat="1" ht="12.75" customHeight="1" x14ac:dyDescent="0.3">
      <c r="A1" s="159" t="s">
        <v>197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7" s="110" customFormat="1" ht="12.75" customHeight="1" x14ac:dyDescent="0.3">
      <c r="A2" s="159" t="s">
        <v>198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r="3" spans="1:17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</row>
    <row r="4" spans="1:17" s="4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</row>
    <row r="5" spans="1:17" s="3" customFormat="1" ht="45" customHeight="1" x14ac:dyDescent="0.3">
      <c r="A5" s="62" t="s">
        <v>0</v>
      </c>
      <c r="B5" s="21" t="s">
        <v>149</v>
      </c>
      <c r="C5" s="102" t="s">
        <v>150</v>
      </c>
      <c r="D5" s="101" t="s">
        <v>133</v>
      </c>
      <c r="E5" s="21" t="s">
        <v>145</v>
      </c>
      <c r="F5" s="21" t="s">
        <v>131</v>
      </c>
      <c r="G5" s="21" t="s">
        <v>134</v>
      </c>
      <c r="H5" s="21" t="s">
        <v>135</v>
      </c>
      <c r="I5" s="21" t="s">
        <v>136</v>
      </c>
      <c r="J5" s="21" t="s">
        <v>137</v>
      </c>
      <c r="K5" s="21" t="s">
        <v>138</v>
      </c>
      <c r="L5" s="21" t="s">
        <v>139</v>
      </c>
      <c r="M5" s="21" t="s">
        <v>140</v>
      </c>
      <c r="N5" s="21" t="s">
        <v>146</v>
      </c>
      <c r="O5" s="21" t="s">
        <v>142</v>
      </c>
      <c r="P5" s="62" t="s">
        <v>255</v>
      </c>
      <c r="Q5" s="58"/>
    </row>
    <row r="6" spans="1:17" s="3" customFormat="1" ht="12.75" customHeight="1" x14ac:dyDescent="0.3">
      <c r="A6" s="33" t="s">
        <v>3</v>
      </c>
      <c r="B6" s="39">
        <f>SUM(B7:B60)</f>
        <v>647811</v>
      </c>
      <c r="C6" s="56">
        <f>SUM(C7:C60)</f>
        <v>275825</v>
      </c>
      <c r="D6" s="35">
        <f>'6A'!D6/$C6</f>
        <v>0.7734505574186531</v>
      </c>
      <c r="E6" s="25">
        <f>'6A'!E6/$C6</f>
        <v>6.8195413758723828E-3</v>
      </c>
      <c r="F6" s="25">
        <f>'6A'!F6/$C6</f>
        <v>5.1445663010967098E-3</v>
      </c>
      <c r="G6" s="25">
        <f>'6A'!G6/$C6</f>
        <v>9.9012054744856345E-3</v>
      </c>
      <c r="H6" s="25">
        <f>'6A'!H6/$C6</f>
        <v>3.3354482008519893E-4</v>
      </c>
      <c r="I6" s="25">
        <f>'6A'!I6/$C6</f>
        <v>0.15211093990755006</v>
      </c>
      <c r="J6" s="25">
        <f>'6A'!J6/$C6</f>
        <v>3.2774404060545636E-3</v>
      </c>
      <c r="K6" s="25">
        <f>'6A'!K6/$C6</f>
        <v>4.4107676969092721E-2</v>
      </c>
      <c r="L6" s="25">
        <f>'6A'!L6/$C6</f>
        <v>1.8464606181455633E-2</v>
      </c>
      <c r="M6" s="25">
        <f>'6A'!M6/$C6</f>
        <v>6.2829692739961931E-3</v>
      </c>
      <c r="N6" s="25">
        <f>'6A'!N6/$C6</f>
        <v>3.5602284056920151E-3</v>
      </c>
      <c r="O6" s="25">
        <f>'6A'!O6/$C6</f>
        <v>3.6254871748391188E-6</v>
      </c>
      <c r="P6" s="25">
        <v>9.3861513687600651E-2</v>
      </c>
    </row>
    <row r="7" spans="1:17" ht="18" customHeight="1" x14ac:dyDescent="0.3">
      <c r="A7" s="41" t="s">
        <v>7</v>
      </c>
      <c r="B7" s="39">
        <f>'6A'!B7</f>
        <v>2055</v>
      </c>
      <c r="C7" s="56">
        <f>'6A'!C7</f>
        <v>920</v>
      </c>
      <c r="D7" s="35">
        <f>'6A'!D7/$C7</f>
        <v>0.83913043478260874</v>
      </c>
      <c r="E7" s="25">
        <f>'6A'!E7/$C7</f>
        <v>2.1739130434782609E-3</v>
      </c>
      <c r="F7" s="25">
        <f>'6A'!F7/$C7</f>
        <v>5.1086956521739134E-2</v>
      </c>
      <c r="G7" s="25">
        <f>'6A'!G7/$C7</f>
        <v>5.2173913043478258E-2</v>
      </c>
      <c r="H7" s="25">
        <f>'6A'!H7/$C7</f>
        <v>0</v>
      </c>
      <c r="I7" s="25">
        <f>'6A'!I7/$C7</f>
        <v>1.1956521739130435E-2</v>
      </c>
      <c r="J7" s="25">
        <f>'6A'!J7/$C7</f>
        <v>0</v>
      </c>
      <c r="K7" s="25">
        <f>'6A'!K7/$C7</f>
        <v>2.6086956521739129E-2</v>
      </c>
      <c r="L7" s="25">
        <f>'6A'!L7/$C7</f>
        <v>3.0434782608695653E-2</v>
      </c>
      <c r="M7" s="25">
        <f>'6A'!M7/$C7</f>
        <v>0</v>
      </c>
      <c r="N7" s="25">
        <f>'6A'!N7/$C7</f>
        <v>6.5217391304347823E-3</v>
      </c>
      <c r="O7" s="25">
        <f>'6A'!O7/$C7</f>
        <v>0</v>
      </c>
      <c r="P7" s="25">
        <v>4.6951748049696616E-2</v>
      </c>
    </row>
    <row r="8" spans="1:17" ht="12.75" customHeight="1" x14ac:dyDescent="0.3">
      <c r="A8" s="41" t="s">
        <v>8</v>
      </c>
      <c r="B8" s="39">
        <f>'6A'!B8</f>
        <v>1167</v>
      </c>
      <c r="C8" s="56">
        <f>'6A'!C8</f>
        <v>484</v>
      </c>
      <c r="D8" s="35">
        <f>'6A'!D8/$C8</f>
        <v>0.71694214876033058</v>
      </c>
      <c r="E8" s="25">
        <f>'6A'!E8/$C8</f>
        <v>0</v>
      </c>
      <c r="F8" s="25">
        <f>'6A'!F8/$C8</f>
        <v>6.1983471074380167E-3</v>
      </c>
      <c r="G8" s="25">
        <f>'6A'!G8/$C8</f>
        <v>4.1322314049586778E-3</v>
      </c>
      <c r="H8" s="25">
        <f>'6A'!H8/$C8</f>
        <v>4.1322314049586778E-3</v>
      </c>
      <c r="I8" s="25">
        <f>'6A'!I8/$C8</f>
        <v>0.27272727272727271</v>
      </c>
      <c r="J8" s="25">
        <f>'6A'!J8/$C8</f>
        <v>0.1115702479338843</v>
      </c>
      <c r="K8" s="25">
        <f>'6A'!K8/$C8</f>
        <v>4.9586776859504134E-2</v>
      </c>
      <c r="L8" s="25">
        <f>'6A'!L8/$C8</f>
        <v>1.2396694214876033E-2</v>
      </c>
      <c r="M8" s="25">
        <f>'6A'!M8/$C8</f>
        <v>4.9586776859504134E-2</v>
      </c>
      <c r="N8" s="25">
        <f>'6A'!N8/$C8</f>
        <v>0</v>
      </c>
      <c r="O8" s="25">
        <f>'6A'!O8/$C8</f>
        <v>0</v>
      </c>
      <c r="P8" s="25">
        <v>9.0196078431372548E-2</v>
      </c>
    </row>
    <row r="9" spans="1:17" ht="12.75" customHeight="1" x14ac:dyDescent="0.3">
      <c r="A9" s="41" t="s">
        <v>9</v>
      </c>
      <c r="B9" s="39">
        <f>'6A'!B9</f>
        <v>1953</v>
      </c>
      <c r="C9" s="56">
        <f>'6A'!C9</f>
        <v>335</v>
      </c>
      <c r="D9" s="35">
        <f>'6A'!D9/$C9</f>
        <v>0.80895522388059704</v>
      </c>
      <c r="E9" s="25">
        <f>'6A'!E9/$C9</f>
        <v>0</v>
      </c>
      <c r="F9" s="25">
        <f>'6A'!F9/$C9</f>
        <v>0</v>
      </c>
      <c r="G9" s="25">
        <f>'6A'!G9/$C9</f>
        <v>5.9701492537313433E-3</v>
      </c>
      <c r="H9" s="25">
        <f>'6A'!H9/$C9</f>
        <v>0</v>
      </c>
      <c r="I9" s="25">
        <f>'6A'!I9/$C9</f>
        <v>9.5522388059701493E-2</v>
      </c>
      <c r="J9" s="25">
        <f>'6A'!J9/$C9</f>
        <v>4.4776119402985072E-2</v>
      </c>
      <c r="K9" s="25">
        <f>'6A'!K9/$C9</f>
        <v>3.880597014925373E-2</v>
      </c>
      <c r="L9" s="25">
        <f>'6A'!L9/$C9</f>
        <v>2.9850746268656717E-3</v>
      </c>
      <c r="M9" s="25">
        <f>'6A'!M9/$C9</f>
        <v>5.9701492537313433E-3</v>
      </c>
      <c r="N9" s="25">
        <f>'6A'!N9/$C9</f>
        <v>4.4776119402985072E-2</v>
      </c>
      <c r="O9" s="25">
        <f>'6A'!O9/$C9</f>
        <v>0</v>
      </c>
      <c r="P9" s="25">
        <v>2.2271714922048998E-4</v>
      </c>
    </row>
    <row r="10" spans="1:17" ht="12.75" customHeight="1" x14ac:dyDescent="0.3">
      <c r="A10" s="41" t="s">
        <v>10</v>
      </c>
      <c r="B10" s="39">
        <f>'6A'!B10</f>
        <v>484</v>
      </c>
      <c r="C10" s="56">
        <f>'6A'!C10</f>
        <v>99</v>
      </c>
      <c r="D10" s="35">
        <f>'6A'!D10/$C10</f>
        <v>0.60606060606060608</v>
      </c>
      <c r="E10" s="25">
        <f>'6A'!E10/$C10</f>
        <v>0</v>
      </c>
      <c r="F10" s="25">
        <f>'6A'!F10/$C10</f>
        <v>2.0202020202020204E-2</v>
      </c>
      <c r="G10" s="25">
        <f>'6A'!G10/$C10</f>
        <v>3.0303030303030304E-2</v>
      </c>
      <c r="H10" s="25">
        <f>'6A'!H10/$C10</f>
        <v>0</v>
      </c>
      <c r="I10" s="25">
        <f>'6A'!I10/$C10</f>
        <v>0.22222222222222221</v>
      </c>
      <c r="J10" s="25">
        <f>'6A'!J10/$C10</f>
        <v>4.0404040404040407E-2</v>
      </c>
      <c r="K10" s="25">
        <f>'6A'!K10/$C10</f>
        <v>0.14141414141414141</v>
      </c>
      <c r="L10" s="25">
        <f>'6A'!L10/$C10</f>
        <v>0</v>
      </c>
      <c r="M10" s="25">
        <f>'6A'!M10/$C10</f>
        <v>0</v>
      </c>
      <c r="N10" s="25">
        <f>'6A'!N10/$C10</f>
        <v>0</v>
      </c>
      <c r="O10" s="25">
        <f>'6A'!O10/$C10</f>
        <v>0</v>
      </c>
      <c r="P10" s="25">
        <v>4.3252595155709339E-2</v>
      </c>
    </row>
    <row r="11" spans="1:17" ht="12.75" customHeight="1" x14ac:dyDescent="0.3">
      <c r="A11" s="41" t="s">
        <v>11</v>
      </c>
      <c r="B11" s="39">
        <f>'6A'!B11</f>
        <v>264262</v>
      </c>
      <c r="C11" s="56">
        <f>'6A'!C11</f>
        <v>136227</v>
      </c>
      <c r="D11" s="35">
        <f>'6A'!D11/$C11</f>
        <v>0.75334551887658097</v>
      </c>
      <c r="E11" s="25">
        <f>'6A'!E11/$C11</f>
        <v>6.6580046539966376E-3</v>
      </c>
      <c r="F11" s="25">
        <f>'6A'!F11/$C11</f>
        <v>8.8014857553935719E-3</v>
      </c>
      <c r="G11" s="25">
        <f>'6A'!G11/$C11</f>
        <v>2.466471404347156E-3</v>
      </c>
      <c r="H11" s="25">
        <f>'6A'!H11/$C11</f>
        <v>0</v>
      </c>
      <c r="I11" s="25">
        <f>'6A'!I11/$C11</f>
        <v>0.20316090055569014</v>
      </c>
      <c r="J11" s="25">
        <f>'6A'!J11/$C11</f>
        <v>4.2575994479802096E-4</v>
      </c>
      <c r="K11" s="25">
        <f>'6A'!K11/$C11</f>
        <v>5.7984100068268402E-2</v>
      </c>
      <c r="L11" s="25">
        <f>'6A'!L11/$C11</f>
        <v>1.6134833770104311E-2</v>
      </c>
      <c r="M11" s="25">
        <f>'6A'!M11/$C11</f>
        <v>7.274622505083427E-3</v>
      </c>
      <c r="N11" s="25">
        <f>'6A'!N11/$C11</f>
        <v>8.3683851218921358E-4</v>
      </c>
      <c r="O11" s="25">
        <f>'6A'!O11/$C11</f>
        <v>0</v>
      </c>
      <c r="P11" s="25">
        <v>2.1248787891563724E-2</v>
      </c>
    </row>
    <row r="12" spans="1:17" ht="12.75" customHeight="1" x14ac:dyDescent="0.3">
      <c r="A12" s="41" t="s">
        <v>12</v>
      </c>
      <c r="B12" s="39">
        <f>'6A'!B12</f>
        <v>7285</v>
      </c>
      <c r="C12" s="56">
        <f>'6A'!C12</f>
        <v>4702</v>
      </c>
      <c r="D12" s="35">
        <f>'6A'!D12/$C12</f>
        <v>0.25010633772862612</v>
      </c>
      <c r="E12" s="25">
        <f>'6A'!E12/$C12</f>
        <v>8.507018290089324E-3</v>
      </c>
      <c r="F12" s="25">
        <f>'6A'!F12/$C12</f>
        <v>0</v>
      </c>
      <c r="G12" s="25">
        <f>'6A'!G12/$C12</f>
        <v>2.126754572522331E-3</v>
      </c>
      <c r="H12" s="25">
        <f>'6A'!H12/$C12</f>
        <v>6.380263717566993E-4</v>
      </c>
      <c r="I12" s="25">
        <f>'6A'!I12/$C12</f>
        <v>0.74734155678434711</v>
      </c>
      <c r="J12" s="25">
        <f>'6A'!J12/$C12</f>
        <v>9.9957464908549554E-3</v>
      </c>
      <c r="K12" s="25">
        <f>'6A'!K12/$C12</f>
        <v>0.1382390472139515</v>
      </c>
      <c r="L12" s="25">
        <f>'6A'!L12/$C12</f>
        <v>1.4887282007656317E-3</v>
      </c>
      <c r="M12" s="25">
        <f>'6A'!M12/$C12</f>
        <v>1.105912377711612E-2</v>
      </c>
      <c r="N12" s="25">
        <f>'6A'!N12/$C12</f>
        <v>1.8077413866439813E-2</v>
      </c>
      <c r="O12" s="25">
        <f>'6A'!O12/$C12</f>
        <v>0</v>
      </c>
      <c r="P12" s="25">
        <v>9.6886741814278046E-2</v>
      </c>
    </row>
    <row r="13" spans="1:17" ht="12.75" customHeight="1" x14ac:dyDescent="0.3">
      <c r="A13" s="41" t="s">
        <v>13</v>
      </c>
      <c r="B13" s="39">
        <f>'6A'!B13</f>
        <v>1964</v>
      </c>
      <c r="C13" s="56">
        <f>'6A'!C13</f>
        <v>194</v>
      </c>
      <c r="D13" s="35">
        <f>'6A'!D13/$C13</f>
        <v>0.7989690721649485</v>
      </c>
      <c r="E13" s="25">
        <f>'6A'!E13/$C13</f>
        <v>6.7010309278350513E-2</v>
      </c>
      <c r="F13" s="25">
        <f>'6A'!F13/$C13</f>
        <v>0</v>
      </c>
      <c r="G13" s="25">
        <f>'6A'!G13/$C13</f>
        <v>0</v>
      </c>
      <c r="H13" s="25">
        <f>'6A'!H13/$C13</f>
        <v>0</v>
      </c>
      <c r="I13" s="25">
        <f>'6A'!I13/$C13</f>
        <v>0</v>
      </c>
      <c r="J13" s="25">
        <f>'6A'!J13/$C13</f>
        <v>0</v>
      </c>
      <c r="K13" s="25">
        <f>'6A'!K13/$C13</f>
        <v>0.10309278350515463</v>
      </c>
      <c r="L13" s="25">
        <f>'6A'!L13/$C13</f>
        <v>0</v>
      </c>
      <c r="M13" s="25">
        <f>'6A'!M13/$C13</f>
        <v>4.6391752577319589E-2</v>
      </c>
      <c r="N13" s="25">
        <f>'6A'!N13/$C13</f>
        <v>0</v>
      </c>
      <c r="O13" s="25">
        <f>'6A'!O13/$C13</f>
        <v>0</v>
      </c>
      <c r="P13" s="25">
        <v>0</v>
      </c>
    </row>
    <row r="14" spans="1:17" ht="12.75" customHeight="1" x14ac:dyDescent="0.3">
      <c r="A14" s="41" t="s">
        <v>14</v>
      </c>
      <c r="B14" s="39">
        <f>'6A'!B14</f>
        <v>796</v>
      </c>
      <c r="C14" s="56">
        <f>'6A'!C14</f>
        <v>192</v>
      </c>
      <c r="D14" s="35">
        <f>'6A'!D14/$C14</f>
        <v>0.97916666666666663</v>
      </c>
      <c r="E14" s="25">
        <f>'6A'!E14/$C14</f>
        <v>0</v>
      </c>
      <c r="F14" s="25">
        <f>'6A'!F14/$C14</f>
        <v>0</v>
      </c>
      <c r="G14" s="25">
        <f>'6A'!G14/$C14</f>
        <v>0</v>
      </c>
      <c r="H14" s="25">
        <f>'6A'!H14/$C14</f>
        <v>0</v>
      </c>
      <c r="I14" s="25">
        <f>'6A'!I14/$C14</f>
        <v>2.6041666666666668E-2</v>
      </c>
      <c r="J14" s="25">
        <f>'6A'!J14/$C14</f>
        <v>0</v>
      </c>
      <c r="K14" s="25">
        <f>'6A'!K14/$C14</f>
        <v>5.208333333333333E-3</v>
      </c>
      <c r="L14" s="25">
        <f>'6A'!L14/$C14</f>
        <v>0</v>
      </c>
      <c r="M14" s="25">
        <f>'6A'!M14/$C14</f>
        <v>0</v>
      </c>
      <c r="N14" s="25">
        <f>'6A'!N14/$C14</f>
        <v>0</v>
      </c>
      <c r="O14" s="25">
        <f>'6A'!O14/$C14</f>
        <v>0</v>
      </c>
      <c r="P14" s="25">
        <v>0</v>
      </c>
    </row>
    <row r="15" spans="1:17" ht="12.75" customHeight="1" x14ac:dyDescent="0.3">
      <c r="A15" s="41" t="s">
        <v>76</v>
      </c>
      <c r="B15" s="39">
        <f>'6A'!B15</f>
        <v>4445</v>
      </c>
      <c r="C15" s="56">
        <f>'6A'!C15</f>
        <v>1125</v>
      </c>
      <c r="D15" s="35">
        <f>'6A'!D15/$C15</f>
        <v>0.4622222222222222</v>
      </c>
      <c r="E15" s="25">
        <f>'6A'!E15/$C15</f>
        <v>0</v>
      </c>
      <c r="F15" s="25">
        <f>'6A'!F15/$C15</f>
        <v>0</v>
      </c>
      <c r="G15" s="25">
        <f>'6A'!G15/$C15</f>
        <v>2.6666666666666666E-3</v>
      </c>
      <c r="H15" s="25">
        <f>'6A'!H15/$C15</f>
        <v>8.8888888888888893E-4</v>
      </c>
      <c r="I15" s="25">
        <f>'6A'!I15/$C15</f>
        <v>0.21155555555555555</v>
      </c>
      <c r="J15" s="25">
        <f>'6A'!J15/$C15</f>
        <v>0</v>
      </c>
      <c r="K15" s="25">
        <f>'6A'!K15/$C15</f>
        <v>0.11555555555555555</v>
      </c>
      <c r="L15" s="25">
        <f>'6A'!L15/$C15</f>
        <v>0</v>
      </c>
      <c r="M15" s="25">
        <f>'6A'!M15/$C15</f>
        <v>0</v>
      </c>
      <c r="N15" s="25">
        <f>'6A'!N15/$C15</f>
        <v>5.7777777777777775E-2</v>
      </c>
      <c r="O15" s="25">
        <f>'6A'!O15/$C15</f>
        <v>0</v>
      </c>
      <c r="P15" s="25">
        <v>0</v>
      </c>
    </row>
    <row r="16" spans="1:17" ht="12.75" customHeight="1" x14ac:dyDescent="0.3">
      <c r="A16" s="41" t="s">
        <v>15</v>
      </c>
      <c r="B16" s="39">
        <f>'6A'!B16</f>
        <v>5508</v>
      </c>
      <c r="C16" s="56">
        <f>'6A'!C16</f>
        <v>860</v>
      </c>
      <c r="D16" s="35">
        <f>'6A'!D16/$C16</f>
        <v>0.43023255813953487</v>
      </c>
      <c r="E16" s="25">
        <f>'6A'!E16/$C16</f>
        <v>0</v>
      </c>
      <c r="F16" s="25">
        <f>'6A'!F16/$C16</f>
        <v>0</v>
      </c>
      <c r="G16" s="25">
        <f>'6A'!G16/$C16</f>
        <v>8.8372093023255813E-2</v>
      </c>
      <c r="H16" s="25">
        <f>'6A'!H16/$C16</f>
        <v>0</v>
      </c>
      <c r="I16" s="25">
        <f>'6A'!I16/$C16</f>
        <v>0.17674418604651163</v>
      </c>
      <c r="J16" s="25">
        <f>'6A'!J16/$C16</f>
        <v>6.5116279069767441E-2</v>
      </c>
      <c r="K16" s="25">
        <f>'6A'!K16/$C16</f>
        <v>9.5348837209302331E-2</v>
      </c>
      <c r="L16" s="25">
        <f>'6A'!L16/$C16</f>
        <v>0.21279069767441861</v>
      </c>
      <c r="M16" s="25">
        <f>'6A'!M16/$C16</f>
        <v>0</v>
      </c>
      <c r="N16" s="25">
        <f>'6A'!N16/$C16</f>
        <v>2.3255813953488372E-3</v>
      </c>
      <c r="O16" s="25">
        <f>'6A'!O16/$C16</f>
        <v>0</v>
      </c>
      <c r="P16" s="25">
        <v>0.16554127641036812</v>
      </c>
    </row>
    <row r="17" spans="1:16" ht="18" customHeight="1" x14ac:dyDescent="0.3">
      <c r="A17" s="41" t="s">
        <v>16</v>
      </c>
      <c r="B17" s="39">
        <f>'6A'!B17</f>
        <v>1202</v>
      </c>
      <c r="C17" s="56">
        <f>'6A'!C17</f>
        <v>144</v>
      </c>
      <c r="D17" s="35">
        <f>'6A'!D17/$C17</f>
        <v>0.73611111111111116</v>
      </c>
      <c r="E17" s="25">
        <f>'6A'!E17/$C17</f>
        <v>0</v>
      </c>
      <c r="F17" s="25">
        <f>'6A'!F17/$C17</f>
        <v>0</v>
      </c>
      <c r="G17" s="25">
        <f>'6A'!G17/$C17</f>
        <v>5.5555555555555552E-2</v>
      </c>
      <c r="H17" s="25">
        <f>'6A'!H17/$C17</f>
        <v>0</v>
      </c>
      <c r="I17" s="25">
        <f>'6A'!I17/$C17</f>
        <v>0.125</v>
      </c>
      <c r="J17" s="25">
        <f>'6A'!J17/$C17</f>
        <v>6.9444444444444441E-3</v>
      </c>
      <c r="K17" s="25">
        <f>'6A'!K17/$C17</f>
        <v>2.7777777777777776E-2</v>
      </c>
      <c r="L17" s="25">
        <f>'6A'!L17/$C17</f>
        <v>2.0833333333333332E-2</v>
      </c>
      <c r="M17" s="25">
        <f>'6A'!M17/$C17</f>
        <v>0</v>
      </c>
      <c r="N17" s="25">
        <f>'6A'!N17/$C17</f>
        <v>2.0833333333333332E-2</v>
      </c>
      <c r="O17" s="25">
        <f>'6A'!O17/$C17</f>
        <v>0</v>
      </c>
      <c r="P17" s="25">
        <v>3.3645655877342417E-2</v>
      </c>
    </row>
    <row r="18" spans="1:16" ht="12.75" customHeight="1" x14ac:dyDescent="0.3">
      <c r="A18" s="41" t="s">
        <v>17</v>
      </c>
      <c r="B18" s="39">
        <f>'6A'!B18</f>
        <v>231</v>
      </c>
      <c r="C18" s="56">
        <f>'6A'!C18</f>
        <v>4</v>
      </c>
      <c r="D18" s="35">
        <f>'6A'!D18/$C18</f>
        <v>0.5</v>
      </c>
      <c r="E18" s="25">
        <f>'6A'!E18/$C18</f>
        <v>0</v>
      </c>
      <c r="F18" s="25">
        <f>'6A'!F18/$C18</f>
        <v>0</v>
      </c>
      <c r="G18" s="25">
        <f>'6A'!G18/$C18</f>
        <v>0.5</v>
      </c>
      <c r="H18" s="25">
        <f>'6A'!H18/$C18</f>
        <v>0</v>
      </c>
      <c r="I18" s="25">
        <f>'6A'!I18/$C18</f>
        <v>0</v>
      </c>
      <c r="J18" s="25">
        <f>'6A'!J18/$C18</f>
        <v>0</v>
      </c>
      <c r="K18" s="25">
        <f>'6A'!K18/$C18</f>
        <v>0</v>
      </c>
      <c r="L18" s="25">
        <f>'6A'!L18/$C18</f>
        <v>0</v>
      </c>
      <c r="M18" s="25">
        <f>'6A'!M18/$C18</f>
        <v>0</v>
      </c>
      <c r="N18" s="25">
        <f>'6A'!N18/$C18</f>
        <v>0</v>
      </c>
      <c r="O18" s="25">
        <f>'6A'!O18/$C18</f>
        <v>0</v>
      </c>
      <c r="P18" s="25">
        <v>3.3645655877342417E-2</v>
      </c>
    </row>
    <row r="19" spans="1:16" ht="12.75" customHeight="1" x14ac:dyDescent="0.3">
      <c r="A19" s="41" t="s">
        <v>18</v>
      </c>
      <c r="B19" s="39">
        <f>'6A'!B19</f>
        <v>4240</v>
      </c>
      <c r="C19" s="56">
        <f>'6A'!C19</f>
        <v>1232</v>
      </c>
      <c r="D19" s="35">
        <f>'6A'!D19/$C19</f>
        <v>0.85227272727272729</v>
      </c>
      <c r="E19" s="25">
        <f>'6A'!E19/$C19</f>
        <v>8.1168831168831174E-4</v>
      </c>
      <c r="F19" s="25">
        <f>'6A'!F19/$C19</f>
        <v>4.87012987012987E-3</v>
      </c>
      <c r="G19" s="25">
        <f>'6A'!G19/$C19</f>
        <v>5.681818181818182E-3</v>
      </c>
      <c r="H19" s="25">
        <f>'6A'!H19/$C19</f>
        <v>0</v>
      </c>
      <c r="I19" s="25">
        <f>'6A'!I19/$C19</f>
        <v>3.5714285714285712E-2</v>
      </c>
      <c r="J19" s="25">
        <f>'6A'!J19/$C19</f>
        <v>0</v>
      </c>
      <c r="K19" s="25">
        <f>'6A'!K19/$C19</f>
        <v>1.0551948051948052E-2</v>
      </c>
      <c r="L19" s="25">
        <f>'6A'!L19/$C19</f>
        <v>1.2987012987012988E-2</v>
      </c>
      <c r="M19" s="25">
        <f>'6A'!M19/$C19</f>
        <v>8.1168831168831174E-4</v>
      </c>
      <c r="N19" s="25">
        <f>'6A'!N19/$C19</f>
        <v>0</v>
      </c>
      <c r="O19" s="25">
        <f>'6A'!O19/$C19</f>
        <v>0</v>
      </c>
      <c r="P19" s="25">
        <v>2.8476692022625316E-2</v>
      </c>
    </row>
    <row r="20" spans="1:16" ht="12.75" customHeight="1" x14ac:dyDescent="0.3">
      <c r="A20" s="41" t="s">
        <v>19</v>
      </c>
      <c r="B20" s="39">
        <f>'6A'!B20</f>
        <v>36</v>
      </c>
      <c r="C20" s="56">
        <f>'6A'!C20</f>
        <v>30</v>
      </c>
      <c r="D20" s="35">
        <f>'6A'!D20/$C20</f>
        <v>0.2</v>
      </c>
      <c r="E20" s="25">
        <f>'6A'!E20/$C20</f>
        <v>0</v>
      </c>
      <c r="F20" s="25">
        <f>'6A'!F20/$C20</f>
        <v>0</v>
      </c>
      <c r="G20" s="25">
        <f>'6A'!G20/$C20</f>
        <v>0</v>
      </c>
      <c r="H20" s="25">
        <f>'6A'!H20/$C20</f>
        <v>0</v>
      </c>
      <c r="I20" s="25">
        <f>'6A'!I20/$C20</f>
        <v>0.46666666666666667</v>
      </c>
      <c r="J20" s="25">
        <f>'6A'!J20/$C20</f>
        <v>0.26666666666666666</v>
      </c>
      <c r="K20" s="25">
        <f>'6A'!K20/$C20</f>
        <v>6.6666666666666666E-2</v>
      </c>
      <c r="L20" s="25">
        <f>'6A'!L20/$C20</f>
        <v>0</v>
      </c>
      <c r="M20" s="25">
        <f>'6A'!M20/$C20</f>
        <v>0</v>
      </c>
      <c r="N20" s="25">
        <f>'6A'!N20/$C20</f>
        <v>0</v>
      </c>
      <c r="O20" s="25">
        <f>'6A'!O20/$C20</f>
        <v>0</v>
      </c>
      <c r="P20" s="25">
        <v>0.89393939393939392</v>
      </c>
    </row>
    <row r="21" spans="1:16" ht="12.75" customHeight="1" x14ac:dyDescent="0.3">
      <c r="A21" s="41" t="s">
        <v>20</v>
      </c>
      <c r="B21" s="39">
        <f>'6A'!B21</f>
        <v>2474</v>
      </c>
      <c r="C21" s="56">
        <f>'6A'!C21</f>
        <v>2042</v>
      </c>
      <c r="D21" s="35">
        <f>'6A'!D21/$C21</f>
        <v>0.99167482859941236</v>
      </c>
      <c r="E21" s="25">
        <f>'6A'!E21/$C21</f>
        <v>0</v>
      </c>
      <c r="F21" s="25">
        <f>'6A'!F21/$C21</f>
        <v>0</v>
      </c>
      <c r="G21" s="25">
        <f>'6A'!G21/$C21</f>
        <v>1.6160626836434867E-2</v>
      </c>
      <c r="H21" s="25">
        <f>'6A'!H21/$C21</f>
        <v>0</v>
      </c>
      <c r="I21" s="25">
        <f>'6A'!I21/$C21</f>
        <v>0</v>
      </c>
      <c r="J21" s="25">
        <f>'6A'!J21/$C21</f>
        <v>0</v>
      </c>
      <c r="K21" s="25">
        <f>'6A'!K21/$C21</f>
        <v>1.9588638589618022E-3</v>
      </c>
      <c r="L21" s="25">
        <f>'6A'!L21/$C21</f>
        <v>0</v>
      </c>
      <c r="M21" s="25">
        <f>'6A'!M21/$C21</f>
        <v>0</v>
      </c>
      <c r="N21" s="25">
        <f>'6A'!N21/$C21</f>
        <v>0</v>
      </c>
      <c r="O21" s="25">
        <f>'6A'!O21/$C21</f>
        <v>0</v>
      </c>
      <c r="P21" s="25">
        <v>2.1352785145888595E-2</v>
      </c>
    </row>
    <row r="22" spans="1:16" ht="12.75" customHeight="1" x14ac:dyDescent="0.3">
      <c r="A22" s="41" t="s">
        <v>21</v>
      </c>
      <c r="B22" s="39">
        <f>'6A'!B22</f>
        <v>1977</v>
      </c>
      <c r="C22" s="56">
        <f>'6A'!C22</f>
        <v>440</v>
      </c>
      <c r="D22" s="35">
        <f>'6A'!D22/$C22</f>
        <v>0.96136363636363631</v>
      </c>
      <c r="E22" s="25">
        <f>'6A'!E22/$C22</f>
        <v>0</v>
      </c>
      <c r="F22" s="25">
        <f>'6A'!F22/$C22</f>
        <v>0</v>
      </c>
      <c r="G22" s="25">
        <f>'6A'!G22/$C22</f>
        <v>0</v>
      </c>
      <c r="H22" s="25">
        <f>'6A'!H22/$C22</f>
        <v>0</v>
      </c>
      <c r="I22" s="25">
        <f>'6A'!I22/$C22</f>
        <v>3.1818181818181815E-2</v>
      </c>
      <c r="J22" s="25">
        <f>'6A'!J22/$C22</f>
        <v>0</v>
      </c>
      <c r="K22" s="25">
        <f>'6A'!K22/$C22</f>
        <v>6.8181818181818179E-3</v>
      </c>
      <c r="L22" s="25">
        <f>'6A'!L22/$C22</f>
        <v>0</v>
      </c>
      <c r="M22" s="25">
        <f>'6A'!M22/$C22</f>
        <v>0</v>
      </c>
      <c r="N22" s="25">
        <f>'6A'!N22/$C22</f>
        <v>1.1363636363636364E-2</v>
      </c>
      <c r="O22" s="25">
        <f>'6A'!O22/$C22</f>
        <v>0</v>
      </c>
      <c r="P22" s="25">
        <v>0</v>
      </c>
    </row>
    <row r="23" spans="1:16" ht="12.75" customHeight="1" x14ac:dyDescent="0.3">
      <c r="A23" s="41" t="s">
        <v>22</v>
      </c>
      <c r="B23" s="39">
        <f>'6A'!B23</f>
        <v>2975</v>
      </c>
      <c r="C23" s="56">
        <f>'6A'!C23</f>
        <v>1176</v>
      </c>
      <c r="D23" s="35">
        <f>'6A'!D23/$C23</f>
        <v>0.49149659863945577</v>
      </c>
      <c r="E23" s="25">
        <f>'6A'!E23/$C23</f>
        <v>0</v>
      </c>
      <c r="F23" s="25">
        <f>'6A'!F23/$C23</f>
        <v>1.7006802721088435E-3</v>
      </c>
      <c r="G23" s="25">
        <f>'6A'!G23/$C23</f>
        <v>8.5034013605442174E-4</v>
      </c>
      <c r="H23" s="25">
        <f>'6A'!H23/$C23</f>
        <v>0</v>
      </c>
      <c r="I23" s="25">
        <f>'6A'!I23/$C23</f>
        <v>1.6156462585034014E-2</v>
      </c>
      <c r="J23" s="25">
        <f>'6A'!J23/$C23</f>
        <v>5.1020408163265302E-3</v>
      </c>
      <c r="K23" s="25">
        <f>'6A'!K23/$C23</f>
        <v>2.8061224489795918E-2</v>
      </c>
      <c r="L23" s="25">
        <f>'6A'!L23/$C23</f>
        <v>1.1054421768707483E-2</v>
      </c>
      <c r="M23" s="25">
        <f>'6A'!M23/$C23</f>
        <v>1.9557823129251702E-2</v>
      </c>
      <c r="N23" s="25">
        <f>'6A'!N23/$C23</f>
        <v>3.4013605442176869E-3</v>
      </c>
      <c r="O23" s="25">
        <f>'6A'!O23/$C23</f>
        <v>0</v>
      </c>
      <c r="P23" s="25">
        <v>0.37054631828978624</v>
      </c>
    </row>
    <row r="24" spans="1:16" ht="12.75" customHeight="1" x14ac:dyDescent="0.3">
      <c r="A24" s="41" t="s">
        <v>23</v>
      </c>
      <c r="B24" s="39">
        <f>'6A'!B24</f>
        <v>1939</v>
      </c>
      <c r="C24" s="56">
        <f>'6A'!C24</f>
        <v>736</v>
      </c>
      <c r="D24" s="35">
        <f>'6A'!D24/$C24</f>
        <v>0.86548913043478259</v>
      </c>
      <c r="E24" s="25">
        <f>'6A'!E24/$C24</f>
        <v>7.0652173913043473E-2</v>
      </c>
      <c r="F24" s="25">
        <f>'6A'!F24/$C24</f>
        <v>4.076086956521739E-3</v>
      </c>
      <c r="G24" s="25">
        <f>'6A'!G24/$C24</f>
        <v>1.358695652173913E-3</v>
      </c>
      <c r="H24" s="25">
        <f>'6A'!H24/$C24</f>
        <v>0</v>
      </c>
      <c r="I24" s="25">
        <f>'6A'!I24/$C24</f>
        <v>2.717391304347826E-3</v>
      </c>
      <c r="J24" s="25">
        <f>'6A'!J24/$C24</f>
        <v>0</v>
      </c>
      <c r="K24" s="25">
        <f>'6A'!K24/$C24</f>
        <v>8.5597826086956527E-2</v>
      </c>
      <c r="L24" s="25">
        <f>'6A'!L24/$C24</f>
        <v>0</v>
      </c>
      <c r="M24" s="25">
        <f>'6A'!M24/$C24</f>
        <v>0</v>
      </c>
      <c r="N24" s="25">
        <f>'6A'!N24/$C24</f>
        <v>4.076086956521739E-3</v>
      </c>
      <c r="O24" s="25">
        <f>'6A'!O24/$C24</f>
        <v>0</v>
      </c>
      <c r="P24" s="25">
        <v>0.11787003610108303</v>
      </c>
    </row>
    <row r="25" spans="1:16" ht="12.75" customHeight="1" x14ac:dyDescent="0.3">
      <c r="A25" s="41" t="s">
        <v>24</v>
      </c>
      <c r="B25" s="39">
        <f>'6A'!B25</f>
        <v>3348</v>
      </c>
      <c r="C25" s="56">
        <f>'6A'!C25</f>
        <v>1033</v>
      </c>
      <c r="D25" s="35">
        <f>'6A'!D25/$C25</f>
        <v>0.75121006776379473</v>
      </c>
      <c r="E25" s="25">
        <f>'6A'!E25/$C25</f>
        <v>9.1965150048402708E-2</v>
      </c>
      <c r="F25" s="25">
        <f>'6A'!F25/$C25</f>
        <v>0</v>
      </c>
      <c r="G25" s="25">
        <f>'6A'!G25/$C25</f>
        <v>1.9361084220716359E-2</v>
      </c>
      <c r="H25" s="25">
        <f>'6A'!H25/$C25</f>
        <v>0</v>
      </c>
      <c r="I25" s="25">
        <f>'6A'!I25/$C25</f>
        <v>1.8393030009680542E-2</v>
      </c>
      <c r="J25" s="25">
        <f>'6A'!J25/$C25</f>
        <v>6.4859632139399812E-2</v>
      </c>
      <c r="K25" s="25">
        <f>'6A'!K25/$C25</f>
        <v>4.4530493707647625E-2</v>
      </c>
      <c r="L25" s="25">
        <f>'6A'!L25/$C25</f>
        <v>0.24878993223620524</v>
      </c>
      <c r="M25" s="25">
        <f>'6A'!M25/$C25</f>
        <v>2.3233301064859633E-2</v>
      </c>
      <c r="N25" s="25">
        <f>'6A'!N25/$C25</f>
        <v>1.5488867376573089E-2</v>
      </c>
      <c r="O25" s="25">
        <f>'6A'!O25/$C25</f>
        <v>0</v>
      </c>
      <c r="P25" s="25">
        <v>2.5633640552995392E-2</v>
      </c>
    </row>
    <row r="26" spans="1:16" ht="12.75" customHeight="1" x14ac:dyDescent="0.3">
      <c r="A26" s="41" t="s">
        <v>25</v>
      </c>
      <c r="B26" s="39">
        <f>'6A'!B26</f>
        <v>1206</v>
      </c>
      <c r="C26" s="56">
        <f>'6A'!C26</f>
        <v>233</v>
      </c>
      <c r="D26" s="35">
        <f>'6A'!D26/$C26</f>
        <v>0.30472103004291845</v>
      </c>
      <c r="E26" s="25">
        <f>'6A'!E26/$C26</f>
        <v>3.8626609442060089E-2</v>
      </c>
      <c r="F26" s="25">
        <f>'6A'!F26/$C26</f>
        <v>8.5836909871244635E-2</v>
      </c>
      <c r="G26" s="25">
        <f>'6A'!G26/$C26</f>
        <v>0</v>
      </c>
      <c r="H26" s="25">
        <f>'6A'!H26/$C26</f>
        <v>8.5836909871244635E-3</v>
      </c>
      <c r="I26" s="25">
        <f>'6A'!I26/$C26</f>
        <v>0.41201716738197425</v>
      </c>
      <c r="J26" s="25">
        <f>'6A'!J26/$C26</f>
        <v>1.7167381974248927E-2</v>
      </c>
      <c r="K26" s="25">
        <f>'6A'!K26/$C26</f>
        <v>0.12017167381974249</v>
      </c>
      <c r="L26" s="25">
        <f>'6A'!L26/$C26</f>
        <v>0.41201716738197425</v>
      </c>
      <c r="M26" s="25">
        <f>'6A'!M26/$C26</f>
        <v>4.7210300429184553E-2</v>
      </c>
      <c r="N26" s="25">
        <f>'6A'!N26/$C26</f>
        <v>7.2961373390557943E-2</v>
      </c>
      <c r="O26" s="25">
        <f>'6A'!O26/$C26</f>
        <v>0</v>
      </c>
      <c r="P26" s="25">
        <v>0</v>
      </c>
    </row>
    <row r="27" spans="1:16" ht="18" customHeight="1" x14ac:dyDescent="0.3">
      <c r="A27" s="41" t="s">
        <v>26</v>
      </c>
      <c r="B27" s="39">
        <f>'6A'!B27</f>
        <v>14952</v>
      </c>
      <c r="C27" s="56">
        <f>'6A'!C27</f>
        <v>10856</v>
      </c>
      <c r="D27" s="35">
        <f>'6A'!D27/$C27</f>
        <v>0.88936993367722916</v>
      </c>
      <c r="E27" s="25">
        <f>'6A'!E27/$C27</f>
        <v>0</v>
      </c>
      <c r="F27" s="25">
        <f>'6A'!F27/$C27</f>
        <v>0</v>
      </c>
      <c r="G27" s="25">
        <f>'6A'!G27/$C27</f>
        <v>2.3028739867354459E-3</v>
      </c>
      <c r="H27" s="25">
        <f>'6A'!H27/$C27</f>
        <v>0</v>
      </c>
      <c r="I27" s="25">
        <f>'6A'!I27/$C27</f>
        <v>0.13347457627118645</v>
      </c>
      <c r="J27" s="25">
        <f>'6A'!J27/$C27</f>
        <v>2.7634487840825351E-4</v>
      </c>
      <c r="K27" s="25">
        <f>'6A'!K27/$C27</f>
        <v>7.5534266764922626E-3</v>
      </c>
      <c r="L27" s="25">
        <f>'6A'!L27/$C27</f>
        <v>9.7641857037582911E-3</v>
      </c>
      <c r="M27" s="25">
        <f>'6A'!M27/$C27</f>
        <v>3.8688282977155492E-3</v>
      </c>
      <c r="N27" s="25">
        <f>'6A'!N27/$C27</f>
        <v>1.8422991893883567E-4</v>
      </c>
      <c r="O27" s="25">
        <f>'6A'!O27/$C27</f>
        <v>0</v>
      </c>
      <c r="P27" s="25">
        <v>0.2020404749958187</v>
      </c>
    </row>
    <row r="28" spans="1:16" ht="12.75" customHeight="1" x14ac:dyDescent="0.3">
      <c r="A28" s="41" t="s">
        <v>27</v>
      </c>
      <c r="B28" s="39">
        <f>'6A'!B28</f>
        <v>10135</v>
      </c>
      <c r="C28" s="56">
        <f>'6A'!C28</f>
        <v>1917</v>
      </c>
      <c r="D28" s="35">
        <f>'6A'!D28/$C28</f>
        <v>0.73239436619718312</v>
      </c>
      <c r="E28" s="25">
        <f>'6A'!E28/$C28</f>
        <v>0</v>
      </c>
      <c r="F28" s="25">
        <f>'6A'!F28/$C28</f>
        <v>0</v>
      </c>
      <c r="G28" s="25">
        <f>'6A'!G28/$C28</f>
        <v>5.0078247261345854E-2</v>
      </c>
      <c r="H28" s="25">
        <f>'6A'!H28/$C28</f>
        <v>0</v>
      </c>
      <c r="I28" s="25">
        <f>'6A'!I28/$C28</f>
        <v>0.26395409494001043</v>
      </c>
      <c r="J28" s="25">
        <f>'6A'!J28/$C28</f>
        <v>3.912363067292645E-2</v>
      </c>
      <c r="K28" s="25">
        <f>'6A'!K28/$C28</f>
        <v>8.8680229525299942E-2</v>
      </c>
      <c r="L28" s="25">
        <f>'6A'!L28/$C28</f>
        <v>0.20813771517996871</v>
      </c>
      <c r="M28" s="25">
        <f>'6A'!M28/$C28</f>
        <v>0</v>
      </c>
      <c r="N28" s="25">
        <f>'6A'!N28/$C28</f>
        <v>0</v>
      </c>
      <c r="O28" s="25">
        <f>'6A'!O28/$C28</f>
        <v>0</v>
      </c>
      <c r="P28" s="25">
        <v>0</v>
      </c>
    </row>
    <row r="29" spans="1:16" ht="12.75" customHeight="1" x14ac:dyDescent="0.3">
      <c r="A29" s="41" t="s">
        <v>28</v>
      </c>
      <c r="B29" s="39">
        <f>'6A'!B29</f>
        <v>40455</v>
      </c>
      <c r="C29" s="56">
        <f>'6A'!C29</f>
        <v>22246</v>
      </c>
      <c r="D29" s="35">
        <f>'6A'!D29/$C29</f>
        <v>0.99608918457250739</v>
      </c>
      <c r="E29" s="25">
        <f>'6A'!E29/$C29</f>
        <v>0</v>
      </c>
      <c r="F29" s="25">
        <f>'6A'!F29/$C29</f>
        <v>0</v>
      </c>
      <c r="G29" s="25">
        <f>'6A'!G29/$C29</f>
        <v>0</v>
      </c>
      <c r="H29" s="25">
        <f>'6A'!H29/$C29</f>
        <v>0</v>
      </c>
      <c r="I29" s="25">
        <f>'6A'!I29/$C29</f>
        <v>1.2586532410320957E-3</v>
      </c>
      <c r="J29" s="25">
        <f>'6A'!J29/$C29</f>
        <v>0</v>
      </c>
      <c r="K29" s="25">
        <f>'6A'!K29/$C29</f>
        <v>1.2586532410320957E-3</v>
      </c>
      <c r="L29" s="25">
        <f>'6A'!L29/$C29</f>
        <v>0</v>
      </c>
      <c r="M29" s="25">
        <f>'6A'!M29/$C29</f>
        <v>2.2475950732715993E-4</v>
      </c>
      <c r="N29" s="25">
        <f>'6A'!N29/$C29</f>
        <v>1.8430279600827116E-3</v>
      </c>
      <c r="O29" s="25">
        <f>'6A'!O29/$C29</f>
        <v>0</v>
      </c>
      <c r="P29" s="25">
        <v>0</v>
      </c>
    </row>
    <row r="30" spans="1:16" ht="12.75" customHeight="1" x14ac:dyDescent="0.3">
      <c r="A30" s="41" t="s">
        <v>29</v>
      </c>
      <c r="B30" s="39">
        <f>'6A'!B30</f>
        <v>3380</v>
      </c>
      <c r="C30" s="56">
        <f>'6A'!C30</f>
        <v>1799</v>
      </c>
      <c r="D30" s="35">
        <f>'6A'!D30/$C30</f>
        <v>0.56920511395219564</v>
      </c>
      <c r="E30" s="25">
        <f>'6A'!E30/$C30</f>
        <v>1.2229016120066704E-2</v>
      </c>
      <c r="F30" s="25">
        <f>'6A'!F30/$C30</f>
        <v>3.3351862145636463E-3</v>
      </c>
      <c r="G30" s="25">
        <f>'6A'!G30/$C30</f>
        <v>7.7821011673151752E-3</v>
      </c>
      <c r="H30" s="25">
        <f>'6A'!H30/$C30</f>
        <v>6.1145080600333518E-3</v>
      </c>
      <c r="I30" s="25">
        <f>'6A'!I30/$C30</f>
        <v>0.2857142857142857</v>
      </c>
      <c r="J30" s="25">
        <f>'6A'!J30/$C30</f>
        <v>3.7242912729294052E-2</v>
      </c>
      <c r="K30" s="25">
        <f>'6A'!K30/$C30</f>
        <v>8.6714841578654805E-2</v>
      </c>
      <c r="L30" s="25">
        <f>'6A'!L30/$C30</f>
        <v>1.0561423012784881E-2</v>
      </c>
      <c r="M30" s="25">
        <f>'6A'!M30/$C30</f>
        <v>3.3351862145636463E-3</v>
      </c>
      <c r="N30" s="25">
        <f>'6A'!N30/$C30</f>
        <v>3.6687048360200113E-2</v>
      </c>
      <c r="O30" s="25">
        <f>'6A'!O30/$C30</f>
        <v>0</v>
      </c>
      <c r="P30" s="25">
        <v>0.2385325512068468</v>
      </c>
    </row>
    <row r="31" spans="1:16" ht="12.75" customHeight="1" x14ac:dyDescent="0.3">
      <c r="A31" s="41" t="s">
        <v>30</v>
      </c>
      <c r="B31" s="39">
        <f>'6A'!B31</f>
        <v>8492</v>
      </c>
      <c r="C31" s="56">
        <f>'6A'!C31</f>
        <v>3710</v>
      </c>
      <c r="D31" s="35">
        <f>'6A'!D31/$C31</f>
        <v>0.74231805929919137</v>
      </c>
      <c r="E31" s="25">
        <f>'6A'!E31/$C31</f>
        <v>2.6954177897574127E-4</v>
      </c>
      <c r="F31" s="25">
        <f>'6A'!F31/$C31</f>
        <v>2.6954177897574127E-4</v>
      </c>
      <c r="G31" s="25">
        <f>'6A'!G31/$C31</f>
        <v>1.0781671159029651E-3</v>
      </c>
      <c r="H31" s="25">
        <f>'6A'!H31/$C31</f>
        <v>2.6954177897574127E-4</v>
      </c>
      <c r="I31" s="25">
        <f>'6A'!I31/$C31</f>
        <v>1.8059299191374664E-2</v>
      </c>
      <c r="J31" s="25">
        <f>'6A'!J31/$C31</f>
        <v>1.6172506738544475E-3</v>
      </c>
      <c r="K31" s="25">
        <f>'6A'!K31/$C31</f>
        <v>4.2318059299191371E-2</v>
      </c>
      <c r="L31" s="25">
        <f>'6A'!L31/$C31</f>
        <v>1.9407008086253369E-2</v>
      </c>
      <c r="M31" s="25">
        <f>'6A'!M31/$C31</f>
        <v>0</v>
      </c>
      <c r="N31" s="25">
        <f>'6A'!N31/$C31</f>
        <v>2.0485175202156335E-2</v>
      </c>
      <c r="O31" s="25">
        <f>'6A'!O31/$C31</f>
        <v>0</v>
      </c>
      <c r="P31" s="25">
        <v>0.36392857142857143</v>
      </c>
    </row>
    <row r="32" spans="1:16" ht="12.75" customHeight="1" x14ac:dyDescent="0.3">
      <c r="A32" s="41" t="s">
        <v>31</v>
      </c>
      <c r="B32" s="39">
        <f>'6A'!B32</f>
        <v>312</v>
      </c>
      <c r="C32" s="56">
        <f>'6A'!C32</f>
        <v>108</v>
      </c>
      <c r="D32" s="35">
        <f>'6A'!D32/$C32</f>
        <v>0.55555555555555558</v>
      </c>
      <c r="E32" s="25">
        <f>'6A'!E32/$C32</f>
        <v>0</v>
      </c>
      <c r="F32" s="25">
        <f>'6A'!F32/$C32</f>
        <v>0</v>
      </c>
      <c r="G32" s="25">
        <f>'6A'!G32/$C32</f>
        <v>0.1111111111111111</v>
      </c>
      <c r="H32" s="25">
        <f>'6A'!H32/$C32</f>
        <v>0</v>
      </c>
      <c r="I32" s="25">
        <f>'6A'!I32/$C32</f>
        <v>1.8518518518518517E-2</v>
      </c>
      <c r="J32" s="25">
        <f>'6A'!J32/$C32</f>
        <v>0.24074074074074073</v>
      </c>
      <c r="K32" s="25">
        <f>'6A'!K32/$C32</f>
        <v>0.16666666666666666</v>
      </c>
      <c r="L32" s="25">
        <f>'6A'!L32/$C32</f>
        <v>0</v>
      </c>
      <c r="M32" s="25">
        <f>'6A'!M32/$C32</f>
        <v>9.2592592592592587E-3</v>
      </c>
      <c r="N32" s="25">
        <f>'6A'!N32/$C32</f>
        <v>2.7777777777777776E-2</v>
      </c>
      <c r="O32" s="25">
        <f>'6A'!O32/$C32</f>
        <v>0</v>
      </c>
      <c r="P32" s="25">
        <v>0</v>
      </c>
    </row>
    <row r="33" spans="1:17" ht="12.75" customHeight="1" x14ac:dyDescent="0.3">
      <c r="A33" s="41" t="s">
        <v>32</v>
      </c>
      <c r="B33" s="39">
        <f>'6A'!B33</f>
        <v>3581</v>
      </c>
      <c r="C33" s="56">
        <f>'6A'!C33</f>
        <v>730</v>
      </c>
      <c r="D33" s="35">
        <f>'6A'!D33/$C33</f>
        <v>0.90273972602739727</v>
      </c>
      <c r="E33" s="25">
        <f>'6A'!E33/$C33</f>
        <v>4.10958904109589E-3</v>
      </c>
      <c r="F33" s="25">
        <f>'6A'!F33/$C33</f>
        <v>4.10958904109589E-3</v>
      </c>
      <c r="G33" s="25">
        <f>'6A'!G33/$C33</f>
        <v>1.3698630136986301E-2</v>
      </c>
      <c r="H33" s="25">
        <f>'6A'!H33/$C33</f>
        <v>0</v>
      </c>
      <c r="I33" s="25">
        <f>'6A'!I33/$C33</f>
        <v>4.9315068493150684E-2</v>
      </c>
      <c r="J33" s="25">
        <f>'6A'!J33/$C33</f>
        <v>5.4794520547945206E-3</v>
      </c>
      <c r="K33" s="25">
        <f>'6A'!K33/$C33</f>
        <v>3.8356164383561646E-2</v>
      </c>
      <c r="L33" s="25">
        <f>'6A'!L33/$C33</f>
        <v>1.5068493150684932E-2</v>
      </c>
      <c r="M33" s="25">
        <f>'6A'!M33/$C33</f>
        <v>0</v>
      </c>
      <c r="N33" s="25">
        <f>'6A'!N33/$C33</f>
        <v>1.0958904109589041E-2</v>
      </c>
      <c r="O33" s="25">
        <f>'6A'!O33/$C33</f>
        <v>0</v>
      </c>
      <c r="P33" s="25">
        <v>4.7591410330818339E-2</v>
      </c>
    </row>
    <row r="34" spans="1:17" ht="12.75" customHeight="1" x14ac:dyDescent="0.3">
      <c r="A34" s="41" t="s">
        <v>33</v>
      </c>
      <c r="B34" s="39">
        <f>'6A'!B34</f>
        <v>821</v>
      </c>
      <c r="C34" s="56">
        <f>'6A'!C34</f>
        <v>326</v>
      </c>
      <c r="D34" s="35">
        <f>'6A'!D34/$C34</f>
        <v>0.54294478527607359</v>
      </c>
      <c r="E34" s="25">
        <f>'6A'!E34/$C34</f>
        <v>6.1349693251533744E-3</v>
      </c>
      <c r="F34" s="25">
        <f>'6A'!F34/$C34</f>
        <v>6.1349693251533744E-3</v>
      </c>
      <c r="G34" s="25">
        <f>'6A'!G34/$C34</f>
        <v>0.3987730061349693</v>
      </c>
      <c r="H34" s="25">
        <f>'6A'!H34/$C34</f>
        <v>0</v>
      </c>
      <c r="I34" s="25">
        <f>'6A'!I34/$C34</f>
        <v>0.13496932515337423</v>
      </c>
      <c r="J34" s="25">
        <f>'6A'!J34/$C34</f>
        <v>1.8404907975460124E-2</v>
      </c>
      <c r="K34" s="25">
        <f>'6A'!K34/$C34</f>
        <v>6.4417177914110432E-2</v>
      </c>
      <c r="L34" s="25">
        <f>'6A'!L34/$C34</f>
        <v>0</v>
      </c>
      <c r="M34" s="25">
        <f>'6A'!M34/$C34</f>
        <v>6.1349693251533744E-3</v>
      </c>
      <c r="N34" s="25">
        <f>'6A'!N34/$C34</f>
        <v>9.202453987730062E-3</v>
      </c>
      <c r="O34" s="25">
        <f>'6A'!O34/$C34</f>
        <v>0</v>
      </c>
      <c r="P34" s="25">
        <v>0.10515463917525773</v>
      </c>
    </row>
    <row r="35" spans="1:17" ht="12.75" customHeight="1" x14ac:dyDescent="0.3">
      <c r="A35" s="41" t="s">
        <v>34</v>
      </c>
      <c r="B35" s="39">
        <f>'6A'!B35</f>
        <v>1021</v>
      </c>
      <c r="C35" s="56">
        <f>'6A'!C35</f>
        <v>114</v>
      </c>
      <c r="D35" s="35">
        <f>'6A'!D35/$C35</f>
        <v>0.8771929824561403</v>
      </c>
      <c r="E35" s="25">
        <f>'6A'!E35/$C35</f>
        <v>0</v>
      </c>
      <c r="F35" s="25">
        <f>'6A'!F35/$C35</f>
        <v>0</v>
      </c>
      <c r="G35" s="25">
        <f>'6A'!G35/$C35</f>
        <v>8.771929824561403E-3</v>
      </c>
      <c r="H35" s="25">
        <f>'6A'!H35/$C35</f>
        <v>0</v>
      </c>
      <c r="I35" s="25">
        <f>'6A'!I35/$C35</f>
        <v>8.771929824561403E-3</v>
      </c>
      <c r="J35" s="25">
        <f>'6A'!J35/$C35</f>
        <v>0</v>
      </c>
      <c r="K35" s="25">
        <f>'6A'!K35/$C35</f>
        <v>8.771929824561403E-3</v>
      </c>
      <c r="L35" s="25">
        <f>'6A'!L35/$C35</f>
        <v>8.771929824561403E-3</v>
      </c>
      <c r="M35" s="25">
        <f>'6A'!M35/$C35</f>
        <v>1.7543859649122806E-2</v>
      </c>
      <c r="N35" s="25">
        <f>'6A'!N35/$C35</f>
        <v>8.771929824561403E-3</v>
      </c>
      <c r="O35" s="25">
        <f>'6A'!O35/$C35</f>
        <v>0</v>
      </c>
      <c r="P35" s="25">
        <v>0.14904968322774259</v>
      </c>
      <c r="Q35" s="2" t="s">
        <v>2</v>
      </c>
    </row>
    <row r="36" spans="1:17" ht="12.75" customHeight="1" x14ac:dyDescent="0.3">
      <c r="A36" s="41" t="s">
        <v>35</v>
      </c>
      <c r="B36" s="39">
        <f>'6A'!B36</f>
        <v>4072</v>
      </c>
      <c r="C36" s="56">
        <f>'6A'!C36</f>
        <v>1515</v>
      </c>
      <c r="D36" s="35">
        <f>'6A'!D36/$C36</f>
        <v>0.84686468646864688</v>
      </c>
      <c r="E36" s="25">
        <f>'6A'!E36/$C36</f>
        <v>0</v>
      </c>
      <c r="F36" s="25">
        <f>'6A'!F36/$C36</f>
        <v>6.6006600660066007E-4</v>
      </c>
      <c r="G36" s="25">
        <f>'6A'!G36/$C36</f>
        <v>1.914191419141914E-2</v>
      </c>
      <c r="H36" s="25">
        <f>'6A'!H36/$C36</f>
        <v>0</v>
      </c>
      <c r="I36" s="25">
        <f>'6A'!I36/$C36</f>
        <v>0.12805280528052806</v>
      </c>
      <c r="J36" s="25">
        <f>'6A'!J36/$C36</f>
        <v>5.2805280528052806E-3</v>
      </c>
      <c r="K36" s="25">
        <f>'6A'!K36/$C36</f>
        <v>3.3003300330033E-2</v>
      </c>
      <c r="L36" s="25">
        <f>'6A'!L36/$C36</f>
        <v>8.580858085808581E-3</v>
      </c>
      <c r="M36" s="25">
        <f>'6A'!M36/$C36</f>
        <v>9.9009900990099011E-3</v>
      </c>
      <c r="N36" s="25">
        <f>'6A'!N36/$C36</f>
        <v>1.9801980198019802E-3</v>
      </c>
      <c r="O36" s="25">
        <f>'6A'!O36/$C36</f>
        <v>0</v>
      </c>
      <c r="P36" s="25">
        <v>0</v>
      </c>
    </row>
    <row r="37" spans="1:17" ht="18" customHeight="1" x14ac:dyDescent="0.3">
      <c r="A37" s="41" t="s">
        <v>36</v>
      </c>
      <c r="B37" s="39">
        <f>'6A'!B37</f>
        <v>2147</v>
      </c>
      <c r="C37" s="56">
        <f>'6A'!C37</f>
        <v>1460</v>
      </c>
      <c r="D37" s="35">
        <f>'6A'!D37/$C37</f>
        <v>0.87602739726027401</v>
      </c>
      <c r="E37" s="25">
        <f>'6A'!E37/$C37</f>
        <v>0</v>
      </c>
      <c r="F37" s="25">
        <f>'6A'!F37/$C37</f>
        <v>0</v>
      </c>
      <c r="G37" s="25">
        <f>'6A'!G37/$C37</f>
        <v>2.054794520547945E-3</v>
      </c>
      <c r="H37" s="25">
        <f>'6A'!H37/$C37</f>
        <v>2.7397260273972603E-3</v>
      </c>
      <c r="I37" s="25">
        <f>'6A'!I37/$C37</f>
        <v>9.3835616438356168E-2</v>
      </c>
      <c r="J37" s="25">
        <f>'6A'!J37/$C37</f>
        <v>1.5753424657534248E-2</v>
      </c>
      <c r="K37" s="25">
        <f>'6A'!K37/$C37</f>
        <v>2.6027397260273973E-2</v>
      </c>
      <c r="L37" s="25">
        <f>'6A'!L37/$C37</f>
        <v>3.3561643835616439E-2</v>
      </c>
      <c r="M37" s="25">
        <f>'6A'!M37/$C37</f>
        <v>0</v>
      </c>
      <c r="N37" s="25">
        <f>'6A'!N37/$C37</f>
        <v>2.3287671232876714E-2</v>
      </c>
      <c r="O37" s="25">
        <f>'6A'!O37/$C37</f>
        <v>0</v>
      </c>
      <c r="P37" s="25">
        <v>0</v>
      </c>
    </row>
    <row r="38" spans="1:17" ht="12.75" customHeight="1" x14ac:dyDescent="0.3">
      <c r="A38" s="41" t="s">
        <v>37</v>
      </c>
      <c r="B38" s="39">
        <f>'6A'!B38</f>
        <v>6477</v>
      </c>
      <c r="C38" s="56">
        <f>'6A'!C38</f>
        <v>796</v>
      </c>
      <c r="D38" s="35">
        <f>'6A'!D38/$C38</f>
        <v>0.48492462311557788</v>
      </c>
      <c r="E38" s="25">
        <f>'6A'!E38/$C38</f>
        <v>0</v>
      </c>
      <c r="F38" s="25">
        <f>'6A'!F38/$C38</f>
        <v>0</v>
      </c>
      <c r="G38" s="25">
        <f>'6A'!G38/$C38</f>
        <v>5.4020100502512561E-2</v>
      </c>
      <c r="H38" s="25">
        <f>'6A'!H38/$C38</f>
        <v>0</v>
      </c>
      <c r="I38" s="25">
        <f>'6A'!I38/$C38</f>
        <v>2.1356783919597989E-2</v>
      </c>
      <c r="J38" s="25">
        <f>'6A'!J38/$C38</f>
        <v>1.2562814070351759E-3</v>
      </c>
      <c r="K38" s="25">
        <f>'6A'!K38/$C38</f>
        <v>0.2449748743718593</v>
      </c>
      <c r="L38" s="25">
        <f>'6A'!L38/$C38</f>
        <v>0.12437185929648241</v>
      </c>
      <c r="M38" s="25">
        <f>'6A'!M38/$C38</f>
        <v>1.6331658291457288E-2</v>
      </c>
      <c r="N38" s="25">
        <f>'6A'!N38/$C38</f>
        <v>1.2562814070351759E-3</v>
      </c>
      <c r="O38" s="25">
        <f>'6A'!O38/$C38</f>
        <v>0</v>
      </c>
      <c r="P38" s="25">
        <v>0.20769616445224368</v>
      </c>
    </row>
    <row r="39" spans="1:17" ht="12.75" customHeight="1" x14ac:dyDescent="0.3">
      <c r="A39" s="41" t="s">
        <v>38</v>
      </c>
      <c r="B39" s="39">
        <f>'6A'!B39</f>
        <v>7627</v>
      </c>
      <c r="C39" s="56">
        <f>'6A'!C39</f>
        <v>539</v>
      </c>
      <c r="D39" s="35">
        <f>'6A'!D39/$C39</f>
        <v>0.97588126159554733</v>
      </c>
      <c r="E39" s="25">
        <f>'6A'!E39/$C39</f>
        <v>0</v>
      </c>
      <c r="F39" s="25">
        <f>'6A'!F39/$C39</f>
        <v>0</v>
      </c>
      <c r="G39" s="25">
        <f>'6A'!G39/$C39</f>
        <v>0</v>
      </c>
      <c r="H39" s="25">
        <f>'6A'!H39/$C39</f>
        <v>0</v>
      </c>
      <c r="I39" s="25">
        <f>'6A'!I39/$C39</f>
        <v>2.4118738404452691E-2</v>
      </c>
      <c r="J39" s="25">
        <f>'6A'!J39/$C39</f>
        <v>9.2764378478664197E-3</v>
      </c>
      <c r="K39" s="25">
        <f>'6A'!K39/$C39</f>
        <v>1.4842300556586271E-2</v>
      </c>
      <c r="L39" s="25">
        <f>'6A'!L39/$C39</f>
        <v>7.4211502782931356E-3</v>
      </c>
      <c r="M39" s="25">
        <f>'6A'!M39/$C39</f>
        <v>1.8552875695732839E-3</v>
      </c>
      <c r="N39" s="25">
        <f>'6A'!N39/$C39</f>
        <v>0</v>
      </c>
      <c r="O39" s="25">
        <f>'6A'!O39/$C39</f>
        <v>0</v>
      </c>
      <c r="P39" s="25">
        <v>4.2958300550747446E-2</v>
      </c>
    </row>
    <row r="40" spans="1:17" ht="12.75" customHeight="1" x14ac:dyDescent="0.3">
      <c r="A40" s="41" t="s">
        <v>39</v>
      </c>
      <c r="B40" s="39">
        <f>'6A'!B40</f>
        <v>93693</v>
      </c>
      <c r="C40" s="56">
        <f>'6A'!C40</f>
        <v>19546</v>
      </c>
      <c r="D40" s="35">
        <f>'6A'!D40/$C40</f>
        <v>0.94234114396807533</v>
      </c>
      <c r="E40" s="25">
        <f>'6A'!E40/$C40</f>
        <v>1.0846208943006242E-2</v>
      </c>
      <c r="F40" s="25">
        <f>'6A'!F40/$C40</f>
        <v>2.1487772434257649E-3</v>
      </c>
      <c r="G40" s="25">
        <f>'6A'!G40/$C40</f>
        <v>2.0566867901360891E-2</v>
      </c>
      <c r="H40" s="25">
        <f>'6A'!H40/$C40</f>
        <v>6.1393635526450427E-4</v>
      </c>
      <c r="I40" s="25">
        <f>'6A'!I40/$C40</f>
        <v>1.1204338483577202E-2</v>
      </c>
      <c r="J40" s="25">
        <f>'6A'!J40/$C40</f>
        <v>8.6974316995804771E-4</v>
      </c>
      <c r="K40" s="25">
        <f>'6A'!K40/$C40</f>
        <v>1.6883249769773866E-2</v>
      </c>
      <c r="L40" s="25">
        <f>'6A'!L40/$C40</f>
        <v>9.0043998772127293E-3</v>
      </c>
      <c r="M40" s="25">
        <f>'6A'!M40/$C40</f>
        <v>3.3254885910160648E-3</v>
      </c>
      <c r="N40" s="25">
        <f>'6A'!N40/$C40</f>
        <v>0</v>
      </c>
      <c r="O40" s="25">
        <f>'6A'!O40/$C40</f>
        <v>0</v>
      </c>
      <c r="P40" s="25">
        <v>0</v>
      </c>
    </row>
    <row r="41" spans="1:17" ht="12.75" customHeight="1" x14ac:dyDescent="0.3">
      <c r="A41" s="41" t="s">
        <v>40</v>
      </c>
      <c r="B41" s="39">
        <f>'6A'!B41</f>
        <v>4023</v>
      </c>
      <c r="C41" s="56">
        <f>'6A'!C41</f>
        <v>385</v>
      </c>
      <c r="D41" s="35">
        <f>'6A'!D41/$C41</f>
        <v>0.50649350649350644</v>
      </c>
      <c r="E41" s="25">
        <f>'6A'!E41/$C41</f>
        <v>0</v>
      </c>
      <c r="F41" s="25">
        <f>'6A'!F41/$C41</f>
        <v>1.2987012987012988E-2</v>
      </c>
      <c r="G41" s="25">
        <f>'6A'!G41/$C41</f>
        <v>0</v>
      </c>
      <c r="H41" s="25">
        <f>'6A'!H41/$C41</f>
        <v>5.1948051948051948E-3</v>
      </c>
      <c r="I41" s="25">
        <f>'6A'!I41/$C41</f>
        <v>0.47792207792207791</v>
      </c>
      <c r="J41" s="25">
        <f>'6A'!J41/$C41</f>
        <v>0</v>
      </c>
      <c r="K41" s="25">
        <f>'6A'!K41/$C41</f>
        <v>9.350649350649351E-2</v>
      </c>
      <c r="L41" s="25">
        <f>'6A'!L41/$C41</f>
        <v>0</v>
      </c>
      <c r="M41" s="25">
        <f>'6A'!M41/$C41</f>
        <v>0</v>
      </c>
      <c r="N41" s="25">
        <f>'6A'!N41/$C41</f>
        <v>0</v>
      </c>
      <c r="O41" s="25">
        <f>'6A'!O41/$C41</f>
        <v>0</v>
      </c>
      <c r="P41" s="25">
        <v>0.48777246145667197</v>
      </c>
    </row>
    <row r="42" spans="1:17" ht="12.75" customHeight="1" x14ac:dyDescent="0.3">
      <c r="A42" s="41" t="s">
        <v>41</v>
      </c>
      <c r="B42" s="39">
        <f>'6A'!B42</f>
        <v>312</v>
      </c>
      <c r="C42" s="56">
        <f>'6A'!C42</f>
        <v>130</v>
      </c>
      <c r="D42" s="35">
        <f>'6A'!D42/$C42</f>
        <v>0.60769230769230764</v>
      </c>
      <c r="E42" s="25">
        <f>'6A'!E42/$C42</f>
        <v>7.6923076923076927E-3</v>
      </c>
      <c r="F42" s="25">
        <f>'6A'!F42/$C42</f>
        <v>1.5384615384615385E-2</v>
      </c>
      <c r="G42" s="25">
        <f>'6A'!G42/$C42</f>
        <v>0.2076923076923077</v>
      </c>
      <c r="H42" s="25">
        <f>'6A'!H42/$C42</f>
        <v>7.6923076923076927E-3</v>
      </c>
      <c r="I42" s="25">
        <f>'6A'!I42/$C42</f>
        <v>0.1076923076923077</v>
      </c>
      <c r="J42" s="25">
        <f>'6A'!J42/$C42</f>
        <v>1.5384615384615385E-2</v>
      </c>
      <c r="K42" s="25">
        <f>'6A'!K42/$C42</f>
        <v>0.2</v>
      </c>
      <c r="L42" s="25">
        <f>'6A'!L42/$C42</f>
        <v>0</v>
      </c>
      <c r="M42" s="25">
        <f>'6A'!M42/$C42</f>
        <v>7.6923076923076927E-3</v>
      </c>
      <c r="N42" s="25">
        <f>'6A'!N42/$C42</f>
        <v>7.6923076923076927E-3</v>
      </c>
      <c r="O42" s="25">
        <f>'6A'!O42/$C42</f>
        <v>0</v>
      </c>
      <c r="P42" s="25">
        <v>2.6825633383010434E-2</v>
      </c>
    </row>
    <row r="43" spans="1:17" ht="12.75" customHeight="1" x14ac:dyDescent="0.3">
      <c r="A43" s="41" t="s">
        <v>42</v>
      </c>
      <c r="B43" s="39">
        <f>'6A'!B43</f>
        <v>5794</v>
      </c>
      <c r="C43" s="56">
        <f>'6A'!C43</f>
        <v>2870</v>
      </c>
      <c r="D43" s="35">
        <f>'6A'!D43/$C43</f>
        <v>0.3724738675958188</v>
      </c>
      <c r="E43" s="25">
        <f>'6A'!E43/$C43</f>
        <v>3.4843205574912892E-4</v>
      </c>
      <c r="F43" s="25">
        <f>'6A'!F43/$C43</f>
        <v>6.6202090592334499E-3</v>
      </c>
      <c r="G43" s="25">
        <f>'6A'!G43/$C43</f>
        <v>0.22613240418118466</v>
      </c>
      <c r="H43" s="25">
        <f>'6A'!H43/$C43</f>
        <v>9.0592334494773528E-3</v>
      </c>
      <c r="I43" s="25">
        <f>'6A'!I43/$C43</f>
        <v>4.1463414634146344E-2</v>
      </c>
      <c r="J43" s="25">
        <f>'6A'!J43/$C43</f>
        <v>7.3170731707317077E-3</v>
      </c>
      <c r="K43" s="25">
        <f>'6A'!K43/$C43</f>
        <v>9.8606271777003485E-2</v>
      </c>
      <c r="L43" s="25">
        <f>'6A'!L43/$C43</f>
        <v>4.9128919860627181E-2</v>
      </c>
      <c r="M43" s="25">
        <f>'6A'!M43/$C43</f>
        <v>1.5331010452961672E-2</v>
      </c>
      <c r="N43" s="25">
        <f>'6A'!N43/$C43</f>
        <v>6.2717770034843206E-3</v>
      </c>
      <c r="O43" s="25">
        <f>'6A'!O43/$C43</f>
        <v>0</v>
      </c>
      <c r="P43" s="25">
        <v>0.20490151733212714</v>
      </c>
    </row>
    <row r="44" spans="1:17" ht="12.75" customHeight="1" x14ac:dyDescent="0.3">
      <c r="A44" s="41" t="s">
        <v>43</v>
      </c>
      <c r="B44" s="39">
        <f>'6A'!B44</f>
        <v>870</v>
      </c>
      <c r="C44" s="56">
        <f>'6A'!C44</f>
        <v>297</v>
      </c>
      <c r="D44" s="35">
        <f>'6A'!D44/$C44</f>
        <v>0.27609427609427611</v>
      </c>
      <c r="E44" s="25">
        <f>'6A'!E44/$C44</f>
        <v>0</v>
      </c>
      <c r="F44" s="25">
        <f>'6A'!F44/$C44</f>
        <v>0</v>
      </c>
      <c r="G44" s="25">
        <f>'6A'!G44/$C44</f>
        <v>7.7441077441077436E-2</v>
      </c>
      <c r="H44" s="25">
        <f>'6A'!H44/$C44</f>
        <v>0</v>
      </c>
      <c r="I44" s="25">
        <f>'6A'!I44/$C44</f>
        <v>0.23905723905723905</v>
      </c>
      <c r="J44" s="25">
        <f>'6A'!J44/$C44</f>
        <v>2.6936026936026935E-2</v>
      </c>
      <c r="K44" s="25">
        <f>'6A'!K44/$C44</f>
        <v>0.32659932659932661</v>
      </c>
      <c r="L44" s="25">
        <f>'6A'!L44/$C44</f>
        <v>0</v>
      </c>
      <c r="M44" s="25">
        <f>'6A'!M44/$C44</f>
        <v>0.16835016835016836</v>
      </c>
      <c r="N44" s="25">
        <f>'6A'!N44/$C44</f>
        <v>6.7340067340067337E-3</v>
      </c>
      <c r="O44" s="25">
        <f>'6A'!O44/$C44</f>
        <v>0</v>
      </c>
      <c r="P44" s="25">
        <v>0</v>
      </c>
    </row>
    <row r="45" spans="1:17" ht="12.75" customHeight="1" x14ac:dyDescent="0.3">
      <c r="A45" s="41" t="s">
        <v>44</v>
      </c>
      <c r="B45" s="39">
        <f>'6A'!B45</f>
        <v>39884</v>
      </c>
      <c r="C45" s="56">
        <f>'6A'!C45</f>
        <v>22101</v>
      </c>
      <c r="D45" s="35">
        <f>'6A'!D45/$C45</f>
        <v>0.81887697389258407</v>
      </c>
      <c r="E45" s="25">
        <f>'6A'!E45/$C45</f>
        <v>3.6197457128636716E-4</v>
      </c>
      <c r="F45" s="25">
        <f>'6A'!F45/$C45</f>
        <v>4.9771503551875485E-4</v>
      </c>
      <c r="G45" s="25">
        <f>'6A'!G45/$C45</f>
        <v>6.9227636758517714E-3</v>
      </c>
      <c r="H45" s="25">
        <f>'6A'!H45/$C45</f>
        <v>1.8098728564318358E-4</v>
      </c>
      <c r="I45" s="25">
        <f>'6A'!I45/$C45</f>
        <v>4.8685579838016378E-2</v>
      </c>
      <c r="J45" s="25">
        <f>'6A'!J45/$C45</f>
        <v>1.8098728564318358E-4</v>
      </c>
      <c r="K45" s="25">
        <f>'6A'!K45/$C45</f>
        <v>5.9725804262250578E-3</v>
      </c>
      <c r="L45" s="25">
        <f>'6A'!L45/$C45</f>
        <v>6.3345549975114249E-4</v>
      </c>
      <c r="M45" s="25">
        <f>'6A'!M45/$C45</f>
        <v>2.1266006063074068E-3</v>
      </c>
      <c r="N45" s="25">
        <f>'6A'!N45/$C45</f>
        <v>3.8007329985068547E-3</v>
      </c>
      <c r="O45" s="25">
        <f>'6A'!O45/$C45</f>
        <v>0</v>
      </c>
      <c r="P45" s="25">
        <v>0.50118510589494614</v>
      </c>
    </row>
    <row r="46" spans="1:17" ht="12.75" customHeight="1" x14ac:dyDescent="0.3">
      <c r="A46" s="41" t="s">
        <v>45</v>
      </c>
      <c r="B46" s="39">
        <f>'6A'!B46</f>
        <v>18261</v>
      </c>
      <c r="C46" s="56">
        <f>'6A'!C46</f>
        <v>7079</v>
      </c>
      <c r="D46" s="35">
        <f>'6A'!D46/$C46</f>
        <v>0.64062720723265998</v>
      </c>
      <c r="E46" s="25">
        <f>'6A'!E46/$C46</f>
        <v>0</v>
      </c>
      <c r="F46" s="25">
        <f>'6A'!F46/$C46</f>
        <v>1.4126289023873428E-4</v>
      </c>
      <c r="G46" s="25">
        <f>'6A'!G46/$C46</f>
        <v>0</v>
      </c>
      <c r="H46" s="25">
        <f>'6A'!H46/$C46</f>
        <v>2.2602062438197485E-3</v>
      </c>
      <c r="I46" s="25">
        <f>'6A'!I46/$C46</f>
        <v>0.36883740641333523</v>
      </c>
      <c r="J46" s="25">
        <f>'6A'!J46/$C46</f>
        <v>2.0059330413900268E-2</v>
      </c>
      <c r="K46" s="25">
        <f>'6A'!K46/$C46</f>
        <v>4.6616753778782313E-2</v>
      </c>
      <c r="L46" s="25">
        <f>'6A'!L46/$C46</f>
        <v>4.3650233083768891E-2</v>
      </c>
      <c r="M46" s="25">
        <f>'6A'!M46/$C46</f>
        <v>2.5427320242972173E-3</v>
      </c>
      <c r="N46" s="25">
        <f>'6A'!N46/$C46</f>
        <v>1.2431134341008617E-2</v>
      </c>
      <c r="O46" s="25">
        <f>'6A'!O46/$C46</f>
        <v>0</v>
      </c>
      <c r="P46" s="25">
        <v>1.2435765673175746E-2</v>
      </c>
    </row>
    <row r="47" spans="1:17" ht="18" customHeight="1" x14ac:dyDescent="0.3">
      <c r="A47" s="41" t="s">
        <v>46</v>
      </c>
      <c r="B47" s="39">
        <f>'6A'!B47</f>
        <v>3360</v>
      </c>
      <c r="C47" s="56">
        <f>'6A'!C47</f>
        <v>279</v>
      </c>
      <c r="D47" s="35">
        <f>'6A'!D47/$C47</f>
        <v>0.45161290322580644</v>
      </c>
      <c r="E47" s="25">
        <f>'6A'!E47/$C47</f>
        <v>0.12186379928315412</v>
      </c>
      <c r="F47" s="25">
        <f>'6A'!F47/$C47</f>
        <v>1.4336917562724014E-2</v>
      </c>
      <c r="G47" s="25">
        <f>'6A'!G47/$C47</f>
        <v>0.12186379928315412</v>
      </c>
      <c r="H47" s="25">
        <f>'6A'!H47/$C47</f>
        <v>3.5842293906810036E-3</v>
      </c>
      <c r="I47" s="25">
        <f>'6A'!I47/$C47</f>
        <v>7.8853046594982074E-2</v>
      </c>
      <c r="J47" s="25">
        <f>'6A'!J47/$C47</f>
        <v>2.5089605734767026E-2</v>
      </c>
      <c r="K47" s="25">
        <f>'6A'!K47/$C47</f>
        <v>0.21505376344086022</v>
      </c>
      <c r="L47" s="25">
        <f>'6A'!L47/$C47</f>
        <v>1.0752688172043012E-2</v>
      </c>
      <c r="M47" s="25">
        <f>'6A'!M47/$C47</f>
        <v>0</v>
      </c>
      <c r="N47" s="25">
        <f>'6A'!N47/$C47</f>
        <v>0</v>
      </c>
      <c r="O47" s="25">
        <f>'6A'!O47/$C47</f>
        <v>0</v>
      </c>
      <c r="P47" s="25">
        <v>2.3085802231627549E-3</v>
      </c>
    </row>
    <row r="48" spans="1:17" ht="12.75" customHeight="1" x14ac:dyDescent="0.3">
      <c r="A48" s="41" t="s">
        <v>47</v>
      </c>
      <c r="B48" s="39">
        <f>'6A'!B48</f>
        <v>2285</v>
      </c>
      <c r="C48" s="56">
        <f>'6A'!C48</f>
        <v>1457</v>
      </c>
      <c r="D48" s="35">
        <f>'6A'!D48/$C48</f>
        <v>0.17433081674673986</v>
      </c>
      <c r="E48" s="25">
        <f>'6A'!E48/$C48</f>
        <v>6.863417982155113E-4</v>
      </c>
      <c r="F48" s="25">
        <f>'6A'!F48/$C48</f>
        <v>0</v>
      </c>
      <c r="G48" s="25">
        <f>'6A'!G48/$C48</f>
        <v>3.4317089910775567E-3</v>
      </c>
      <c r="H48" s="25">
        <f>'6A'!H48/$C48</f>
        <v>6.863417982155113E-4</v>
      </c>
      <c r="I48" s="25">
        <f>'6A'!I48/$C48</f>
        <v>0.44680851063829785</v>
      </c>
      <c r="J48" s="25">
        <f>'6A'!J48/$C48</f>
        <v>0</v>
      </c>
      <c r="K48" s="25">
        <f>'6A'!K48/$C48</f>
        <v>2.7453671928620454E-2</v>
      </c>
      <c r="L48" s="25">
        <f>'6A'!L48/$C48</f>
        <v>3.4317089910775567E-3</v>
      </c>
      <c r="M48" s="25">
        <f>'6A'!M48/$C48</f>
        <v>7.549759780370624E-2</v>
      </c>
      <c r="N48" s="25">
        <f>'6A'!N48/$C48</f>
        <v>1.0981468771448181E-2</v>
      </c>
      <c r="O48" s="25">
        <f>'6A'!O48/$C48</f>
        <v>0</v>
      </c>
      <c r="P48" s="25">
        <v>0.34475374732334046</v>
      </c>
    </row>
    <row r="49" spans="1:17" ht="12.75" customHeight="1" x14ac:dyDescent="0.3">
      <c r="A49" s="41" t="s">
        <v>48</v>
      </c>
      <c r="B49" s="39">
        <f>'6A'!B49</f>
        <v>2550</v>
      </c>
      <c r="C49" s="56">
        <f>'6A'!C49</f>
        <v>337</v>
      </c>
      <c r="D49" s="35">
        <f>'6A'!D49/$C49</f>
        <v>0.90801186943620182</v>
      </c>
      <c r="E49" s="25">
        <f>'6A'!E49/$C49</f>
        <v>0</v>
      </c>
      <c r="F49" s="25">
        <f>'6A'!F49/$C49</f>
        <v>0</v>
      </c>
      <c r="G49" s="25">
        <f>'6A'!G49/$C49</f>
        <v>0</v>
      </c>
      <c r="H49" s="25">
        <f>'6A'!H49/$C49</f>
        <v>2.967359050445104E-3</v>
      </c>
      <c r="I49" s="25">
        <f>'6A'!I49/$C49</f>
        <v>8.3086053412462904E-2</v>
      </c>
      <c r="J49" s="25">
        <f>'6A'!J49/$C49</f>
        <v>0</v>
      </c>
      <c r="K49" s="25">
        <f>'6A'!K49/$C49</f>
        <v>2.6706231454005934E-2</v>
      </c>
      <c r="L49" s="25">
        <f>'6A'!L49/$C49</f>
        <v>0</v>
      </c>
      <c r="M49" s="25">
        <f>'6A'!M49/$C49</f>
        <v>0</v>
      </c>
      <c r="N49" s="25">
        <f>'6A'!N49/$C49</f>
        <v>5.9347181008902079E-3</v>
      </c>
      <c r="O49" s="25">
        <f>'6A'!O49/$C49</f>
        <v>0</v>
      </c>
      <c r="P49" s="25">
        <v>1.1895684001830106E-2</v>
      </c>
    </row>
    <row r="50" spans="1:17" ht="12.75" customHeight="1" x14ac:dyDescent="0.3">
      <c r="A50" s="41" t="s">
        <v>49</v>
      </c>
      <c r="B50" s="39">
        <f>'6A'!B50</f>
        <v>243</v>
      </c>
      <c r="C50" s="56">
        <f>'6A'!C50</f>
        <v>160</v>
      </c>
      <c r="D50" s="35">
        <f>'6A'!D50/$C50</f>
        <v>0.29375000000000001</v>
      </c>
      <c r="E50" s="25">
        <f>'6A'!E50/$C50</f>
        <v>0</v>
      </c>
      <c r="F50" s="25">
        <f>'6A'!F50/$C50</f>
        <v>3.7499999999999999E-2</v>
      </c>
      <c r="G50" s="25">
        <f>'6A'!G50/$C50</f>
        <v>0</v>
      </c>
      <c r="H50" s="25">
        <f>'6A'!H50/$C50</f>
        <v>0</v>
      </c>
      <c r="I50" s="25">
        <f>'6A'!I50/$C50</f>
        <v>0.27500000000000002</v>
      </c>
      <c r="J50" s="25">
        <f>'6A'!J50/$C50</f>
        <v>0.53749999999999998</v>
      </c>
      <c r="K50" s="25">
        <f>'6A'!K50/$C50</f>
        <v>6.8750000000000006E-2</v>
      </c>
      <c r="L50" s="25">
        <f>'6A'!L50/$C50</f>
        <v>6.2500000000000003E-3</v>
      </c>
      <c r="M50" s="25">
        <f>'6A'!M50/$C50</f>
        <v>5.6250000000000001E-2</v>
      </c>
      <c r="N50" s="25">
        <f>'6A'!N50/$C50</f>
        <v>6.2500000000000003E-3</v>
      </c>
      <c r="O50" s="25">
        <f>'6A'!O50/$C50</f>
        <v>6.2500000000000003E-3</v>
      </c>
      <c r="P50" s="25">
        <v>0</v>
      </c>
    </row>
    <row r="51" spans="1:17" ht="12.75" customHeight="1" x14ac:dyDescent="0.3">
      <c r="A51" s="41" t="s">
        <v>50</v>
      </c>
      <c r="B51" s="39">
        <f>'6A'!B51</f>
        <v>4665</v>
      </c>
      <c r="C51" s="56">
        <f>'6A'!C51</f>
        <v>2122</v>
      </c>
      <c r="D51" s="35">
        <f>'6A'!D51/$C51</f>
        <v>0.71159283694627706</v>
      </c>
      <c r="E51" s="25">
        <f>'6A'!E51/$C51</f>
        <v>0</v>
      </c>
      <c r="F51" s="25">
        <f>'6A'!F51/$C51</f>
        <v>0</v>
      </c>
      <c r="G51" s="25">
        <f>'6A'!G51/$C51</f>
        <v>5.8435438265786996E-2</v>
      </c>
      <c r="H51" s="25">
        <f>'6A'!H51/$C51</f>
        <v>0</v>
      </c>
      <c r="I51" s="25">
        <f>'6A'!I51/$C51</f>
        <v>9.3779453345900099E-2</v>
      </c>
      <c r="J51" s="25">
        <f>'6A'!J51/$C51</f>
        <v>3.2987747408105561E-3</v>
      </c>
      <c r="K51" s="25">
        <f>'6A'!K51/$C51</f>
        <v>4.7596606974552307E-2</v>
      </c>
      <c r="L51" s="25">
        <f>'6A'!L51/$C51</f>
        <v>0.16870876531573986</v>
      </c>
      <c r="M51" s="25">
        <f>'6A'!M51/$C51</f>
        <v>2.2620169651272386E-2</v>
      </c>
      <c r="N51" s="25">
        <f>'6A'!N51/$C51</f>
        <v>8.9538171536286525E-3</v>
      </c>
      <c r="O51" s="25">
        <f>'6A'!O51/$C51</f>
        <v>0</v>
      </c>
      <c r="P51" s="25">
        <v>0.12046037042410175</v>
      </c>
      <c r="Q51" s="2" t="s">
        <v>2</v>
      </c>
    </row>
    <row r="52" spans="1:17" ht="12.75" customHeight="1" x14ac:dyDescent="0.3">
      <c r="A52" s="41" t="s">
        <v>51</v>
      </c>
      <c r="B52" s="39">
        <f>'6A'!B52</f>
        <v>3024</v>
      </c>
      <c r="C52" s="56">
        <f>'6A'!C52</f>
        <v>660</v>
      </c>
      <c r="D52" s="35">
        <f>'6A'!D52/$C52</f>
        <v>0.92121212121212126</v>
      </c>
      <c r="E52" s="25">
        <f>'6A'!E52/$C52</f>
        <v>5.1515151515151514E-2</v>
      </c>
      <c r="F52" s="25">
        <f>'6A'!F52/$C52</f>
        <v>4.5454545454545456E-2</v>
      </c>
      <c r="G52" s="25">
        <f>'6A'!G52/$C52</f>
        <v>0</v>
      </c>
      <c r="H52" s="25">
        <f>'6A'!H52/$C52</f>
        <v>0</v>
      </c>
      <c r="I52" s="25">
        <f>'6A'!I52/$C52</f>
        <v>0</v>
      </c>
      <c r="J52" s="25">
        <f>'6A'!J52/$C52</f>
        <v>0</v>
      </c>
      <c r="K52" s="25">
        <f>'6A'!K52/$C52</f>
        <v>0</v>
      </c>
      <c r="L52" s="25">
        <f>'6A'!L52/$C52</f>
        <v>0</v>
      </c>
      <c r="M52" s="25">
        <f>'6A'!M52/$C52</f>
        <v>0</v>
      </c>
      <c r="N52" s="25">
        <f>'6A'!N52/$C52</f>
        <v>6.0606060606060606E-3</v>
      </c>
      <c r="O52" s="25">
        <f>'6A'!O52/$C52</f>
        <v>0</v>
      </c>
      <c r="P52" s="25">
        <v>0</v>
      </c>
    </row>
    <row r="53" spans="1:17" ht="12.75" customHeight="1" x14ac:dyDescent="0.3">
      <c r="A53" s="41" t="s">
        <v>52</v>
      </c>
      <c r="B53" s="39">
        <f>'6A'!B53</f>
        <v>787</v>
      </c>
      <c r="C53" s="56">
        <f>'6A'!C53</f>
        <v>262</v>
      </c>
      <c r="D53" s="35">
        <f>'6A'!D53/$C53</f>
        <v>0.72137404580152675</v>
      </c>
      <c r="E53" s="25">
        <f>'6A'!E53/$C53</f>
        <v>0</v>
      </c>
      <c r="F53" s="25">
        <f>'6A'!F53/$C53</f>
        <v>3.8167938931297708E-3</v>
      </c>
      <c r="G53" s="25">
        <f>'6A'!G53/$C53</f>
        <v>2.2900763358778626E-2</v>
      </c>
      <c r="H53" s="25">
        <f>'6A'!H53/$C53</f>
        <v>3.8167938931297708E-3</v>
      </c>
      <c r="I53" s="25">
        <f>'6A'!I53/$C53</f>
        <v>2.2900763358778626E-2</v>
      </c>
      <c r="J53" s="25">
        <f>'6A'!J53/$C53</f>
        <v>0</v>
      </c>
      <c r="K53" s="25">
        <f>'6A'!K53/$C53</f>
        <v>4.1984732824427481E-2</v>
      </c>
      <c r="L53" s="25">
        <f>'6A'!L53/$C53</f>
        <v>1.5267175572519083E-2</v>
      </c>
      <c r="M53" s="25">
        <f>'6A'!M53/$C53</f>
        <v>2.6717557251908396E-2</v>
      </c>
      <c r="N53" s="25">
        <f>'6A'!N53/$C53</f>
        <v>3.8167938931297708E-3</v>
      </c>
      <c r="O53" s="25">
        <f>'6A'!O53/$C53</f>
        <v>0</v>
      </c>
      <c r="P53" s="25">
        <v>0.15896820635872824</v>
      </c>
    </row>
    <row r="54" spans="1:17" ht="12.75" customHeight="1" x14ac:dyDescent="0.3">
      <c r="A54" s="41" t="s">
        <v>53</v>
      </c>
      <c r="B54" s="39">
        <f>'6A'!B54</f>
        <v>1205</v>
      </c>
      <c r="C54" s="56">
        <f>'6A'!C54</f>
        <v>403</v>
      </c>
      <c r="D54" s="35">
        <f>'6A'!D54/$C54</f>
        <v>0.92059553349875933</v>
      </c>
      <c r="E54" s="25">
        <f>'6A'!E54/$C54</f>
        <v>0</v>
      </c>
      <c r="F54" s="25">
        <f>'6A'!F54/$C54</f>
        <v>0</v>
      </c>
      <c r="G54" s="25">
        <f>'6A'!G54/$C54</f>
        <v>2.4813895781637717E-3</v>
      </c>
      <c r="H54" s="25">
        <f>'6A'!H54/$C54</f>
        <v>0</v>
      </c>
      <c r="I54" s="25">
        <f>'6A'!I54/$C54</f>
        <v>4.9627791563275438E-2</v>
      </c>
      <c r="J54" s="25">
        <f>'6A'!J54/$C54</f>
        <v>0</v>
      </c>
      <c r="K54" s="25">
        <f>'6A'!K54/$C54</f>
        <v>3.4739454094292806E-2</v>
      </c>
      <c r="L54" s="25">
        <f>'6A'!L54/$C54</f>
        <v>2.4813895781637717E-3</v>
      </c>
      <c r="M54" s="25">
        <f>'6A'!M54/$C54</f>
        <v>2.4813895781637717E-3</v>
      </c>
      <c r="N54" s="25">
        <f>'6A'!N54/$C54</f>
        <v>1.2406947890818859E-2</v>
      </c>
      <c r="O54" s="25">
        <f>'6A'!O54/$C54</f>
        <v>0</v>
      </c>
      <c r="P54" s="25">
        <v>0</v>
      </c>
    </row>
    <row r="55" spans="1:17" ht="12.75" customHeight="1" x14ac:dyDescent="0.3">
      <c r="A55" s="41" t="s">
        <v>54</v>
      </c>
      <c r="B55" s="39">
        <f>'6A'!B55</f>
        <v>59</v>
      </c>
      <c r="C55" s="56">
        <f>'6A'!C55</f>
        <v>3</v>
      </c>
      <c r="D55" s="35">
        <f>'6A'!D55/$C55</f>
        <v>0</v>
      </c>
      <c r="E55" s="25">
        <f>'6A'!E55/$C55</f>
        <v>0.33333333333333331</v>
      </c>
      <c r="F55" s="25">
        <f>'6A'!F55/$C55</f>
        <v>0</v>
      </c>
      <c r="G55" s="25">
        <f>'6A'!G55/$C55</f>
        <v>0.33333333333333331</v>
      </c>
      <c r="H55" s="25">
        <f>'6A'!H55/$C55</f>
        <v>0</v>
      </c>
      <c r="I55" s="25">
        <f>'6A'!I55/$C55</f>
        <v>0</v>
      </c>
      <c r="J55" s="25">
        <f>'6A'!J55/$C55</f>
        <v>0</v>
      </c>
      <c r="K55" s="25">
        <f>'6A'!K55/$C55</f>
        <v>0.33333333333333331</v>
      </c>
      <c r="L55" s="25">
        <f>'6A'!L55/$C55</f>
        <v>0</v>
      </c>
      <c r="M55" s="25">
        <f>'6A'!M55/$C55</f>
        <v>0</v>
      </c>
      <c r="N55" s="25">
        <f>'6A'!N55/$C55</f>
        <v>0</v>
      </c>
      <c r="O55" s="25">
        <f>'6A'!O55/$C55</f>
        <v>0</v>
      </c>
      <c r="P55" s="25">
        <v>3.0303030303030304E-2</v>
      </c>
    </row>
    <row r="56" spans="1:17" ht="12.75" customHeight="1" x14ac:dyDescent="0.3">
      <c r="A56" s="41" t="s">
        <v>55</v>
      </c>
      <c r="B56" s="39">
        <f>'6A'!B56</f>
        <v>9910</v>
      </c>
      <c r="C56" s="56">
        <f>'6A'!C56</f>
        <v>1591</v>
      </c>
      <c r="D56" s="35">
        <f>'6A'!D56/$C56</f>
        <v>0.792583280955374</v>
      </c>
      <c r="E56" s="25">
        <f>'6A'!E56/$C56</f>
        <v>0</v>
      </c>
      <c r="F56" s="25">
        <f>'6A'!F56/$C56</f>
        <v>0</v>
      </c>
      <c r="G56" s="25">
        <f>'6A'!G56/$C56</f>
        <v>0</v>
      </c>
      <c r="H56" s="25">
        <f>'6A'!H56/$C56</f>
        <v>1.257071024512885E-3</v>
      </c>
      <c r="I56" s="25">
        <f>'6A'!I56/$C56</f>
        <v>0.14833438089252043</v>
      </c>
      <c r="J56" s="25">
        <f>'6A'!J56/$C56</f>
        <v>6.285355122564425E-4</v>
      </c>
      <c r="K56" s="25">
        <f>'6A'!K56/$C56</f>
        <v>7.4167190446260217E-2</v>
      </c>
      <c r="L56" s="25">
        <f>'6A'!L56/$C56</f>
        <v>5.6568196103079825E-3</v>
      </c>
      <c r="M56" s="25">
        <f>'6A'!M56/$C56</f>
        <v>6.9138906348208675E-3</v>
      </c>
      <c r="N56" s="25">
        <f>'6A'!N56/$C56</f>
        <v>5.6568196103079825E-3</v>
      </c>
      <c r="O56" s="50">
        <f>'6A'!O56/$C56</f>
        <v>0</v>
      </c>
      <c r="P56" s="49">
        <v>0</v>
      </c>
    </row>
    <row r="57" spans="1:17" ht="18" customHeight="1" x14ac:dyDescent="0.3">
      <c r="A57" s="41" t="s">
        <v>56</v>
      </c>
      <c r="B57" s="39">
        <f>'6A'!B57</f>
        <v>37909</v>
      </c>
      <c r="C57" s="56">
        <f>'6A'!C57</f>
        <v>14495</v>
      </c>
      <c r="D57" s="35">
        <f>'6A'!D57/$C57</f>
        <v>0.76460848568471884</v>
      </c>
      <c r="E57" s="25">
        <f>'6A'!E57/$C57</f>
        <v>3.0286305622628493E-2</v>
      </c>
      <c r="F57" s="25">
        <f>'6A'!F57/$C57</f>
        <v>0</v>
      </c>
      <c r="G57" s="25">
        <f>'6A'!G57/$C57</f>
        <v>3.5874439461883408E-3</v>
      </c>
      <c r="H57" s="25">
        <f>'6A'!H57/$C57</f>
        <v>6.8989306657468095E-5</v>
      </c>
      <c r="I57" s="25">
        <f>'6A'!I57/$C57</f>
        <v>2.7595722662987238E-2</v>
      </c>
      <c r="J57" s="25">
        <f>'6A'!J57/$C57</f>
        <v>2.5526043463263196E-3</v>
      </c>
      <c r="K57" s="25">
        <f>'6A'!K57/$C57</f>
        <v>2.0834770610555362E-2</v>
      </c>
      <c r="L57" s="25">
        <f>'6A'!L57/$C57</f>
        <v>3.2976888582269749E-2</v>
      </c>
      <c r="M57" s="25">
        <f>'6A'!M57/$C57</f>
        <v>4.1393583994480858E-3</v>
      </c>
      <c r="N57" s="25">
        <f>'6A'!N57/$C57</f>
        <v>4.7602621593652982E-3</v>
      </c>
      <c r="O57" s="50">
        <f>'6A'!O57/$C57</f>
        <v>0</v>
      </c>
      <c r="P57" s="25">
        <v>0.36130550566668729</v>
      </c>
    </row>
    <row r="58" spans="1:17" ht="12.75" customHeight="1" x14ac:dyDescent="0.3">
      <c r="A58" s="41" t="s">
        <v>57</v>
      </c>
      <c r="B58" s="39">
        <f>'6A'!B58</f>
        <v>1242</v>
      </c>
      <c r="C58" s="56">
        <f>'6A'!C58</f>
        <v>519</v>
      </c>
      <c r="D58" s="35">
        <f>'6A'!D58/$C58</f>
        <v>0.30443159922928709</v>
      </c>
      <c r="E58" s="25">
        <f>'6A'!E58/$C58</f>
        <v>3.8535645472061657E-3</v>
      </c>
      <c r="F58" s="25">
        <f>'6A'!F58/$C58</f>
        <v>3.8535645472061657E-3</v>
      </c>
      <c r="G58" s="25">
        <f>'6A'!G58/$C58</f>
        <v>1.348747591522158E-2</v>
      </c>
      <c r="H58" s="25">
        <f>'6A'!H58/$C58</f>
        <v>0</v>
      </c>
      <c r="I58" s="25">
        <f>'6A'!I58/$C58</f>
        <v>0.30057803468208094</v>
      </c>
      <c r="J58" s="25">
        <f>'6A'!J58/$C58</f>
        <v>5.3949903660886318E-2</v>
      </c>
      <c r="K58" s="25">
        <f>'6A'!K58/$C58</f>
        <v>0.22157996146435452</v>
      </c>
      <c r="L58" s="25">
        <f>'6A'!L58/$C58</f>
        <v>0</v>
      </c>
      <c r="M58" s="25">
        <f>'6A'!M58/$C58</f>
        <v>3.8535645472061657E-3</v>
      </c>
      <c r="N58" s="25">
        <f>'6A'!N58/$C58</f>
        <v>7.1290944123314062E-2</v>
      </c>
      <c r="O58" s="50">
        <f>'6A'!O58/$C58</f>
        <v>0</v>
      </c>
      <c r="P58" s="25">
        <v>5.7741816844428098E-2</v>
      </c>
    </row>
    <row r="59" spans="1:17" ht="12.75" customHeight="1" x14ac:dyDescent="0.3">
      <c r="A59" s="41" t="s">
        <v>58</v>
      </c>
      <c r="B59" s="39">
        <f>'6A'!B59</f>
        <v>4480</v>
      </c>
      <c r="C59" s="56">
        <f>'6A'!C59</f>
        <v>2601</v>
      </c>
      <c r="D59" s="35">
        <f>'6A'!D59/$C59</f>
        <v>0.49096501345636295</v>
      </c>
      <c r="E59" s="25">
        <f>'6A'!E59/$C59</f>
        <v>3.8446751249519417E-4</v>
      </c>
      <c r="F59" s="25">
        <f>'6A'!F59/$C59</f>
        <v>3.8446751249519417E-4</v>
      </c>
      <c r="G59" s="25">
        <f>'6A'!G59/$C59</f>
        <v>6.382160707420223E-2</v>
      </c>
      <c r="H59" s="25">
        <f>'6A'!H59/$C59</f>
        <v>0</v>
      </c>
      <c r="I59" s="25">
        <f>'6A'!I59/$C59</f>
        <v>0.3364090734332949</v>
      </c>
      <c r="J59" s="25">
        <f>'6A'!J59/$C59</f>
        <v>0</v>
      </c>
      <c r="K59" s="25">
        <f>'6A'!K59/$C59</f>
        <v>5.1903114186851208E-2</v>
      </c>
      <c r="L59" s="25">
        <f>'6A'!L59/$C59</f>
        <v>4.9980776624375242E-3</v>
      </c>
      <c r="M59" s="25">
        <f>'6A'!M59/$C59</f>
        <v>1.384083044982699E-2</v>
      </c>
      <c r="N59" s="25">
        <f>'6A'!N59/$C59</f>
        <v>2.0376778162245292E-2</v>
      </c>
      <c r="O59" s="50">
        <f>'6A'!O59/$C59</f>
        <v>0</v>
      </c>
      <c r="P59" s="25">
        <v>0.44306835637480801</v>
      </c>
    </row>
    <row r="60" spans="1:17" ht="12.75" customHeight="1" x14ac:dyDescent="0.3">
      <c r="A60" s="42" t="s">
        <v>59</v>
      </c>
      <c r="B60" s="46">
        <f>'6A'!B60</f>
        <v>236</v>
      </c>
      <c r="C60" s="57">
        <f>'6A'!C60</f>
        <v>204</v>
      </c>
      <c r="D60" s="36">
        <f>'6A'!D60/$C60</f>
        <v>0.22058823529411764</v>
      </c>
      <c r="E60" s="26">
        <f>'6A'!E60/$C60</f>
        <v>0</v>
      </c>
      <c r="F60" s="26">
        <f>'6A'!F60/$C60</f>
        <v>0</v>
      </c>
      <c r="G60" s="26">
        <f>'6A'!G60/$C60</f>
        <v>0.79411764705882348</v>
      </c>
      <c r="H60" s="26">
        <f>'6A'!H60/$C60</f>
        <v>0</v>
      </c>
      <c r="I60" s="26">
        <f>'6A'!I60/$C60</f>
        <v>4.4117647058823532E-2</v>
      </c>
      <c r="J60" s="26">
        <f>'6A'!J60/$C60</f>
        <v>0</v>
      </c>
      <c r="K60" s="26">
        <f>'6A'!K60/$C60</f>
        <v>4.9019607843137254E-2</v>
      </c>
      <c r="L60" s="26">
        <f>'6A'!L60/$C60</f>
        <v>0</v>
      </c>
      <c r="M60" s="26">
        <f>'6A'!M60/$C60</f>
        <v>0</v>
      </c>
      <c r="N60" s="26">
        <f>'6A'!N60/$C60</f>
        <v>0</v>
      </c>
      <c r="O60" s="52">
        <f>'6A'!O60/$C60</f>
        <v>0</v>
      </c>
      <c r="P60" s="59">
        <v>0</v>
      </c>
    </row>
    <row r="61" spans="1:17" ht="12.75" customHeight="1" x14ac:dyDescent="0.25">
      <c r="A61" s="209" t="s">
        <v>264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</row>
    <row r="62" spans="1:17" ht="12.75" customHeight="1" x14ac:dyDescent="0.25">
      <c r="A62" s="139" t="s">
        <v>260</v>
      </c>
      <c r="B62" s="109"/>
    </row>
  </sheetData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64"/>
  <sheetViews>
    <sheetView zoomScaleNormal="100" zoomScaleSheetLayoutView="100" workbookViewId="0">
      <selection activeCell="D7" sqref="D7"/>
    </sheetView>
  </sheetViews>
  <sheetFormatPr defaultColWidth="9.08984375" defaultRowHeight="12.5" x14ac:dyDescent="0.25"/>
  <cols>
    <col min="1" max="1" width="15.7265625" style="2" customWidth="1"/>
    <col min="2" max="2" width="10.453125" style="2" customWidth="1"/>
    <col min="3" max="3" width="13.453125" style="2" bestFit="1" customWidth="1"/>
    <col min="4" max="4" width="13.08984375" style="2" bestFit="1" customWidth="1"/>
    <col min="5" max="6" width="12.26953125" style="2" bestFit="1" customWidth="1"/>
    <col min="7" max="7" width="11.26953125" style="2" bestFit="1" customWidth="1"/>
    <col min="8" max="8" width="10.453125" style="2" bestFit="1" customWidth="1"/>
    <col min="9" max="9" width="7.453125" style="2" bestFit="1" customWidth="1"/>
    <col min="10" max="10" width="11.26953125" style="2" bestFit="1" customWidth="1"/>
    <col min="11" max="11" width="10.7265625" style="2" bestFit="1" customWidth="1"/>
    <col min="12" max="12" width="9.7265625" style="2" bestFit="1" customWidth="1"/>
    <col min="13" max="13" width="12.26953125" style="2" bestFit="1" customWidth="1"/>
    <col min="14" max="14" width="11.453125" style="2" bestFit="1" customWidth="1"/>
    <col min="15" max="15" width="10.453125" style="2" bestFit="1" customWidth="1"/>
    <col min="16" max="16" width="9.7265625" style="2" bestFit="1" customWidth="1"/>
    <col min="17" max="16384" width="9.08984375" style="2"/>
  </cols>
  <sheetData>
    <row r="1" spans="1:16" s="110" customFormat="1" ht="13" x14ac:dyDescent="0.3">
      <c r="A1" s="159" t="s">
        <v>199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6" s="110" customFormat="1" ht="13" x14ac:dyDescent="0.3">
      <c r="A2" s="159" t="s">
        <v>200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r="3" spans="1:16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</row>
    <row r="4" spans="1:16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</row>
    <row r="5" spans="1:16" s="4" customFormat="1" ht="45" customHeight="1" x14ac:dyDescent="0.3">
      <c r="A5" s="62" t="s">
        <v>0</v>
      </c>
      <c r="B5" s="21" t="s">
        <v>149</v>
      </c>
      <c r="C5" s="102" t="s">
        <v>150</v>
      </c>
      <c r="D5" s="101" t="s">
        <v>133</v>
      </c>
      <c r="E5" s="21" t="s">
        <v>145</v>
      </c>
      <c r="F5" s="21" t="s">
        <v>131</v>
      </c>
      <c r="G5" s="21" t="s">
        <v>134</v>
      </c>
      <c r="H5" s="21" t="s">
        <v>135</v>
      </c>
      <c r="I5" s="21" t="s">
        <v>136</v>
      </c>
      <c r="J5" s="21" t="s">
        <v>137</v>
      </c>
      <c r="K5" s="21" t="s">
        <v>138</v>
      </c>
      <c r="L5" s="21" t="s">
        <v>139</v>
      </c>
      <c r="M5" s="21" t="s">
        <v>140</v>
      </c>
      <c r="N5" s="21" t="s">
        <v>146</v>
      </c>
      <c r="O5" s="21" t="s">
        <v>142</v>
      </c>
      <c r="P5" s="62" t="s">
        <v>255</v>
      </c>
    </row>
    <row r="6" spans="1:16" ht="12.75" customHeight="1" x14ac:dyDescent="0.3">
      <c r="A6" s="33" t="s">
        <v>3</v>
      </c>
      <c r="B6" s="39">
        <f>SUM(B7:B60)</f>
        <v>647811</v>
      </c>
      <c r="C6" s="107">
        <f>'6A'!C6/$B6</f>
        <v>0.42578005004546077</v>
      </c>
      <c r="D6" s="35">
        <f>'6A'!D6/$B6</f>
        <v>0.3293198170454037</v>
      </c>
      <c r="E6" s="25">
        <f>'6A'!E6/$B6</f>
        <v>2.9036246683060338E-3</v>
      </c>
      <c r="F6" s="25">
        <f>'6A'!F6/$B6</f>
        <v>2.1904536971431481E-3</v>
      </c>
      <c r="G6" s="25">
        <f>'6A'!G6/$B6</f>
        <v>4.2157357624368836E-3</v>
      </c>
      <c r="H6" s="25">
        <f>'6A'!H6/$B6</f>
        <v>1.4201673018828022E-4</v>
      </c>
      <c r="I6" s="25">
        <f>'6A'!I6/$B6</f>
        <v>6.4765803606298744E-2</v>
      </c>
      <c r="J6" s="25">
        <f>'6A'!J6/$B6</f>
        <v>1.3954687401109274E-3</v>
      </c>
      <c r="K6" s="25">
        <f>'6A'!K6/$B6</f>
        <v>1.8780168907289316E-2</v>
      </c>
      <c r="L6" s="25">
        <f>'6A'!L6/$B6</f>
        <v>7.8618609440099033E-3</v>
      </c>
      <c r="M6" s="25">
        <f>'6A'!M6/$B6</f>
        <v>2.6751629719161917E-3</v>
      </c>
      <c r="N6" s="25">
        <f>'6A'!N6/$B6</f>
        <v>1.5158742287488172E-3</v>
      </c>
      <c r="O6" s="25">
        <f>'6A'!O6/$B6</f>
        <v>1.5436601107421763E-6</v>
      </c>
      <c r="P6" s="25">
        <f>'6A'!P6/$B6</f>
        <v>3.4596510401953655E-2</v>
      </c>
    </row>
    <row r="7" spans="1:16" ht="18" customHeight="1" x14ac:dyDescent="0.3">
      <c r="A7" s="41" t="s">
        <v>7</v>
      </c>
      <c r="B7" s="39">
        <f>'6A'!B7</f>
        <v>2055</v>
      </c>
      <c r="C7" s="107">
        <f>'6A'!C7/$B7</f>
        <v>0.44768856447688565</v>
      </c>
      <c r="D7" s="35">
        <f>'6A'!D7/$B7</f>
        <v>0.37566909975669099</v>
      </c>
      <c r="E7" s="25">
        <f>'6A'!E7/$B7</f>
        <v>9.7323600973236014E-4</v>
      </c>
      <c r="F7" s="25">
        <f>'6A'!F7/$B7</f>
        <v>2.2871046228710463E-2</v>
      </c>
      <c r="G7" s="25">
        <f>'6A'!G7/$B7</f>
        <v>2.3357664233576641E-2</v>
      </c>
      <c r="H7" s="25">
        <f>'6A'!H7/$B7</f>
        <v>0</v>
      </c>
      <c r="I7" s="25">
        <f>'6A'!I7/$B7</f>
        <v>5.3527980535279804E-3</v>
      </c>
      <c r="J7" s="25">
        <f>'6A'!J7/$B7</f>
        <v>0</v>
      </c>
      <c r="K7" s="25">
        <f>'6A'!K7/$B7</f>
        <v>1.167883211678832E-2</v>
      </c>
      <c r="L7" s="25">
        <f>'6A'!L7/$B7</f>
        <v>1.3625304136253041E-2</v>
      </c>
      <c r="M7" s="25">
        <f>'6A'!M7/$B7</f>
        <v>0</v>
      </c>
      <c r="N7" s="25">
        <f>'6A'!N7/$B7</f>
        <v>2.9197080291970801E-3</v>
      </c>
      <c r="O7" s="25">
        <f>'6A'!O7/$B7</f>
        <v>0</v>
      </c>
      <c r="P7" s="25">
        <f>'6A'!P7/$B7</f>
        <v>1.167883211678832E-2</v>
      </c>
    </row>
    <row r="8" spans="1:16" ht="12.75" customHeight="1" x14ac:dyDescent="0.3">
      <c r="A8" s="41" t="s">
        <v>8</v>
      </c>
      <c r="B8" s="39">
        <f>'6A'!B8</f>
        <v>1167</v>
      </c>
      <c r="C8" s="107">
        <f>'6A'!C8/$B8</f>
        <v>0.41473864610111399</v>
      </c>
      <c r="D8" s="35">
        <f>'6A'!D8/$B8</f>
        <v>0.29734361610968296</v>
      </c>
      <c r="E8" s="25">
        <f>'6A'!E8/$B8</f>
        <v>0</v>
      </c>
      <c r="F8" s="25">
        <f>'6A'!F8/$B8</f>
        <v>2.5706940874035988E-3</v>
      </c>
      <c r="G8" s="25">
        <f>'6A'!G8/$B8</f>
        <v>1.7137960582690661E-3</v>
      </c>
      <c r="H8" s="25">
        <f>'6A'!H8/$B8</f>
        <v>1.7137960582690661E-3</v>
      </c>
      <c r="I8" s="25">
        <f>'6A'!I8/$B8</f>
        <v>0.11311053984575835</v>
      </c>
      <c r="J8" s="25">
        <f>'6A'!J8/$B8</f>
        <v>4.6272493573264781E-2</v>
      </c>
      <c r="K8" s="25">
        <f>'6A'!K8/$B8</f>
        <v>2.056555269922879E-2</v>
      </c>
      <c r="L8" s="25">
        <f>'6A'!L8/$B8</f>
        <v>5.1413881748071976E-3</v>
      </c>
      <c r="M8" s="25">
        <f>'6A'!M8/$B8</f>
        <v>2.056555269922879E-2</v>
      </c>
      <c r="N8" s="25">
        <f>'6A'!N8/$B8</f>
        <v>0</v>
      </c>
      <c r="O8" s="25">
        <f>'6A'!O8/$B8</f>
        <v>0</v>
      </c>
      <c r="P8" s="25">
        <f>'6A'!P8/$B8</f>
        <v>0</v>
      </c>
    </row>
    <row r="9" spans="1:16" ht="12.75" customHeight="1" x14ac:dyDescent="0.3">
      <c r="A9" s="41" t="s">
        <v>9</v>
      </c>
      <c r="B9" s="39">
        <f>'6A'!B9</f>
        <v>1953</v>
      </c>
      <c r="C9" s="107">
        <f>'6A'!C9/$B9</f>
        <v>0.1715309779825909</v>
      </c>
      <c r="D9" s="35">
        <f>'6A'!D9/$B9</f>
        <v>0.13876088069636458</v>
      </c>
      <c r="E9" s="25">
        <f>'6A'!E9/$B9</f>
        <v>0</v>
      </c>
      <c r="F9" s="25">
        <f>'6A'!F9/$B9</f>
        <v>0</v>
      </c>
      <c r="G9" s="25">
        <f>'6A'!G9/$B9</f>
        <v>1.0240655401945725E-3</v>
      </c>
      <c r="H9" s="25">
        <f>'6A'!H9/$B9</f>
        <v>0</v>
      </c>
      <c r="I9" s="25">
        <f>'6A'!I9/$B9</f>
        <v>1.6385048643113159E-2</v>
      </c>
      <c r="J9" s="25">
        <f>'6A'!J9/$B9</f>
        <v>7.6804915514592934E-3</v>
      </c>
      <c r="K9" s="25">
        <f>'6A'!K9/$B9</f>
        <v>6.6564260112647209E-3</v>
      </c>
      <c r="L9" s="25">
        <f>'6A'!L9/$B9</f>
        <v>5.1203277009728623E-4</v>
      </c>
      <c r="M9" s="25">
        <f>'6A'!M9/$B9</f>
        <v>1.0240655401945725E-3</v>
      </c>
      <c r="N9" s="25">
        <f>'6A'!N9/$B9</f>
        <v>7.6804915514592934E-3</v>
      </c>
      <c r="O9" s="25">
        <f>'6A'!O9/$B9</f>
        <v>0</v>
      </c>
      <c r="P9" s="25">
        <f>'6A'!P9/$B9</f>
        <v>0</v>
      </c>
    </row>
    <row r="10" spans="1:16" ht="12.75" customHeight="1" x14ac:dyDescent="0.3">
      <c r="A10" s="41" t="s">
        <v>10</v>
      </c>
      <c r="B10" s="39">
        <f>'6A'!B10</f>
        <v>484</v>
      </c>
      <c r="C10" s="107">
        <f>'6A'!C10/$B10</f>
        <v>0.20454545454545456</v>
      </c>
      <c r="D10" s="35">
        <f>'6A'!D10/$B10</f>
        <v>0.12396694214876033</v>
      </c>
      <c r="E10" s="25">
        <f>'6A'!E10/$B10</f>
        <v>0</v>
      </c>
      <c r="F10" s="25">
        <f>'6A'!F10/$B10</f>
        <v>4.1322314049586778E-3</v>
      </c>
      <c r="G10" s="25">
        <f>'6A'!G10/$B10</f>
        <v>6.1983471074380167E-3</v>
      </c>
      <c r="H10" s="25">
        <f>'6A'!H10/$B10</f>
        <v>0</v>
      </c>
      <c r="I10" s="25">
        <f>'6A'!I10/$B10</f>
        <v>4.5454545454545456E-2</v>
      </c>
      <c r="J10" s="25">
        <f>'6A'!J10/$B10</f>
        <v>8.2644628099173556E-3</v>
      </c>
      <c r="K10" s="25">
        <f>'6A'!K10/$B10</f>
        <v>2.8925619834710745E-2</v>
      </c>
      <c r="L10" s="25">
        <f>'6A'!L10/$B10</f>
        <v>0</v>
      </c>
      <c r="M10" s="25">
        <f>'6A'!M10/$B10</f>
        <v>0</v>
      </c>
      <c r="N10" s="25">
        <f>'6A'!N10/$B10</f>
        <v>0</v>
      </c>
      <c r="O10" s="25">
        <f>'6A'!O10/$B10</f>
        <v>0</v>
      </c>
      <c r="P10" s="25">
        <f>'6A'!P10/$B10</f>
        <v>0</v>
      </c>
    </row>
    <row r="11" spans="1:16" ht="12.75" customHeight="1" x14ac:dyDescent="0.3">
      <c r="A11" s="41" t="s">
        <v>11</v>
      </c>
      <c r="B11" s="39">
        <f>'6A'!B11</f>
        <v>264262</v>
      </c>
      <c r="C11" s="107">
        <f>'6A'!C11/$B11</f>
        <v>0.51549976916847673</v>
      </c>
      <c r="D11" s="35">
        <f>'6A'!D11/$B11</f>
        <v>0.38834944108498382</v>
      </c>
      <c r="E11" s="25">
        <f>'6A'!E11/$B11</f>
        <v>3.4321998622579108E-3</v>
      </c>
      <c r="F11" s="25">
        <f>'6A'!F11/$B11</f>
        <v>4.5371638752450217E-3</v>
      </c>
      <c r="G11" s="25">
        <f>'6A'!G11/$B11</f>
        <v>1.2714654396016076E-3</v>
      </c>
      <c r="H11" s="25">
        <f>'6A'!H11/$B11</f>
        <v>0</v>
      </c>
      <c r="I11" s="25">
        <f>'6A'!I11/$B11</f>
        <v>0.10472939734051812</v>
      </c>
      <c r="J11" s="25">
        <f>'6A'!J11/$B11</f>
        <v>2.1947915326456319E-4</v>
      </c>
      <c r="K11" s="25">
        <f>'6A'!K11/$B11</f>
        <v>2.9890790200634218E-2</v>
      </c>
      <c r="L11" s="25">
        <f>'6A'!L11/$B11</f>
        <v>8.3175030840605159E-3</v>
      </c>
      <c r="M11" s="25">
        <f>'6A'!M11/$B11</f>
        <v>3.7500662221583124E-3</v>
      </c>
      <c r="N11" s="25">
        <f>'6A'!N11/$B11</f>
        <v>4.3139005986483111E-4</v>
      </c>
      <c r="O11" s="25">
        <f>'6A'!O11/$B11</f>
        <v>0</v>
      </c>
      <c r="P11" s="25">
        <f>'6A'!P11/$B11</f>
        <v>3.7655811278201182E-2</v>
      </c>
    </row>
    <row r="12" spans="1:16" ht="12.75" customHeight="1" x14ac:dyDescent="0.3">
      <c r="A12" s="41" t="s">
        <v>12</v>
      </c>
      <c r="B12" s="39">
        <f>'6A'!B12</f>
        <v>7285</v>
      </c>
      <c r="C12" s="107">
        <f>'6A'!C12/$B12</f>
        <v>0.64543582704186686</v>
      </c>
      <c r="D12" s="35">
        <f>'6A'!D12/$B12</f>
        <v>0.16142759094028827</v>
      </c>
      <c r="E12" s="25">
        <f>'6A'!E12/$B12</f>
        <v>5.4907343857240904E-3</v>
      </c>
      <c r="F12" s="25">
        <f>'6A'!F12/$B12</f>
        <v>0</v>
      </c>
      <c r="G12" s="25">
        <f>'6A'!G12/$B12</f>
        <v>1.3726835964310226E-3</v>
      </c>
      <c r="H12" s="25">
        <f>'6A'!H12/$B12</f>
        <v>4.1180507892930678E-4</v>
      </c>
      <c r="I12" s="25">
        <f>'6A'!I12/$B12</f>
        <v>0.48236101578586138</v>
      </c>
      <c r="J12" s="25">
        <f>'6A'!J12/$B12</f>
        <v>6.4516129032258064E-3</v>
      </c>
      <c r="K12" s="25">
        <f>'6A'!K12/$B12</f>
        <v>8.9224433768016476E-2</v>
      </c>
      <c r="L12" s="25">
        <f>'6A'!L12/$B12</f>
        <v>9.6087851750171582E-4</v>
      </c>
      <c r="M12" s="25">
        <f>'6A'!M12/$B12</f>
        <v>7.1379547014413175E-3</v>
      </c>
      <c r="N12" s="25">
        <f>'6A'!N12/$B12</f>
        <v>1.1667810569663692E-2</v>
      </c>
      <c r="O12" s="25">
        <f>'6A'!O12/$B12</f>
        <v>0</v>
      </c>
      <c r="P12" s="25">
        <f>'6A'!P12/$B12</f>
        <v>4.4337680164722032E-2</v>
      </c>
    </row>
    <row r="13" spans="1:16" ht="12.75" customHeight="1" x14ac:dyDescent="0.3">
      <c r="A13" s="41" t="s">
        <v>13</v>
      </c>
      <c r="B13" s="39">
        <f>'6A'!B13</f>
        <v>1964</v>
      </c>
      <c r="C13" s="107">
        <f>'6A'!C13/$B13</f>
        <v>9.8778004073319756E-2</v>
      </c>
      <c r="D13" s="35">
        <f>'6A'!D13/$B13</f>
        <v>7.8920570264765788E-2</v>
      </c>
      <c r="E13" s="25">
        <f>'6A'!E13/$B13</f>
        <v>6.619144602851324E-3</v>
      </c>
      <c r="F13" s="25">
        <f>'6A'!F13/$B13</f>
        <v>0</v>
      </c>
      <c r="G13" s="25">
        <f>'6A'!G13/$B13</f>
        <v>0</v>
      </c>
      <c r="H13" s="25">
        <f>'6A'!H13/$B13</f>
        <v>0</v>
      </c>
      <c r="I13" s="25">
        <f>'6A'!I13/$B13</f>
        <v>0</v>
      </c>
      <c r="J13" s="25">
        <f>'6A'!J13/$B13</f>
        <v>0</v>
      </c>
      <c r="K13" s="25">
        <f>'6A'!K13/$B13</f>
        <v>1.0183299389002037E-2</v>
      </c>
      <c r="L13" s="25">
        <f>'6A'!L13/$B13</f>
        <v>0</v>
      </c>
      <c r="M13" s="25">
        <f>'6A'!M13/$B13</f>
        <v>4.5824847250509164E-3</v>
      </c>
      <c r="N13" s="25">
        <f>'6A'!N13/$B13</f>
        <v>0</v>
      </c>
      <c r="O13" s="25">
        <f>'6A'!O13/$B13</f>
        <v>0</v>
      </c>
      <c r="P13" s="25">
        <f>'6A'!P13/$B13</f>
        <v>0</v>
      </c>
    </row>
    <row r="14" spans="1:16" ht="12.75" customHeight="1" x14ac:dyDescent="0.3">
      <c r="A14" s="41" t="s">
        <v>14</v>
      </c>
      <c r="B14" s="39">
        <f>'6A'!B14</f>
        <v>796</v>
      </c>
      <c r="C14" s="107">
        <f>'6A'!C14/$B14</f>
        <v>0.24120603015075376</v>
      </c>
      <c r="D14" s="35">
        <f>'6A'!D14/$B14</f>
        <v>0.23618090452261306</v>
      </c>
      <c r="E14" s="25">
        <f>'6A'!E14/$B14</f>
        <v>0</v>
      </c>
      <c r="F14" s="25">
        <f>'6A'!F14/$B14</f>
        <v>0</v>
      </c>
      <c r="G14" s="25">
        <f>'6A'!G14/$B14</f>
        <v>0</v>
      </c>
      <c r="H14" s="25">
        <f>'6A'!H14/$B14</f>
        <v>0</v>
      </c>
      <c r="I14" s="25">
        <f>'6A'!I14/$B14</f>
        <v>6.2814070351758797E-3</v>
      </c>
      <c r="J14" s="25">
        <f>'6A'!J14/$B14</f>
        <v>0</v>
      </c>
      <c r="K14" s="25">
        <f>'6A'!K14/$B14</f>
        <v>1.2562814070351759E-3</v>
      </c>
      <c r="L14" s="25">
        <f>'6A'!L14/$B14</f>
        <v>0</v>
      </c>
      <c r="M14" s="25">
        <f>'6A'!M14/$B14</f>
        <v>0</v>
      </c>
      <c r="N14" s="25">
        <f>'6A'!N14/$B14</f>
        <v>0</v>
      </c>
      <c r="O14" s="25">
        <f>'6A'!O14/$B14</f>
        <v>0</v>
      </c>
      <c r="P14" s="25">
        <f>'6A'!P14/$B14</f>
        <v>0</v>
      </c>
    </row>
    <row r="15" spans="1:16" ht="12.75" customHeight="1" x14ac:dyDescent="0.3">
      <c r="A15" s="41" t="s">
        <v>76</v>
      </c>
      <c r="B15" s="39">
        <f>'6A'!B15</f>
        <v>4445</v>
      </c>
      <c r="C15" s="107">
        <f>'6A'!C15/$B15</f>
        <v>0.25309336332958382</v>
      </c>
      <c r="D15" s="35">
        <f>'6A'!D15/$B15</f>
        <v>0.11698537682789652</v>
      </c>
      <c r="E15" s="25">
        <f>'6A'!E15/$B15</f>
        <v>0</v>
      </c>
      <c r="F15" s="25">
        <f>'6A'!F15/$B15</f>
        <v>0</v>
      </c>
      <c r="G15" s="25">
        <f>'6A'!G15/$B15</f>
        <v>6.7491563554555683E-4</v>
      </c>
      <c r="H15" s="25">
        <f>'6A'!H15/$B15</f>
        <v>2.2497187851518559E-4</v>
      </c>
      <c r="I15" s="25">
        <f>'6A'!I15/$B15</f>
        <v>5.3543307086614172E-2</v>
      </c>
      <c r="J15" s="25">
        <f>'6A'!J15/$B15</f>
        <v>0</v>
      </c>
      <c r="K15" s="25">
        <f>'6A'!K15/$B15</f>
        <v>2.9246344206974129E-2</v>
      </c>
      <c r="L15" s="25">
        <f>'6A'!L15/$B15</f>
        <v>0</v>
      </c>
      <c r="M15" s="25">
        <f>'6A'!M15/$B15</f>
        <v>0</v>
      </c>
      <c r="N15" s="25">
        <f>'6A'!N15/$B15</f>
        <v>1.4623172103487065E-2</v>
      </c>
      <c r="O15" s="25">
        <f>'6A'!O15/$B15</f>
        <v>0</v>
      </c>
      <c r="P15" s="25">
        <f>'6A'!P15/$B15</f>
        <v>6.9516310461192346E-2</v>
      </c>
    </row>
    <row r="16" spans="1:16" ht="12.75" customHeight="1" x14ac:dyDescent="0.3">
      <c r="A16" s="41" t="s">
        <v>15</v>
      </c>
      <c r="B16" s="39">
        <f>'6A'!B16</f>
        <v>5508</v>
      </c>
      <c r="C16" s="107">
        <f>'6A'!C16/$B16</f>
        <v>0.15613652868554828</v>
      </c>
      <c r="D16" s="35">
        <f>'6A'!D16/$B16</f>
        <v>6.7175018155410313E-2</v>
      </c>
      <c r="E16" s="25">
        <f>'6A'!E16/$B16</f>
        <v>0</v>
      </c>
      <c r="F16" s="25">
        <f>'6A'!F16/$B16</f>
        <v>0</v>
      </c>
      <c r="G16" s="25">
        <f>'6A'!G16/$B16</f>
        <v>1.3798111837327523E-2</v>
      </c>
      <c r="H16" s="25">
        <f>'6A'!H16/$B16</f>
        <v>0</v>
      </c>
      <c r="I16" s="25">
        <f>'6A'!I16/$B16</f>
        <v>2.7596223674655047E-2</v>
      </c>
      <c r="J16" s="25">
        <f>'6A'!J16/$B16</f>
        <v>1.0167029774872912E-2</v>
      </c>
      <c r="K16" s="25">
        <f>'6A'!K16/$B16</f>
        <v>1.4887436456063908E-2</v>
      </c>
      <c r="L16" s="25">
        <f>'6A'!L16/$B16</f>
        <v>3.3224400871459697E-2</v>
      </c>
      <c r="M16" s="25">
        <f>'6A'!M16/$B16</f>
        <v>0</v>
      </c>
      <c r="N16" s="25">
        <f>'6A'!N16/$B16</f>
        <v>3.6310820624546115E-4</v>
      </c>
      <c r="O16" s="25">
        <f>'6A'!O16/$B16</f>
        <v>0</v>
      </c>
      <c r="P16" s="25">
        <f>'6A'!P16/$B16</f>
        <v>2.7959331880900509E-2</v>
      </c>
    </row>
    <row r="17" spans="1:16" ht="18" customHeight="1" x14ac:dyDescent="0.3">
      <c r="A17" s="41" t="s">
        <v>16</v>
      </c>
      <c r="B17" s="39">
        <f>'6A'!B17</f>
        <v>1202</v>
      </c>
      <c r="C17" s="107">
        <f>'6A'!C17/$B17</f>
        <v>0.11980033277870217</v>
      </c>
      <c r="D17" s="35">
        <f>'6A'!D17/$B17</f>
        <v>8.8186356073211319E-2</v>
      </c>
      <c r="E17" s="25">
        <f>'6A'!E17/$B17</f>
        <v>0</v>
      </c>
      <c r="F17" s="25">
        <f>'6A'!F17/$B17</f>
        <v>0</v>
      </c>
      <c r="G17" s="25">
        <f>'6A'!G17/$B17</f>
        <v>6.6555740432612314E-3</v>
      </c>
      <c r="H17" s="25">
        <f>'6A'!H17/$B17</f>
        <v>0</v>
      </c>
      <c r="I17" s="25">
        <f>'6A'!I17/$B17</f>
        <v>1.4975041597337771E-2</v>
      </c>
      <c r="J17" s="25">
        <f>'6A'!J17/$B17</f>
        <v>8.3194675540765393E-4</v>
      </c>
      <c r="K17" s="25">
        <f>'6A'!K17/$B17</f>
        <v>3.3277870216306157E-3</v>
      </c>
      <c r="L17" s="25">
        <f>'6A'!L17/$B17</f>
        <v>2.4958402662229617E-3</v>
      </c>
      <c r="M17" s="25">
        <f>'6A'!M17/$B17</f>
        <v>0</v>
      </c>
      <c r="N17" s="25">
        <f>'6A'!N17/$B17</f>
        <v>2.4958402662229617E-3</v>
      </c>
      <c r="O17" s="25">
        <f>'6A'!O17/$B17</f>
        <v>0</v>
      </c>
      <c r="P17" s="25">
        <f>'6A'!P17/$B17</f>
        <v>5.8236272878535774E-3</v>
      </c>
    </row>
    <row r="18" spans="1:16" ht="12.75" customHeight="1" x14ac:dyDescent="0.3">
      <c r="A18" s="41" t="s">
        <v>17</v>
      </c>
      <c r="B18" s="39">
        <f>'6A'!B18</f>
        <v>231</v>
      </c>
      <c r="C18" s="107">
        <f>'6A'!C18/$B18</f>
        <v>1.7316017316017316E-2</v>
      </c>
      <c r="D18" s="35">
        <f>'6A'!D18/$B18</f>
        <v>8.658008658008658E-3</v>
      </c>
      <c r="E18" s="25">
        <f>'6A'!E18/$B18</f>
        <v>0</v>
      </c>
      <c r="F18" s="25">
        <f>'6A'!F18/$B18</f>
        <v>0</v>
      </c>
      <c r="G18" s="25">
        <f>'6A'!G18/$B18</f>
        <v>8.658008658008658E-3</v>
      </c>
      <c r="H18" s="25">
        <f>'6A'!H18/$B18</f>
        <v>0</v>
      </c>
      <c r="I18" s="25">
        <f>'6A'!I18/$B18</f>
        <v>0</v>
      </c>
      <c r="J18" s="25">
        <f>'6A'!J18/$B18</f>
        <v>0</v>
      </c>
      <c r="K18" s="25">
        <f>'6A'!K18/$B18</f>
        <v>0</v>
      </c>
      <c r="L18" s="25">
        <f>'6A'!L18/$B18</f>
        <v>0</v>
      </c>
      <c r="M18" s="25">
        <f>'6A'!M18/$B18</f>
        <v>0</v>
      </c>
      <c r="N18" s="25">
        <f>'6A'!N18/$B18</f>
        <v>0</v>
      </c>
      <c r="O18" s="25">
        <f>'6A'!O18/$B18</f>
        <v>0</v>
      </c>
      <c r="P18" s="25">
        <f>'6A'!P18/$B18</f>
        <v>0</v>
      </c>
    </row>
    <row r="19" spans="1:16" ht="12.75" customHeight="1" x14ac:dyDescent="0.3">
      <c r="A19" s="41" t="s">
        <v>18</v>
      </c>
      <c r="B19" s="39">
        <f>'6A'!B19</f>
        <v>4240</v>
      </c>
      <c r="C19" s="107">
        <f>'6A'!C19/$B19</f>
        <v>0.29056603773584905</v>
      </c>
      <c r="D19" s="35">
        <f>'6A'!D19/$B19</f>
        <v>0.24764150943396226</v>
      </c>
      <c r="E19" s="25">
        <f>'6A'!E19/$B19</f>
        <v>2.3584905660377359E-4</v>
      </c>
      <c r="F19" s="25">
        <f>'6A'!F19/$B19</f>
        <v>1.4150943396226414E-3</v>
      </c>
      <c r="G19" s="25">
        <f>'6A'!G19/$B19</f>
        <v>1.6509433962264152E-3</v>
      </c>
      <c r="H19" s="25">
        <f>'6A'!H19/$B19</f>
        <v>0</v>
      </c>
      <c r="I19" s="25">
        <f>'6A'!I19/$B19</f>
        <v>1.0377358490566037E-2</v>
      </c>
      <c r="J19" s="25">
        <f>'6A'!J19/$B19</f>
        <v>0</v>
      </c>
      <c r="K19" s="25">
        <f>'6A'!K19/$B19</f>
        <v>3.0660377358490568E-3</v>
      </c>
      <c r="L19" s="25">
        <f>'6A'!L19/$B19</f>
        <v>3.7735849056603774E-3</v>
      </c>
      <c r="M19" s="25">
        <f>'6A'!M19/$B19</f>
        <v>2.3584905660377359E-4</v>
      </c>
      <c r="N19" s="25">
        <f>'6A'!N19/$B19</f>
        <v>0</v>
      </c>
      <c r="O19" s="25">
        <f>'6A'!O19/$B19</f>
        <v>0</v>
      </c>
      <c r="P19" s="25">
        <f>'6A'!P19/$B19</f>
        <v>3.7971698113207546E-2</v>
      </c>
    </row>
    <row r="20" spans="1:16" ht="12.75" customHeight="1" x14ac:dyDescent="0.3">
      <c r="A20" s="41" t="s">
        <v>19</v>
      </c>
      <c r="B20" s="39">
        <f>'6A'!B20</f>
        <v>36</v>
      </c>
      <c r="C20" s="107">
        <f>'6A'!C20/$B20</f>
        <v>0.83333333333333337</v>
      </c>
      <c r="D20" s="35">
        <f>'6A'!D20/$B20</f>
        <v>0.16666666666666666</v>
      </c>
      <c r="E20" s="25">
        <f>'6A'!E20/$B20</f>
        <v>0</v>
      </c>
      <c r="F20" s="25">
        <f>'6A'!F20/$B20</f>
        <v>0</v>
      </c>
      <c r="G20" s="25">
        <f>'6A'!G20/$B20</f>
        <v>0</v>
      </c>
      <c r="H20" s="25">
        <f>'6A'!H20/$B20</f>
        <v>0</v>
      </c>
      <c r="I20" s="25">
        <f>'6A'!I20/$B20</f>
        <v>0.3888888888888889</v>
      </c>
      <c r="J20" s="25">
        <f>'6A'!J20/$B20</f>
        <v>0.22222222222222221</v>
      </c>
      <c r="K20" s="25">
        <f>'6A'!K20/$B20</f>
        <v>5.5555555555555552E-2</v>
      </c>
      <c r="L20" s="25">
        <f>'6A'!L20/$B20</f>
        <v>0</v>
      </c>
      <c r="M20" s="25">
        <f>'6A'!M20/$B20</f>
        <v>0</v>
      </c>
      <c r="N20" s="25">
        <f>'6A'!N20/$B20</f>
        <v>0</v>
      </c>
      <c r="O20" s="25">
        <f>'6A'!O20/$B20</f>
        <v>0</v>
      </c>
      <c r="P20" s="25">
        <f>'6A'!P20/$B20</f>
        <v>0.3888888888888889</v>
      </c>
    </row>
    <row r="21" spans="1:16" ht="12.75" customHeight="1" x14ac:dyDescent="0.3">
      <c r="A21" s="41" t="s">
        <v>20</v>
      </c>
      <c r="B21" s="39">
        <f>'6A'!B21</f>
        <v>2474</v>
      </c>
      <c r="C21" s="107">
        <f>'6A'!C21/$B21</f>
        <v>0.8253839935327405</v>
      </c>
      <c r="D21" s="35">
        <f>'6A'!D21/$B21</f>
        <v>0.81851253031527893</v>
      </c>
      <c r="E21" s="25">
        <f>'6A'!E21/$B21</f>
        <v>0</v>
      </c>
      <c r="F21" s="25">
        <f>'6A'!F21/$B21</f>
        <v>0</v>
      </c>
      <c r="G21" s="25">
        <f>'6A'!G21/$B21</f>
        <v>1.333872271624899E-2</v>
      </c>
      <c r="H21" s="25">
        <f>'6A'!H21/$B21</f>
        <v>0</v>
      </c>
      <c r="I21" s="25">
        <f>'6A'!I21/$B21</f>
        <v>0</v>
      </c>
      <c r="J21" s="25">
        <f>'6A'!J21/$B21</f>
        <v>0</v>
      </c>
      <c r="K21" s="25">
        <f>'6A'!K21/$B21</f>
        <v>1.6168148746968471E-3</v>
      </c>
      <c r="L21" s="25">
        <f>'6A'!L21/$B21</f>
        <v>0</v>
      </c>
      <c r="M21" s="25">
        <f>'6A'!M21/$B21</f>
        <v>0</v>
      </c>
      <c r="N21" s="25">
        <f>'6A'!N21/$B21</f>
        <v>0</v>
      </c>
      <c r="O21" s="25">
        <f>'6A'!O21/$B21</f>
        <v>0</v>
      </c>
      <c r="P21" s="25">
        <f>'6A'!P21/$B21</f>
        <v>0</v>
      </c>
    </row>
    <row r="22" spans="1:16" ht="12.75" customHeight="1" x14ac:dyDescent="0.3">
      <c r="A22" s="41" t="s">
        <v>21</v>
      </c>
      <c r="B22" s="39">
        <f>'6A'!B22</f>
        <v>1977</v>
      </c>
      <c r="C22" s="107">
        <f>'6A'!C22/$B22</f>
        <v>0.2225594334850784</v>
      </c>
      <c r="D22" s="35">
        <f>'6A'!D22/$B22</f>
        <v>0.21396054628224584</v>
      </c>
      <c r="E22" s="25">
        <f>'6A'!E22/$B22</f>
        <v>0</v>
      </c>
      <c r="F22" s="25">
        <f>'6A'!F22/$B22</f>
        <v>0</v>
      </c>
      <c r="G22" s="25">
        <f>'6A'!G22/$B22</f>
        <v>0</v>
      </c>
      <c r="H22" s="25">
        <f>'6A'!H22/$B22</f>
        <v>0</v>
      </c>
      <c r="I22" s="25">
        <f>'6A'!I22/$B22</f>
        <v>7.0814365199797676E-3</v>
      </c>
      <c r="J22" s="25">
        <f>'6A'!J22/$B22</f>
        <v>0</v>
      </c>
      <c r="K22" s="25">
        <f>'6A'!K22/$B22</f>
        <v>1.5174506828528073E-3</v>
      </c>
      <c r="L22" s="25">
        <f>'6A'!L22/$B22</f>
        <v>0</v>
      </c>
      <c r="M22" s="25">
        <f>'6A'!M22/$B22</f>
        <v>0</v>
      </c>
      <c r="N22" s="25">
        <f>'6A'!N22/$B22</f>
        <v>2.5290844714213456E-3</v>
      </c>
      <c r="O22" s="25">
        <f>'6A'!O22/$B22</f>
        <v>0</v>
      </c>
      <c r="P22" s="25">
        <f>'6A'!P22/$B22</f>
        <v>0</v>
      </c>
    </row>
    <row r="23" spans="1:16" ht="12.75" customHeight="1" x14ac:dyDescent="0.3">
      <c r="A23" s="41" t="s">
        <v>22</v>
      </c>
      <c r="B23" s="39">
        <f>'6A'!B23</f>
        <v>2975</v>
      </c>
      <c r="C23" s="107">
        <f>'6A'!C23/$B23</f>
        <v>0.3952941176470588</v>
      </c>
      <c r="D23" s="35">
        <f>'6A'!D23/$B23</f>
        <v>0.19428571428571428</v>
      </c>
      <c r="E23" s="25">
        <f>'6A'!E23/$B23</f>
        <v>0</v>
      </c>
      <c r="F23" s="25">
        <f>'6A'!F23/$B23</f>
        <v>6.7226890756302523E-4</v>
      </c>
      <c r="G23" s="25">
        <f>'6A'!G23/$B23</f>
        <v>3.3613445378151261E-4</v>
      </c>
      <c r="H23" s="25">
        <f>'6A'!H23/$B23</f>
        <v>0</v>
      </c>
      <c r="I23" s="25">
        <f>'6A'!I23/$B23</f>
        <v>6.3865546218487392E-3</v>
      </c>
      <c r="J23" s="25">
        <f>'6A'!J23/$B23</f>
        <v>2.0168067226890756E-3</v>
      </c>
      <c r="K23" s="25">
        <f>'6A'!K23/$B23</f>
        <v>1.1092436974789916E-2</v>
      </c>
      <c r="L23" s="25">
        <f>'6A'!L23/$B23</f>
        <v>4.3697478991596636E-3</v>
      </c>
      <c r="M23" s="25">
        <f>'6A'!M23/$B23</f>
        <v>7.7310924369747899E-3</v>
      </c>
      <c r="N23" s="25">
        <f>'6A'!N23/$B23</f>
        <v>1.3445378151260505E-3</v>
      </c>
      <c r="O23" s="25">
        <f>'6A'!O23/$B23</f>
        <v>0</v>
      </c>
      <c r="P23" s="25">
        <f>'6A'!P23/$B23</f>
        <v>0.20033613445378151</v>
      </c>
    </row>
    <row r="24" spans="1:16" ht="12.75" customHeight="1" x14ac:dyDescent="0.3">
      <c r="A24" s="41" t="s">
        <v>23</v>
      </c>
      <c r="B24" s="39">
        <f>'6A'!B24</f>
        <v>1939</v>
      </c>
      <c r="C24" s="107">
        <f>'6A'!C24/$B24</f>
        <v>0.37957710159876223</v>
      </c>
      <c r="D24" s="35">
        <f>'6A'!D24/$B24</f>
        <v>0.32851985559566788</v>
      </c>
      <c r="E24" s="25">
        <f>'6A'!E24/$B24</f>
        <v>2.6817947395564725E-2</v>
      </c>
      <c r="F24" s="25">
        <f>'6A'!F24/$B24</f>
        <v>1.5471892728210418E-3</v>
      </c>
      <c r="G24" s="25">
        <f>'6A'!G24/$B24</f>
        <v>5.1572975760701394E-4</v>
      </c>
      <c r="H24" s="25">
        <f>'6A'!H24/$B24</f>
        <v>0</v>
      </c>
      <c r="I24" s="25">
        <f>'6A'!I24/$B24</f>
        <v>1.0314595152140279E-3</v>
      </c>
      <c r="J24" s="25">
        <f>'6A'!J24/$B24</f>
        <v>0</v>
      </c>
      <c r="K24" s="25">
        <f>'6A'!K24/$B24</f>
        <v>3.2490974729241874E-2</v>
      </c>
      <c r="L24" s="25">
        <f>'6A'!L24/$B24</f>
        <v>0</v>
      </c>
      <c r="M24" s="25">
        <f>'6A'!M24/$B24</f>
        <v>0</v>
      </c>
      <c r="N24" s="25">
        <f>'6A'!N24/$B24</f>
        <v>1.5471892728210418E-3</v>
      </c>
      <c r="O24" s="25">
        <f>'6A'!O24/$B24</f>
        <v>0</v>
      </c>
      <c r="P24" s="25">
        <f>'6A'!P24/$B24</f>
        <v>0</v>
      </c>
    </row>
    <row r="25" spans="1:16" ht="12.75" customHeight="1" x14ac:dyDescent="0.3">
      <c r="A25" s="41" t="s">
        <v>24</v>
      </c>
      <c r="B25" s="39">
        <f>'6A'!B25</f>
        <v>3348</v>
      </c>
      <c r="C25" s="107">
        <f>'6A'!C25/$B25</f>
        <v>0.30854241338112304</v>
      </c>
      <c r="D25" s="35">
        <f>'6A'!D25/$B25</f>
        <v>0.23178016726403824</v>
      </c>
      <c r="E25" s="25">
        <f>'6A'!E25/$B25</f>
        <v>2.8375149342891277E-2</v>
      </c>
      <c r="F25" s="25">
        <f>'6A'!F25/$B25</f>
        <v>0</v>
      </c>
      <c r="G25" s="25">
        <f>'6A'!G25/$B25</f>
        <v>5.9737156511350063E-3</v>
      </c>
      <c r="H25" s="25">
        <f>'6A'!H25/$B25</f>
        <v>0</v>
      </c>
      <c r="I25" s="25">
        <f>'6A'!I25/$B25</f>
        <v>5.675029868578256E-3</v>
      </c>
      <c r="J25" s="25">
        <f>'6A'!J25/$B25</f>
        <v>2.001194743130227E-2</v>
      </c>
      <c r="K25" s="25">
        <f>'6A'!K25/$B25</f>
        <v>1.3739545997610514E-2</v>
      </c>
      <c r="L25" s="25">
        <f>'6A'!L25/$B25</f>
        <v>7.676224611708482E-2</v>
      </c>
      <c r="M25" s="25">
        <f>'6A'!M25/$B25</f>
        <v>7.1684587813620072E-3</v>
      </c>
      <c r="N25" s="25">
        <f>'6A'!N25/$B25</f>
        <v>4.7789725209080045E-3</v>
      </c>
      <c r="O25" s="25">
        <f>'6A'!O25/$B25</f>
        <v>0</v>
      </c>
      <c r="P25" s="25">
        <f>'6A'!P25/$B25</f>
        <v>1.1947431302270011E-3</v>
      </c>
    </row>
    <row r="26" spans="1:16" ht="12.75" customHeight="1" x14ac:dyDescent="0.3">
      <c r="A26" s="41" t="s">
        <v>25</v>
      </c>
      <c r="B26" s="39">
        <f>'6A'!B26</f>
        <v>1206</v>
      </c>
      <c r="C26" s="107">
        <f>'6A'!C26/$B26</f>
        <v>0.19320066334991709</v>
      </c>
      <c r="D26" s="35">
        <f>'6A'!D26/$B26</f>
        <v>5.887230514096186E-2</v>
      </c>
      <c r="E26" s="25">
        <f>'6A'!E26/$B26</f>
        <v>7.462686567164179E-3</v>
      </c>
      <c r="F26" s="25">
        <f>'6A'!F26/$B26</f>
        <v>1.658374792703151E-2</v>
      </c>
      <c r="G26" s="25">
        <f>'6A'!G26/$B26</f>
        <v>0</v>
      </c>
      <c r="H26" s="25">
        <f>'6A'!H26/$B26</f>
        <v>1.658374792703151E-3</v>
      </c>
      <c r="I26" s="25">
        <f>'6A'!I26/$B26</f>
        <v>7.9601990049751242E-2</v>
      </c>
      <c r="J26" s="25">
        <f>'6A'!J26/$B26</f>
        <v>3.3167495854063019E-3</v>
      </c>
      <c r="K26" s="25">
        <f>'6A'!K26/$B26</f>
        <v>2.3217247097844111E-2</v>
      </c>
      <c r="L26" s="25">
        <f>'6A'!L26/$B26</f>
        <v>7.9601990049751242E-2</v>
      </c>
      <c r="M26" s="25">
        <f>'6A'!M26/$B26</f>
        <v>9.1210613598673301E-3</v>
      </c>
      <c r="N26" s="25">
        <f>'6A'!N26/$B26</f>
        <v>1.4096185737976783E-2</v>
      </c>
      <c r="O26" s="25">
        <f>'6A'!O26/$B26</f>
        <v>0</v>
      </c>
      <c r="P26" s="25">
        <f>'6A'!P26/$B26</f>
        <v>0</v>
      </c>
    </row>
    <row r="27" spans="1:16" ht="18" customHeight="1" x14ac:dyDescent="0.3">
      <c r="A27" s="41" t="s">
        <v>26</v>
      </c>
      <c r="B27" s="39">
        <f>'6A'!B27</f>
        <v>14952</v>
      </c>
      <c r="C27" s="107">
        <f>'6A'!C27/$B27</f>
        <v>0.72605671482075973</v>
      </c>
      <c r="D27" s="35">
        <f>'6A'!D27/$B27</f>
        <v>0.64573301230604596</v>
      </c>
      <c r="E27" s="25">
        <f>'6A'!E27/$B27</f>
        <v>0</v>
      </c>
      <c r="F27" s="25">
        <f>'6A'!F27/$B27</f>
        <v>0</v>
      </c>
      <c r="G27" s="25">
        <f>'6A'!G27/$B27</f>
        <v>1.6720171214553237E-3</v>
      </c>
      <c r="H27" s="25">
        <f>'6A'!H27/$B27</f>
        <v>0</v>
      </c>
      <c r="I27" s="25">
        <f>'6A'!I27/$B27</f>
        <v>9.6910112359550563E-2</v>
      </c>
      <c r="J27" s="25">
        <f>'6A'!J27/$B27</f>
        <v>2.0064205457463884E-4</v>
      </c>
      <c r="K27" s="25">
        <f>'6A'!K27/$B27</f>
        <v>5.484216158373462E-3</v>
      </c>
      <c r="L27" s="25">
        <f>'6A'!L27/$B27</f>
        <v>7.0893525949705721E-3</v>
      </c>
      <c r="M27" s="25">
        <f>'6A'!M27/$B27</f>
        <v>2.8089887640449437E-3</v>
      </c>
      <c r="N27" s="25">
        <f>'6A'!N27/$B27</f>
        <v>1.3376136971642589E-4</v>
      </c>
      <c r="O27" s="25">
        <f>'6A'!O27/$B27</f>
        <v>0</v>
      </c>
      <c r="P27" s="25">
        <f>'6A'!P27/$B27</f>
        <v>0</v>
      </c>
    </row>
    <row r="28" spans="1:16" ht="12.75" customHeight="1" x14ac:dyDescent="0.3">
      <c r="A28" s="41" t="s">
        <v>27</v>
      </c>
      <c r="B28" s="39">
        <f>'6A'!B28</f>
        <v>10135</v>
      </c>
      <c r="C28" s="107">
        <f>'6A'!C28/$B28</f>
        <v>0.18914652195362605</v>
      </c>
      <c r="D28" s="35">
        <f>'6A'!D28/$B28</f>
        <v>0.13852984706462754</v>
      </c>
      <c r="E28" s="25">
        <f>'6A'!E28/$B28</f>
        <v>0</v>
      </c>
      <c r="F28" s="25">
        <f>'6A'!F28/$B28</f>
        <v>0</v>
      </c>
      <c r="G28" s="25">
        <f>'6A'!G28/$B28</f>
        <v>9.4721262950172667E-3</v>
      </c>
      <c r="H28" s="25">
        <f>'6A'!H28/$B28</f>
        <v>0</v>
      </c>
      <c r="I28" s="25">
        <f>'6A'!I28/$B28</f>
        <v>4.9925999013320177E-2</v>
      </c>
      <c r="J28" s="25">
        <f>'6A'!J28/$B28</f>
        <v>7.4000986679822398E-3</v>
      </c>
      <c r="K28" s="25">
        <f>'6A'!K28/$B28</f>
        <v>1.6773556980759743E-2</v>
      </c>
      <c r="L28" s="25">
        <f>'6A'!L28/$B28</f>
        <v>3.9368524913665513E-2</v>
      </c>
      <c r="M28" s="25">
        <f>'6A'!M28/$B28</f>
        <v>0</v>
      </c>
      <c r="N28" s="25">
        <f>'6A'!N28/$B28</f>
        <v>0</v>
      </c>
      <c r="O28" s="25">
        <f>'6A'!O28/$B28</f>
        <v>0</v>
      </c>
      <c r="P28" s="25">
        <f>'6A'!P28/$B28</f>
        <v>0</v>
      </c>
    </row>
    <row r="29" spans="1:16" ht="12.75" customHeight="1" x14ac:dyDescent="0.3">
      <c r="A29" s="41" t="s">
        <v>28</v>
      </c>
      <c r="B29" s="39">
        <f>'6A'!B29</f>
        <v>40455</v>
      </c>
      <c r="C29" s="107">
        <f>'6A'!C29/$B29</f>
        <v>0.54989494500061797</v>
      </c>
      <c r="D29" s="35">
        <f>'6A'!D29/$B29</f>
        <v>0.54774440736620933</v>
      </c>
      <c r="E29" s="25">
        <f>'6A'!E29/$B29</f>
        <v>0</v>
      </c>
      <c r="F29" s="25">
        <f>'6A'!F29/$B29</f>
        <v>0</v>
      </c>
      <c r="G29" s="25">
        <f>'6A'!G29/$B29</f>
        <v>0</v>
      </c>
      <c r="H29" s="25">
        <f>'6A'!H29/$B29</f>
        <v>0</v>
      </c>
      <c r="I29" s="25">
        <f>'6A'!I29/$B29</f>
        <v>6.9212705475219384E-4</v>
      </c>
      <c r="J29" s="25">
        <f>'6A'!J29/$B29</f>
        <v>0</v>
      </c>
      <c r="K29" s="25">
        <f>'6A'!K29/$B29</f>
        <v>6.9212705475219384E-4</v>
      </c>
      <c r="L29" s="25">
        <f>'6A'!L29/$B29</f>
        <v>0</v>
      </c>
      <c r="M29" s="25">
        <f>'6A'!M29/$B29</f>
        <v>1.2359411692003462E-4</v>
      </c>
      <c r="N29" s="25">
        <f>'6A'!N29/$B29</f>
        <v>1.0134717587442837E-3</v>
      </c>
      <c r="O29" s="25">
        <f>'6A'!O29/$B29</f>
        <v>0</v>
      </c>
      <c r="P29" s="25">
        <f>'6A'!P29/$B29</f>
        <v>0</v>
      </c>
    </row>
    <row r="30" spans="1:16" ht="12.75" customHeight="1" x14ac:dyDescent="0.3">
      <c r="A30" s="41" t="s">
        <v>29</v>
      </c>
      <c r="B30" s="39">
        <f>'6A'!B30</f>
        <v>3380</v>
      </c>
      <c r="C30" s="107">
        <f>'6A'!C30/$B30</f>
        <v>0.53224852071005913</v>
      </c>
      <c r="D30" s="35">
        <f>'6A'!D30/$B30</f>
        <v>0.30295857988165681</v>
      </c>
      <c r="E30" s="25">
        <f>'6A'!E30/$B30</f>
        <v>6.5088757396449702E-3</v>
      </c>
      <c r="F30" s="25">
        <f>'6A'!F30/$B30</f>
        <v>1.7751479289940828E-3</v>
      </c>
      <c r="G30" s="25">
        <f>'6A'!G30/$B30</f>
        <v>4.1420118343195268E-3</v>
      </c>
      <c r="H30" s="25">
        <f>'6A'!H30/$B30</f>
        <v>3.2544378698224851E-3</v>
      </c>
      <c r="I30" s="25">
        <f>'6A'!I30/$B30</f>
        <v>0.15207100591715977</v>
      </c>
      <c r="J30" s="25">
        <f>'6A'!J30/$B30</f>
        <v>1.9822485207100591E-2</v>
      </c>
      <c r="K30" s="25">
        <f>'6A'!K30/$B30</f>
        <v>4.6153846153846156E-2</v>
      </c>
      <c r="L30" s="25">
        <f>'6A'!L30/$B30</f>
        <v>5.6213017751479289E-3</v>
      </c>
      <c r="M30" s="25">
        <f>'6A'!M30/$B30</f>
        <v>1.7751479289940828E-3</v>
      </c>
      <c r="N30" s="25">
        <f>'6A'!N30/$B30</f>
        <v>1.952662721893491E-2</v>
      </c>
      <c r="O30" s="25">
        <f>'6A'!O30/$B30</f>
        <v>0</v>
      </c>
      <c r="P30" s="25">
        <f>'6A'!P30/$B30</f>
        <v>0.15532544378698224</v>
      </c>
    </row>
    <row r="31" spans="1:16" ht="12.75" customHeight="1" x14ac:dyDescent="0.3">
      <c r="A31" s="41" t="s">
        <v>30</v>
      </c>
      <c r="B31" s="39">
        <f>'6A'!B31</f>
        <v>8492</v>
      </c>
      <c r="C31" s="107">
        <f>'6A'!C31/$B31</f>
        <v>0.43688177107866227</v>
      </c>
      <c r="D31" s="35">
        <f>'6A'!D31/$B31</f>
        <v>0.32430522845030618</v>
      </c>
      <c r="E31" s="25">
        <f>'6A'!E31/$B31</f>
        <v>1.1775788977861517E-4</v>
      </c>
      <c r="F31" s="25">
        <f>'6A'!F31/$B31</f>
        <v>1.1775788977861517E-4</v>
      </c>
      <c r="G31" s="25">
        <f>'6A'!G31/$B31</f>
        <v>4.7103155911446069E-4</v>
      </c>
      <c r="H31" s="25">
        <f>'6A'!H31/$B31</f>
        <v>1.1775788977861517E-4</v>
      </c>
      <c r="I31" s="25">
        <f>'6A'!I31/$B31</f>
        <v>7.8897786151672158E-3</v>
      </c>
      <c r="J31" s="25">
        <f>'6A'!J31/$B31</f>
        <v>7.0654733867169103E-4</v>
      </c>
      <c r="K31" s="25">
        <f>'6A'!K31/$B31</f>
        <v>1.8487988695242583E-2</v>
      </c>
      <c r="L31" s="25">
        <f>'6A'!L31/$B31</f>
        <v>8.4785680640602924E-3</v>
      </c>
      <c r="M31" s="25">
        <f>'6A'!M31/$B31</f>
        <v>0</v>
      </c>
      <c r="N31" s="25">
        <f>'6A'!N31/$B31</f>
        <v>8.9495996231747522E-3</v>
      </c>
      <c r="O31" s="25">
        <f>'6A'!O31/$B31</f>
        <v>0</v>
      </c>
      <c r="P31" s="25">
        <f>'6A'!P31/$B31</f>
        <v>0.13624587847385775</v>
      </c>
    </row>
    <row r="32" spans="1:16" ht="12.75" customHeight="1" x14ac:dyDescent="0.3">
      <c r="A32" s="41" t="s">
        <v>31</v>
      </c>
      <c r="B32" s="39">
        <f>'6A'!B32</f>
        <v>312</v>
      </c>
      <c r="C32" s="107">
        <f>'6A'!C32/$B32</f>
        <v>0.34615384615384615</v>
      </c>
      <c r="D32" s="35">
        <f>'6A'!D32/$B32</f>
        <v>0.19230769230769232</v>
      </c>
      <c r="E32" s="25">
        <f>'6A'!E32/$B32</f>
        <v>0</v>
      </c>
      <c r="F32" s="25">
        <f>'6A'!F32/$B32</f>
        <v>0</v>
      </c>
      <c r="G32" s="25">
        <f>'6A'!G32/$B32</f>
        <v>3.8461538461538464E-2</v>
      </c>
      <c r="H32" s="25">
        <f>'6A'!H32/$B32</f>
        <v>0</v>
      </c>
      <c r="I32" s="25">
        <f>'6A'!I32/$B32</f>
        <v>6.41025641025641E-3</v>
      </c>
      <c r="J32" s="25">
        <f>'6A'!J32/$B32</f>
        <v>8.3333333333333329E-2</v>
      </c>
      <c r="K32" s="25">
        <f>'6A'!K32/$B32</f>
        <v>5.7692307692307696E-2</v>
      </c>
      <c r="L32" s="25">
        <f>'6A'!L32/$B32</f>
        <v>0</v>
      </c>
      <c r="M32" s="25">
        <f>'6A'!M32/$B32</f>
        <v>3.205128205128205E-3</v>
      </c>
      <c r="N32" s="25">
        <f>'6A'!N32/$B32</f>
        <v>9.6153846153846159E-3</v>
      </c>
      <c r="O32" s="25">
        <f>'6A'!O32/$B32</f>
        <v>0</v>
      </c>
      <c r="P32" s="25">
        <f>'6A'!P32/$B32</f>
        <v>0</v>
      </c>
    </row>
    <row r="33" spans="1:16" ht="12.75" customHeight="1" x14ac:dyDescent="0.3">
      <c r="A33" s="41" t="s">
        <v>32</v>
      </c>
      <c r="B33" s="39">
        <f>'6A'!B33</f>
        <v>3581</v>
      </c>
      <c r="C33" s="107">
        <f>'6A'!C33/$B33</f>
        <v>0.20385367215861491</v>
      </c>
      <c r="D33" s="35">
        <f>'6A'!D33/$B33</f>
        <v>0.18402680815414688</v>
      </c>
      <c r="E33" s="25">
        <f>'6A'!E33/$B33</f>
        <v>8.3775481709019825E-4</v>
      </c>
      <c r="F33" s="25">
        <f>'6A'!F33/$B33</f>
        <v>8.3775481709019825E-4</v>
      </c>
      <c r="G33" s="25">
        <f>'6A'!G33/$B33</f>
        <v>2.7925160569673277E-3</v>
      </c>
      <c r="H33" s="25">
        <f>'6A'!H33/$B33</f>
        <v>0</v>
      </c>
      <c r="I33" s="25">
        <f>'6A'!I33/$B33</f>
        <v>1.005305780508238E-2</v>
      </c>
      <c r="J33" s="25">
        <f>'6A'!J33/$B33</f>
        <v>1.1170064227869309E-3</v>
      </c>
      <c r="K33" s="25">
        <f>'6A'!K33/$B33</f>
        <v>7.8190449595085167E-3</v>
      </c>
      <c r="L33" s="25">
        <f>'6A'!L33/$B33</f>
        <v>3.0717676626640603E-3</v>
      </c>
      <c r="M33" s="25">
        <f>'6A'!M33/$B33</f>
        <v>0</v>
      </c>
      <c r="N33" s="25">
        <f>'6A'!N33/$B33</f>
        <v>2.2340128455738619E-3</v>
      </c>
      <c r="O33" s="25">
        <f>'6A'!O33/$B33</f>
        <v>0</v>
      </c>
      <c r="P33" s="25">
        <f>'6A'!P33/$B33</f>
        <v>2.3457134878525552E-2</v>
      </c>
    </row>
    <row r="34" spans="1:16" ht="12.75" customHeight="1" x14ac:dyDescent="0.3">
      <c r="A34" s="41" t="s">
        <v>33</v>
      </c>
      <c r="B34" s="39">
        <f>'6A'!B34</f>
        <v>821</v>
      </c>
      <c r="C34" s="107">
        <f>'6A'!C34/$B34</f>
        <v>0.39707673568818513</v>
      </c>
      <c r="D34" s="35">
        <f>'6A'!D34/$B34</f>
        <v>0.21559074299634592</v>
      </c>
      <c r="E34" s="25">
        <f>'6A'!E34/$B34</f>
        <v>2.4360535931790498E-3</v>
      </c>
      <c r="F34" s="25">
        <f>'6A'!F34/$B34</f>
        <v>2.4360535931790498E-3</v>
      </c>
      <c r="G34" s="25">
        <f>'6A'!G34/$B34</f>
        <v>0.15834348355663824</v>
      </c>
      <c r="H34" s="25">
        <f>'6A'!H34/$B34</f>
        <v>0</v>
      </c>
      <c r="I34" s="25">
        <f>'6A'!I34/$B34</f>
        <v>5.3593179049939099E-2</v>
      </c>
      <c r="J34" s="25">
        <f>'6A'!J34/$B34</f>
        <v>7.3081607795371494E-3</v>
      </c>
      <c r="K34" s="25">
        <f>'6A'!K34/$B34</f>
        <v>2.5578562728380026E-2</v>
      </c>
      <c r="L34" s="25">
        <f>'6A'!L34/$B34</f>
        <v>0</v>
      </c>
      <c r="M34" s="25">
        <f>'6A'!M34/$B34</f>
        <v>2.4360535931790498E-3</v>
      </c>
      <c r="N34" s="25">
        <f>'6A'!N34/$B34</f>
        <v>3.6540803897685747E-3</v>
      </c>
      <c r="O34" s="25">
        <f>'6A'!O34/$B34</f>
        <v>0</v>
      </c>
      <c r="P34" s="25">
        <f>'6A'!P34/$B34</f>
        <v>4.8721071863580996E-3</v>
      </c>
    </row>
    <row r="35" spans="1:16" ht="12.75" customHeight="1" x14ac:dyDescent="0.3">
      <c r="A35" s="41" t="s">
        <v>34</v>
      </c>
      <c r="B35" s="39">
        <f>'6A'!B35</f>
        <v>1021</v>
      </c>
      <c r="C35" s="107">
        <f>'6A'!C35/$B35</f>
        <v>0.11165523996082272</v>
      </c>
      <c r="D35" s="35">
        <f>'6A'!D35/$B35</f>
        <v>9.7943192948090105E-2</v>
      </c>
      <c r="E35" s="25">
        <f>'6A'!E35/$B35</f>
        <v>0</v>
      </c>
      <c r="F35" s="25">
        <f>'6A'!F35/$B35</f>
        <v>0</v>
      </c>
      <c r="G35" s="25">
        <f>'6A'!G35/$B35</f>
        <v>9.7943192948090111E-4</v>
      </c>
      <c r="H35" s="25">
        <f>'6A'!H35/$B35</f>
        <v>0</v>
      </c>
      <c r="I35" s="25">
        <f>'6A'!I35/$B35</f>
        <v>9.7943192948090111E-4</v>
      </c>
      <c r="J35" s="25">
        <f>'6A'!J35/$B35</f>
        <v>0</v>
      </c>
      <c r="K35" s="25">
        <f>'6A'!K35/$B35</f>
        <v>9.7943192948090111E-4</v>
      </c>
      <c r="L35" s="25">
        <f>'6A'!L35/$B35</f>
        <v>9.7943192948090111E-4</v>
      </c>
      <c r="M35" s="25">
        <f>'6A'!M35/$B35</f>
        <v>1.9588638589618022E-3</v>
      </c>
      <c r="N35" s="25">
        <f>'6A'!N35/$B35</f>
        <v>9.7943192948090111E-4</v>
      </c>
      <c r="O35" s="25">
        <f>'6A'!O35/$B35</f>
        <v>0</v>
      </c>
      <c r="P35" s="25">
        <f>'6A'!P35/$B35</f>
        <v>1.2732615083251714E-2</v>
      </c>
    </row>
    <row r="36" spans="1:16" ht="12.75" customHeight="1" x14ac:dyDescent="0.3">
      <c r="A36" s="41" t="s">
        <v>35</v>
      </c>
      <c r="B36" s="39">
        <f>'6A'!B36</f>
        <v>4072</v>
      </c>
      <c r="C36" s="107">
        <f>'6A'!C36/$B36</f>
        <v>0.37205304518664045</v>
      </c>
      <c r="D36" s="35">
        <f>'6A'!D36/$B36</f>
        <v>0.3150785854616896</v>
      </c>
      <c r="E36" s="25">
        <f>'6A'!E36/$B36</f>
        <v>0</v>
      </c>
      <c r="F36" s="25">
        <f>'6A'!F36/$B36</f>
        <v>2.4557956777996069E-4</v>
      </c>
      <c r="G36" s="25">
        <f>'6A'!G36/$B36</f>
        <v>7.1218074656188603E-3</v>
      </c>
      <c r="H36" s="25">
        <f>'6A'!H36/$B36</f>
        <v>0</v>
      </c>
      <c r="I36" s="25">
        <f>'6A'!I36/$B36</f>
        <v>4.7642436149312378E-2</v>
      </c>
      <c r="J36" s="25">
        <f>'6A'!J36/$B36</f>
        <v>1.9646365422396855E-3</v>
      </c>
      <c r="K36" s="25">
        <f>'6A'!K36/$B36</f>
        <v>1.2278978388998035E-2</v>
      </c>
      <c r="L36" s="25">
        <f>'6A'!L36/$B36</f>
        <v>3.1925343811394892E-3</v>
      </c>
      <c r="M36" s="25">
        <f>'6A'!M36/$B36</f>
        <v>3.6836935166994107E-3</v>
      </c>
      <c r="N36" s="25">
        <f>'6A'!N36/$B36</f>
        <v>7.3673870333988212E-4</v>
      </c>
      <c r="O36" s="25">
        <f>'6A'!O36/$B36</f>
        <v>0</v>
      </c>
      <c r="P36" s="25">
        <f>'6A'!P36/$B36</f>
        <v>0</v>
      </c>
    </row>
    <row r="37" spans="1:16" ht="18" customHeight="1" x14ac:dyDescent="0.3">
      <c r="A37" s="41" t="s">
        <v>36</v>
      </c>
      <c r="B37" s="39">
        <f>'6A'!B37</f>
        <v>2147</v>
      </c>
      <c r="C37" s="107">
        <f>'6A'!C37/$B37</f>
        <v>0.68001863064741497</v>
      </c>
      <c r="D37" s="35">
        <f>'6A'!D37/$B37</f>
        <v>0.59571495109455053</v>
      </c>
      <c r="E37" s="25">
        <f>'6A'!E37/$B37</f>
        <v>0</v>
      </c>
      <c r="F37" s="25">
        <f>'6A'!F37/$B37</f>
        <v>0</v>
      </c>
      <c r="G37" s="25">
        <f>'6A'!G37/$B37</f>
        <v>1.3972985561248254E-3</v>
      </c>
      <c r="H37" s="25">
        <f>'6A'!H37/$B37</f>
        <v>1.8630647414997672E-3</v>
      </c>
      <c r="I37" s="25">
        <f>'6A'!I37/$B37</f>
        <v>6.3809967396367018E-2</v>
      </c>
      <c r="J37" s="25">
        <f>'6A'!J37/$B37</f>
        <v>1.0712622263623661E-2</v>
      </c>
      <c r="K37" s="25">
        <f>'6A'!K37/$B37</f>
        <v>1.7699115044247787E-2</v>
      </c>
      <c r="L37" s="25">
        <f>'6A'!L37/$B37</f>
        <v>2.2822543083372147E-2</v>
      </c>
      <c r="M37" s="25">
        <f>'6A'!M37/$B37</f>
        <v>0</v>
      </c>
      <c r="N37" s="25">
        <f>'6A'!N37/$B37</f>
        <v>1.5836050302748022E-2</v>
      </c>
      <c r="O37" s="25">
        <f>'6A'!O37/$B37</f>
        <v>0</v>
      </c>
      <c r="P37" s="25">
        <f>'6A'!P37/$B37</f>
        <v>0</v>
      </c>
    </row>
    <row r="38" spans="1:16" ht="12.75" customHeight="1" x14ac:dyDescent="0.3">
      <c r="A38" s="41" t="s">
        <v>37</v>
      </c>
      <c r="B38" s="39">
        <f>'6A'!B38</f>
        <v>6477</v>
      </c>
      <c r="C38" s="107">
        <f>'6A'!C38/$B38</f>
        <v>0.12289640265555041</v>
      </c>
      <c r="D38" s="35">
        <f>'6A'!D38/$B38</f>
        <v>5.9595491740003087E-2</v>
      </c>
      <c r="E38" s="25">
        <f>'6A'!E38/$B38</f>
        <v>0</v>
      </c>
      <c r="F38" s="25">
        <f>'6A'!F38/$B38</f>
        <v>0</v>
      </c>
      <c r="G38" s="25">
        <f>'6A'!G38/$B38</f>
        <v>6.6388760228500848E-3</v>
      </c>
      <c r="H38" s="25">
        <f>'6A'!H38/$B38</f>
        <v>0</v>
      </c>
      <c r="I38" s="25">
        <f>'6A'!I38/$B38</f>
        <v>2.6246719160104987E-3</v>
      </c>
      <c r="J38" s="25">
        <f>'6A'!J38/$B38</f>
        <v>1.5439246564767639E-4</v>
      </c>
      <c r="K38" s="25">
        <f>'6A'!K38/$B38</f>
        <v>3.0106530801296896E-2</v>
      </c>
      <c r="L38" s="25">
        <f>'6A'!L38/$B38</f>
        <v>1.5284854099119963E-2</v>
      </c>
      <c r="M38" s="25">
        <f>'6A'!M38/$B38</f>
        <v>2.0071020534197931E-3</v>
      </c>
      <c r="N38" s="25">
        <f>'6A'!N38/$B38</f>
        <v>1.5439246564767639E-4</v>
      </c>
      <c r="O38" s="25">
        <f>'6A'!O38/$B38</f>
        <v>0</v>
      </c>
      <c r="P38" s="25">
        <f>'6A'!P38/$B38</f>
        <v>1.9607843137254902E-2</v>
      </c>
    </row>
    <row r="39" spans="1:16" ht="12.75" customHeight="1" x14ac:dyDescent="0.3">
      <c r="A39" s="41" t="s">
        <v>38</v>
      </c>
      <c r="B39" s="39">
        <f>'6A'!B39</f>
        <v>7627</v>
      </c>
      <c r="C39" s="107">
        <f>'6A'!C39/$B39</f>
        <v>7.0669988199816444E-2</v>
      </c>
      <c r="D39" s="35">
        <f>'6A'!D39/$B39</f>
        <v>6.8965517241379309E-2</v>
      </c>
      <c r="E39" s="25">
        <f>'6A'!E39/$B39</f>
        <v>0</v>
      </c>
      <c r="F39" s="25">
        <f>'6A'!F39/$B39</f>
        <v>0</v>
      </c>
      <c r="G39" s="25">
        <f>'6A'!G39/$B39</f>
        <v>0</v>
      </c>
      <c r="H39" s="25">
        <f>'6A'!H39/$B39</f>
        <v>0</v>
      </c>
      <c r="I39" s="25">
        <f>'6A'!I39/$B39</f>
        <v>1.7044709584371313E-3</v>
      </c>
      <c r="J39" s="25">
        <f>'6A'!J39/$B39</f>
        <v>6.5556575324505052E-4</v>
      </c>
      <c r="K39" s="25">
        <f>'6A'!K39/$B39</f>
        <v>1.0489052051920807E-3</v>
      </c>
      <c r="L39" s="25">
        <f>'6A'!L39/$B39</f>
        <v>5.2445260259604035E-4</v>
      </c>
      <c r="M39" s="25">
        <f>'6A'!M39/$B39</f>
        <v>1.3111315064901009E-4</v>
      </c>
      <c r="N39" s="25">
        <f>'6A'!N39/$B39</f>
        <v>0</v>
      </c>
      <c r="O39" s="25">
        <f>'6A'!O39/$B39</f>
        <v>0</v>
      </c>
      <c r="P39" s="25">
        <f>'6A'!P39/$B39</f>
        <v>0</v>
      </c>
    </row>
    <row r="40" spans="1:16" ht="12.75" customHeight="1" x14ac:dyDescent="0.3">
      <c r="A40" s="41" t="s">
        <v>39</v>
      </c>
      <c r="B40" s="39">
        <f>'6A'!B40</f>
        <v>93693</v>
      </c>
      <c r="C40" s="107">
        <f>'6A'!C40/$B40</f>
        <v>0.20861750611038177</v>
      </c>
      <c r="D40" s="35">
        <f>'6A'!D40/$B40</f>
        <v>0.19658885935982412</v>
      </c>
      <c r="E40" s="25">
        <f>'6A'!E40/$B40</f>
        <v>2.2627090604420822E-3</v>
      </c>
      <c r="F40" s="25">
        <f>'6A'!F40/$B40</f>
        <v>4.4827254971022384E-4</v>
      </c>
      <c r="G40" s="25">
        <f>'6A'!G40/$B40</f>
        <v>4.2906086900835706E-3</v>
      </c>
      <c r="H40" s="25">
        <f>'6A'!H40/$B40</f>
        <v>1.2807787134577823E-4</v>
      </c>
      <c r="I40" s="25">
        <f>'6A'!I40/$B40</f>
        <v>2.3374211520604529E-3</v>
      </c>
      <c r="J40" s="25">
        <f>'6A'!J40/$B40</f>
        <v>1.8144365107318583E-4</v>
      </c>
      <c r="K40" s="25">
        <f>'6A'!K40/$B40</f>
        <v>3.5221414620089015E-3</v>
      </c>
      <c r="L40" s="25">
        <f>'6A'!L40/$B40</f>
        <v>1.8784754464047475E-3</v>
      </c>
      <c r="M40" s="25">
        <f>'6A'!M40/$B40</f>
        <v>6.9375513645629874E-4</v>
      </c>
      <c r="N40" s="25">
        <f>'6A'!N40/$B40</f>
        <v>0</v>
      </c>
      <c r="O40" s="25">
        <f>'6A'!O40/$B40</f>
        <v>0</v>
      </c>
      <c r="P40" s="25">
        <f>'6A'!P40/$B40</f>
        <v>0</v>
      </c>
    </row>
    <row r="41" spans="1:16" ht="12.75" customHeight="1" x14ac:dyDescent="0.3">
      <c r="A41" s="41" t="s">
        <v>40</v>
      </c>
      <c r="B41" s="39">
        <f>'6A'!B41</f>
        <v>4023</v>
      </c>
      <c r="C41" s="107">
        <f>'6A'!C41/$B41</f>
        <v>9.5699726572209792E-2</v>
      </c>
      <c r="D41" s="35">
        <f>'6A'!D41/$B41</f>
        <v>4.8471290082028336E-2</v>
      </c>
      <c r="E41" s="25">
        <f>'6A'!E41/$B41</f>
        <v>0</v>
      </c>
      <c r="F41" s="25">
        <f>'6A'!F41/$B41</f>
        <v>1.2428535918468805E-3</v>
      </c>
      <c r="G41" s="25">
        <f>'6A'!G41/$B41</f>
        <v>0</v>
      </c>
      <c r="H41" s="25">
        <f>'6A'!H41/$B41</f>
        <v>4.9714143673875214E-4</v>
      </c>
      <c r="I41" s="25">
        <f>'6A'!I41/$B41</f>
        <v>4.5737012179965203E-2</v>
      </c>
      <c r="J41" s="25">
        <f>'6A'!J41/$B41</f>
        <v>0</v>
      </c>
      <c r="K41" s="25">
        <f>'6A'!K41/$B41</f>
        <v>8.948545861297539E-3</v>
      </c>
      <c r="L41" s="25">
        <f>'6A'!L41/$B41</f>
        <v>0</v>
      </c>
      <c r="M41" s="25">
        <f>'6A'!M41/$B41</f>
        <v>0</v>
      </c>
      <c r="N41" s="25">
        <f>'6A'!N41/$B41</f>
        <v>0</v>
      </c>
      <c r="O41" s="25">
        <f>'6A'!O41/$B41</f>
        <v>0</v>
      </c>
      <c r="P41" s="25">
        <f>'6A'!P41/$B41</f>
        <v>0</v>
      </c>
    </row>
    <row r="42" spans="1:16" ht="12.75" customHeight="1" x14ac:dyDescent="0.3">
      <c r="A42" s="41" t="s">
        <v>41</v>
      </c>
      <c r="B42" s="39">
        <f>'6A'!B42</f>
        <v>312</v>
      </c>
      <c r="C42" s="107">
        <f>'6A'!C42/$B42</f>
        <v>0.41666666666666669</v>
      </c>
      <c r="D42" s="35">
        <f>'6A'!D42/$B42</f>
        <v>0.25320512820512819</v>
      </c>
      <c r="E42" s="25">
        <f>'6A'!E42/$B42</f>
        <v>3.205128205128205E-3</v>
      </c>
      <c r="F42" s="25">
        <f>'6A'!F42/$B42</f>
        <v>6.41025641025641E-3</v>
      </c>
      <c r="G42" s="25">
        <f>'6A'!G42/$B42</f>
        <v>8.6538461538461536E-2</v>
      </c>
      <c r="H42" s="25">
        <f>'6A'!H42/$B42</f>
        <v>3.205128205128205E-3</v>
      </c>
      <c r="I42" s="25">
        <f>'6A'!I42/$B42</f>
        <v>4.4871794871794872E-2</v>
      </c>
      <c r="J42" s="25">
        <f>'6A'!J42/$B42</f>
        <v>6.41025641025641E-3</v>
      </c>
      <c r="K42" s="25">
        <f>'6A'!K42/$B42</f>
        <v>8.3333333333333329E-2</v>
      </c>
      <c r="L42" s="25">
        <f>'6A'!L42/$B42</f>
        <v>0</v>
      </c>
      <c r="M42" s="25">
        <f>'6A'!M42/$B42</f>
        <v>3.205128205128205E-3</v>
      </c>
      <c r="N42" s="25">
        <f>'6A'!N42/$B42</f>
        <v>3.205128205128205E-3</v>
      </c>
      <c r="O42" s="25">
        <f>'6A'!O42/$B42</f>
        <v>0</v>
      </c>
      <c r="P42" s="25">
        <f>'6A'!P42/$B42</f>
        <v>1.282051282051282E-2</v>
      </c>
    </row>
    <row r="43" spans="1:16" ht="12.75" customHeight="1" x14ac:dyDescent="0.3">
      <c r="A43" s="41" t="s">
        <v>42</v>
      </c>
      <c r="B43" s="39">
        <f>'6A'!B43</f>
        <v>5794</v>
      </c>
      <c r="C43" s="107">
        <f>'6A'!C43/$B43</f>
        <v>0.49534000690369345</v>
      </c>
      <c r="D43" s="35">
        <f>'6A'!D43/$B43</f>
        <v>0.18450120814635831</v>
      </c>
      <c r="E43" s="25">
        <f>'6A'!E43/$B43</f>
        <v>1.7259233690024162E-4</v>
      </c>
      <c r="F43" s="25">
        <f>'6A'!F43/$B43</f>
        <v>3.2792544011045911E-3</v>
      </c>
      <c r="G43" s="25">
        <f>'6A'!G43/$B43</f>
        <v>0.11201242664825682</v>
      </c>
      <c r="H43" s="25">
        <f>'6A'!H43/$B43</f>
        <v>4.4874007594062825E-3</v>
      </c>
      <c r="I43" s="25">
        <f>'6A'!I43/$B43</f>
        <v>2.0538488091128754E-2</v>
      </c>
      <c r="J43" s="25">
        <f>'6A'!J43/$B43</f>
        <v>3.624439074905074E-3</v>
      </c>
      <c r="K43" s="25">
        <f>'6A'!K43/$B43</f>
        <v>4.8843631342768382E-2</v>
      </c>
      <c r="L43" s="25">
        <f>'6A'!L43/$B43</f>
        <v>2.4335519502934069E-2</v>
      </c>
      <c r="M43" s="25">
        <f>'6A'!M43/$B43</f>
        <v>7.5940628236106315E-3</v>
      </c>
      <c r="N43" s="25">
        <f>'6A'!N43/$B43</f>
        <v>3.1066620642043494E-3</v>
      </c>
      <c r="O43" s="25">
        <f>'6A'!O43/$B43</f>
        <v>0</v>
      </c>
      <c r="P43" s="25">
        <f>'6A'!P43/$B43</f>
        <v>0.20935450465999308</v>
      </c>
    </row>
    <row r="44" spans="1:16" ht="12.75" customHeight="1" x14ac:dyDescent="0.3">
      <c r="A44" s="41" t="s">
        <v>43</v>
      </c>
      <c r="B44" s="39">
        <f>'6A'!B44</f>
        <v>870</v>
      </c>
      <c r="C44" s="107">
        <f>'6A'!C44/$B44</f>
        <v>0.3413793103448276</v>
      </c>
      <c r="D44" s="35">
        <f>'6A'!D44/$B44</f>
        <v>9.4252873563218389E-2</v>
      </c>
      <c r="E44" s="25">
        <f>'6A'!E44/$B44</f>
        <v>0</v>
      </c>
      <c r="F44" s="25">
        <f>'6A'!F44/$B44</f>
        <v>0</v>
      </c>
      <c r="G44" s="25">
        <f>'6A'!G44/$B44</f>
        <v>2.6436781609195402E-2</v>
      </c>
      <c r="H44" s="25">
        <f>'6A'!H44/$B44</f>
        <v>0</v>
      </c>
      <c r="I44" s="25">
        <f>'6A'!I44/$B44</f>
        <v>8.1609195402298856E-2</v>
      </c>
      <c r="J44" s="25">
        <f>'6A'!J44/$B44</f>
        <v>9.1954022988505746E-3</v>
      </c>
      <c r="K44" s="25">
        <f>'6A'!K44/$B44</f>
        <v>0.11149425287356322</v>
      </c>
      <c r="L44" s="25">
        <f>'6A'!L44/$B44</f>
        <v>0</v>
      </c>
      <c r="M44" s="25">
        <f>'6A'!M44/$B44</f>
        <v>5.7471264367816091E-2</v>
      </c>
      <c r="N44" s="25">
        <f>'6A'!N44/$B44</f>
        <v>2.2988505747126436E-3</v>
      </c>
      <c r="O44" s="25">
        <f>'6A'!O44/$B44</f>
        <v>0</v>
      </c>
      <c r="P44" s="25">
        <f>'6A'!P44/$B44</f>
        <v>0</v>
      </c>
    </row>
    <row r="45" spans="1:16" ht="12.75" customHeight="1" x14ac:dyDescent="0.3">
      <c r="A45" s="41" t="s">
        <v>44</v>
      </c>
      <c r="B45" s="39">
        <f>'6A'!B45</f>
        <v>39884</v>
      </c>
      <c r="C45" s="107">
        <f>'6A'!C45/$B45</f>
        <v>0.55413198274997488</v>
      </c>
      <c r="D45" s="35">
        <f>'6A'!D45/$B45</f>
        <v>0.45376592117139702</v>
      </c>
      <c r="E45" s="25">
        <f>'6A'!E45/$B45</f>
        <v>2.0058168689198675E-4</v>
      </c>
      <c r="F45" s="25">
        <f>'6A'!F45/$B45</f>
        <v>2.7579981947648181E-4</v>
      </c>
      <c r="G45" s="25">
        <f>'6A'!G45/$B45</f>
        <v>3.836124761809247E-3</v>
      </c>
      <c r="H45" s="25">
        <f>'6A'!H45/$B45</f>
        <v>1.0029084344599338E-4</v>
      </c>
      <c r="I45" s="25">
        <f>'6A'!I45/$B45</f>
        <v>2.6978236886972221E-2</v>
      </c>
      <c r="J45" s="25">
        <f>'6A'!J45/$B45</f>
        <v>1.0029084344599338E-4</v>
      </c>
      <c r="K45" s="25">
        <f>'6A'!K45/$B45</f>
        <v>3.3095978337177815E-3</v>
      </c>
      <c r="L45" s="25">
        <f>'6A'!L45/$B45</f>
        <v>3.5101795206097684E-4</v>
      </c>
      <c r="M45" s="25">
        <f>'6A'!M45/$B45</f>
        <v>1.1784174104904222E-3</v>
      </c>
      <c r="N45" s="25">
        <f>'6A'!N45/$B45</f>
        <v>2.106107712365861E-3</v>
      </c>
      <c r="O45" s="25">
        <f>'6A'!O45/$B45</f>
        <v>0</v>
      </c>
      <c r="P45" s="25">
        <f>'6A'!P45/$B45</f>
        <v>7.7474676562029887E-2</v>
      </c>
    </row>
    <row r="46" spans="1:16" ht="12.75" customHeight="1" x14ac:dyDescent="0.3">
      <c r="A46" s="41" t="s">
        <v>45</v>
      </c>
      <c r="B46" s="39">
        <f>'6A'!B46</f>
        <v>18261</v>
      </c>
      <c r="C46" s="107">
        <f>'6A'!C46/$B46</f>
        <v>0.38765675483270357</v>
      </c>
      <c r="D46" s="35">
        <f>'6A'!D46/$B46</f>
        <v>0.24834346421335085</v>
      </c>
      <c r="E46" s="25">
        <f>'6A'!E46/$B46</f>
        <v>0</v>
      </c>
      <c r="F46" s="25">
        <f>'6A'!F46/$B46</f>
        <v>5.4761513608236134E-5</v>
      </c>
      <c r="G46" s="25">
        <f>'6A'!G46/$B46</f>
        <v>0</v>
      </c>
      <c r="H46" s="25">
        <f>'6A'!H46/$B46</f>
        <v>8.7618421773177815E-4</v>
      </c>
      <c r="I46" s="25">
        <f>'6A'!I46/$B46</f>
        <v>0.14298231203110454</v>
      </c>
      <c r="J46" s="25">
        <f>'6A'!J46/$B46</f>
        <v>7.7761349323695311E-3</v>
      </c>
      <c r="K46" s="25">
        <f>'6A'!K46/$B46</f>
        <v>1.8071299490717924E-2</v>
      </c>
      <c r="L46" s="25">
        <f>'6A'!L46/$B46</f>
        <v>1.6921307704944964E-2</v>
      </c>
      <c r="M46" s="25">
        <f>'6A'!M46/$B46</f>
        <v>9.8570724494825043E-4</v>
      </c>
      <c r="N46" s="25">
        <f>'6A'!N46/$B46</f>
        <v>4.81901319752478E-3</v>
      </c>
      <c r="O46" s="25">
        <f>'6A'!O46/$B46</f>
        <v>0</v>
      </c>
      <c r="P46" s="25">
        <f>'6A'!P46/$B46</f>
        <v>0</v>
      </c>
    </row>
    <row r="47" spans="1:16" ht="18" customHeight="1" x14ac:dyDescent="0.3">
      <c r="A47" s="41" t="s">
        <v>46</v>
      </c>
      <c r="B47" s="39">
        <f>'6A'!B47</f>
        <v>3360</v>
      </c>
      <c r="C47" s="107">
        <f>'6A'!C47/$B47</f>
        <v>8.3035714285714282E-2</v>
      </c>
      <c r="D47" s="35">
        <f>'6A'!D47/$B47</f>
        <v>3.7499999999999999E-2</v>
      </c>
      <c r="E47" s="25">
        <f>'6A'!E47/$B47</f>
        <v>1.011904761904762E-2</v>
      </c>
      <c r="F47" s="25">
        <f>'6A'!F47/$B47</f>
        <v>1.1904761904761906E-3</v>
      </c>
      <c r="G47" s="25">
        <f>'6A'!G47/$B47</f>
        <v>1.011904761904762E-2</v>
      </c>
      <c r="H47" s="25">
        <f>'6A'!H47/$B47</f>
        <v>2.9761904761904765E-4</v>
      </c>
      <c r="I47" s="25">
        <f>'6A'!I47/$B47</f>
        <v>6.5476190476190478E-3</v>
      </c>
      <c r="J47" s="25">
        <f>'6A'!J47/$B47</f>
        <v>2.0833333333333333E-3</v>
      </c>
      <c r="K47" s="25">
        <f>'6A'!K47/$B47</f>
        <v>1.7857142857142856E-2</v>
      </c>
      <c r="L47" s="25">
        <f>'6A'!L47/$B47</f>
        <v>8.9285714285714283E-4</v>
      </c>
      <c r="M47" s="25">
        <f>'6A'!M47/$B47</f>
        <v>0</v>
      </c>
      <c r="N47" s="25">
        <f>'6A'!N47/$B47</f>
        <v>0</v>
      </c>
      <c r="O47" s="25">
        <f>'6A'!O47/$B47</f>
        <v>0</v>
      </c>
      <c r="P47" s="25">
        <f>'6A'!P47/$B47</f>
        <v>0</v>
      </c>
    </row>
    <row r="48" spans="1:16" ht="12.75" customHeight="1" x14ac:dyDescent="0.3">
      <c r="A48" s="41" t="s">
        <v>47</v>
      </c>
      <c r="B48" s="39">
        <f>'6A'!B48</f>
        <v>2285</v>
      </c>
      <c r="C48" s="107">
        <f>'6A'!C48/$B48</f>
        <v>0.637636761487965</v>
      </c>
      <c r="D48" s="35">
        <f>'6A'!D48/$B48</f>
        <v>0.11115973741794311</v>
      </c>
      <c r="E48" s="25">
        <f>'6A'!E48/$B48</f>
        <v>4.3763676148796501E-4</v>
      </c>
      <c r="F48" s="25">
        <f>'6A'!F48/$B48</f>
        <v>0</v>
      </c>
      <c r="G48" s="25">
        <f>'6A'!G48/$B48</f>
        <v>2.1881838074398249E-3</v>
      </c>
      <c r="H48" s="25">
        <f>'6A'!H48/$B48</f>
        <v>4.3763676148796501E-4</v>
      </c>
      <c r="I48" s="25">
        <f>'6A'!I48/$B48</f>
        <v>0.28490153172866522</v>
      </c>
      <c r="J48" s="25">
        <f>'6A'!J48/$B48</f>
        <v>0</v>
      </c>
      <c r="K48" s="25">
        <f>'6A'!K48/$B48</f>
        <v>1.7505470459518599E-2</v>
      </c>
      <c r="L48" s="25">
        <f>'6A'!L48/$B48</f>
        <v>2.1881838074398249E-3</v>
      </c>
      <c r="M48" s="25">
        <f>'6A'!M48/$B48</f>
        <v>4.8140043763676151E-2</v>
      </c>
      <c r="N48" s="25">
        <f>'6A'!N48/$B48</f>
        <v>7.0021881838074401E-3</v>
      </c>
      <c r="O48" s="25">
        <f>'6A'!O48/$B48</f>
        <v>0</v>
      </c>
      <c r="P48" s="25">
        <f>'6A'!P48/$B48</f>
        <v>0.46433260393873083</v>
      </c>
    </row>
    <row r="49" spans="1:16" ht="12.75" customHeight="1" x14ac:dyDescent="0.3">
      <c r="A49" s="41" t="s">
        <v>48</v>
      </c>
      <c r="B49" s="39">
        <f>'6A'!B49</f>
        <v>2550</v>
      </c>
      <c r="C49" s="107">
        <f>'6A'!C49/$B49</f>
        <v>0.13215686274509805</v>
      </c>
      <c r="D49" s="35">
        <f>'6A'!D49/$B49</f>
        <v>0.12</v>
      </c>
      <c r="E49" s="25">
        <f>'6A'!E49/$B49</f>
        <v>0</v>
      </c>
      <c r="F49" s="25">
        <f>'6A'!F49/$B49</f>
        <v>0</v>
      </c>
      <c r="G49" s="25">
        <f>'6A'!G49/$B49</f>
        <v>0</v>
      </c>
      <c r="H49" s="25">
        <f>'6A'!H49/$B49</f>
        <v>3.9215686274509802E-4</v>
      </c>
      <c r="I49" s="25">
        <f>'6A'!I49/$B49</f>
        <v>1.0980392156862745E-2</v>
      </c>
      <c r="J49" s="25">
        <f>'6A'!J49/$B49</f>
        <v>0</v>
      </c>
      <c r="K49" s="25">
        <f>'6A'!K49/$B49</f>
        <v>3.5294117647058825E-3</v>
      </c>
      <c r="L49" s="25">
        <f>'6A'!L49/$B49</f>
        <v>0</v>
      </c>
      <c r="M49" s="25">
        <f>'6A'!M49/$B49</f>
        <v>0</v>
      </c>
      <c r="N49" s="25">
        <f>'6A'!N49/$B49</f>
        <v>7.8431372549019605E-4</v>
      </c>
      <c r="O49" s="25">
        <f>'6A'!O49/$B49</f>
        <v>0</v>
      </c>
      <c r="P49" s="25">
        <f>'6A'!P49/$B49</f>
        <v>6.2745098039215684E-3</v>
      </c>
    </row>
    <row r="50" spans="1:16" ht="12.75" customHeight="1" x14ac:dyDescent="0.3">
      <c r="A50" s="41" t="s">
        <v>49</v>
      </c>
      <c r="B50" s="39">
        <f>'6A'!B50</f>
        <v>243</v>
      </c>
      <c r="C50" s="107">
        <f>'6A'!C50/$B50</f>
        <v>0.65843621399176955</v>
      </c>
      <c r="D50" s="35">
        <f>'6A'!D50/$B50</f>
        <v>0.19341563786008231</v>
      </c>
      <c r="E50" s="25">
        <f>'6A'!E50/$B50</f>
        <v>0</v>
      </c>
      <c r="F50" s="25">
        <f>'6A'!F50/$B50</f>
        <v>2.4691358024691357E-2</v>
      </c>
      <c r="G50" s="25">
        <f>'6A'!G50/$B50</f>
        <v>0</v>
      </c>
      <c r="H50" s="25">
        <f>'6A'!H50/$B50</f>
        <v>0</v>
      </c>
      <c r="I50" s="25">
        <f>'6A'!I50/$B50</f>
        <v>0.18106995884773663</v>
      </c>
      <c r="J50" s="25">
        <f>'6A'!J50/$B50</f>
        <v>0.35390946502057613</v>
      </c>
      <c r="K50" s="25">
        <f>'6A'!K50/$B50</f>
        <v>4.5267489711934158E-2</v>
      </c>
      <c r="L50" s="25">
        <f>'6A'!L50/$B50</f>
        <v>4.11522633744856E-3</v>
      </c>
      <c r="M50" s="25">
        <f>'6A'!M50/$B50</f>
        <v>3.7037037037037035E-2</v>
      </c>
      <c r="N50" s="25">
        <f>'6A'!N50/$B50</f>
        <v>4.11522633744856E-3</v>
      </c>
      <c r="O50" s="25">
        <f>'6A'!O50/$B50</f>
        <v>4.11522633744856E-3</v>
      </c>
      <c r="P50" s="25">
        <f>'6A'!P50/$B50</f>
        <v>0</v>
      </c>
    </row>
    <row r="51" spans="1:16" ht="12.75" customHeight="1" x14ac:dyDescent="0.3">
      <c r="A51" s="41" t="s">
        <v>50</v>
      </c>
      <c r="B51" s="39">
        <f>'6A'!B51</f>
        <v>4665</v>
      </c>
      <c r="C51" s="107">
        <f>'6A'!C51/$B51</f>
        <v>0.45487674169346193</v>
      </c>
      <c r="D51" s="35">
        <f>'6A'!D51/$B51</f>
        <v>0.3236870310825295</v>
      </c>
      <c r="E51" s="25">
        <f>'6A'!E51/$B51</f>
        <v>0</v>
      </c>
      <c r="F51" s="25">
        <f>'6A'!F51/$B51</f>
        <v>0</v>
      </c>
      <c r="G51" s="25">
        <f>'6A'!G51/$B51</f>
        <v>2.6580921757770631E-2</v>
      </c>
      <c r="H51" s="25">
        <f>'6A'!H51/$B51</f>
        <v>0</v>
      </c>
      <c r="I51" s="25">
        <f>'6A'!I51/$B51</f>
        <v>4.2658092175777061E-2</v>
      </c>
      <c r="J51" s="25">
        <f>'6A'!J51/$B51</f>
        <v>1.5005359056806003E-3</v>
      </c>
      <c r="K51" s="25">
        <f>'6A'!K51/$B51</f>
        <v>2.1650589496248662E-2</v>
      </c>
      <c r="L51" s="25">
        <f>'6A'!L51/$B51</f>
        <v>7.67416934619507E-2</v>
      </c>
      <c r="M51" s="25">
        <f>'6A'!M51/$B51</f>
        <v>1.0289389067524116E-2</v>
      </c>
      <c r="N51" s="25">
        <f>'6A'!N51/$B51</f>
        <v>4.0728831725616293E-3</v>
      </c>
      <c r="O51" s="25">
        <f>'6A'!O51/$B51</f>
        <v>0</v>
      </c>
      <c r="P51" s="25">
        <f>'6A'!P51/$B51</f>
        <v>4.0728831725616293E-3</v>
      </c>
    </row>
    <row r="52" spans="1:16" ht="12.75" customHeight="1" x14ac:dyDescent="0.3">
      <c r="A52" s="41" t="s">
        <v>51</v>
      </c>
      <c r="B52" s="39">
        <f>'6A'!B52</f>
        <v>3024</v>
      </c>
      <c r="C52" s="107">
        <f>'6A'!C52/$B52</f>
        <v>0.21825396825396826</v>
      </c>
      <c r="D52" s="35">
        <f>'6A'!D52/$B52</f>
        <v>0.20105820105820105</v>
      </c>
      <c r="E52" s="25">
        <f>'6A'!E52/$B52</f>
        <v>1.1243386243386243E-2</v>
      </c>
      <c r="F52" s="25">
        <f>'6A'!F52/$B52</f>
        <v>9.9206349206349201E-3</v>
      </c>
      <c r="G52" s="25">
        <f>'6A'!G52/$B52</f>
        <v>0</v>
      </c>
      <c r="H52" s="25">
        <f>'6A'!H52/$B52</f>
        <v>0</v>
      </c>
      <c r="I52" s="25">
        <f>'6A'!I52/$B52</f>
        <v>0</v>
      </c>
      <c r="J52" s="25">
        <f>'6A'!J52/$B52</f>
        <v>0</v>
      </c>
      <c r="K52" s="25">
        <f>'6A'!K52/$B52</f>
        <v>0</v>
      </c>
      <c r="L52" s="25">
        <f>'6A'!L52/$B52</f>
        <v>0</v>
      </c>
      <c r="M52" s="25">
        <f>'6A'!M52/$B52</f>
        <v>0</v>
      </c>
      <c r="N52" s="25">
        <f>'6A'!N52/$B52</f>
        <v>1.3227513227513227E-3</v>
      </c>
      <c r="O52" s="25">
        <f>'6A'!O52/$B52</f>
        <v>0</v>
      </c>
      <c r="P52" s="25">
        <f>'6A'!P52/$B52</f>
        <v>0</v>
      </c>
    </row>
    <row r="53" spans="1:16" ht="12.75" customHeight="1" x14ac:dyDescent="0.3">
      <c r="A53" s="41" t="s">
        <v>52</v>
      </c>
      <c r="B53" s="39">
        <f>'6A'!B53</f>
        <v>787</v>
      </c>
      <c r="C53" s="107">
        <f>'6A'!C53/$B53</f>
        <v>0.33290978398983484</v>
      </c>
      <c r="D53" s="35">
        <f>'6A'!D53/$B53</f>
        <v>0.24015247776365947</v>
      </c>
      <c r="E53" s="25">
        <f>'6A'!E53/$B53</f>
        <v>0</v>
      </c>
      <c r="F53" s="25">
        <f>'6A'!F53/$B53</f>
        <v>1.2706480304955528E-3</v>
      </c>
      <c r="G53" s="25">
        <f>'6A'!G53/$B53</f>
        <v>7.6238881829733167E-3</v>
      </c>
      <c r="H53" s="25">
        <f>'6A'!H53/$B53</f>
        <v>1.2706480304955528E-3</v>
      </c>
      <c r="I53" s="25">
        <f>'6A'!I53/$B53</f>
        <v>7.6238881829733167E-3</v>
      </c>
      <c r="J53" s="25">
        <f>'6A'!J53/$B53</f>
        <v>0</v>
      </c>
      <c r="K53" s="25">
        <f>'6A'!K53/$B53</f>
        <v>1.397712833545108E-2</v>
      </c>
      <c r="L53" s="25">
        <f>'6A'!L53/$B53</f>
        <v>5.0825921219822112E-3</v>
      </c>
      <c r="M53" s="25">
        <f>'6A'!M53/$B53</f>
        <v>8.8945362134688691E-3</v>
      </c>
      <c r="N53" s="25">
        <f>'6A'!N53/$B53</f>
        <v>1.2706480304955528E-3</v>
      </c>
      <c r="O53" s="25">
        <f>'6A'!O53/$B53</f>
        <v>0</v>
      </c>
      <c r="P53" s="25">
        <f>'6A'!P53/$B53</f>
        <v>7.4968233799237616E-2</v>
      </c>
    </row>
    <row r="54" spans="1:16" ht="12.75" customHeight="1" x14ac:dyDescent="0.3">
      <c r="A54" s="41" t="s">
        <v>53</v>
      </c>
      <c r="B54" s="39">
        <f>'6A'!B54</f>
        <v>1205</v>
      </c>
      <c r="C54" s="107">
        <f>'6A'!C54/$B54</f>
        <v>0.33443983402489624</v>
      </c>
      <c r="D54" s="35">
        <f>'6A'!D54/$B54</f>
        <v>0.30788381742738591</v>
      </c>
      <c r="E54" s="25">
        <f>'6A'!E54/$B54</f>
        <v>0</v>
      </c>
      <c r="F54" s="25">
        <f>'6A'!F54/$B54</f>
        <v>0</v>
      </c>
      <c r="G54" s="25">
        <f>'6A'!G54/$B54</f>
        <v>8.2987551867219915E-4</v>
      </c>
      <c r="H54" s="25">
        <f>'6A'!H54/$B54</f>
        <v>0</v>
      </c>
      <c r="I54" s="25">
        <f>'6A'!I54/$B54</f>
        <v>1.6597510373443983E-2</v>
      </c>
      <c r="J54" s="25">
        <f>'6A'!J54/$B54</f>
        <v>0</v>
      </c>
      <c r="K54" s="25">
        <f>'6A'!K54/$B54</f>
        <v>1.1618257261410789E-2</v>
      </c>
      <c r="L54" s="25">
        <f>'6A'!L54/$B54</f>
        <v>8.2987551867219915E-4</v>
      </c>
      <c r="M54" s="25">
        <f>'6A'!M54/$B54</f>
        <v>8.2987551867219915E-4</v>
      </c>
      <c r="N54" s="25">
        <f>'6A'!N54/$B54</f>
        <v>4.1493775933609959E-3</v>
      </c>
      <c r="O54" s="25">
        <f>'6A'!O54/$B54</f>
        <v>0</v>
      </c>
      <c r="P54" s="25">
        <f>'6A'!P54/$B54</f>
        <v>0</v>
      </c>
    </row>
    <row r="55" spans="1:16" ht="12.75" customHeight="1" x14ac:dyDescent="0.3">
      <c r="A55" s="41" t="s">
        <v>54</v>
      </c>
      <c r="B55" s="39">
        <f>'6A'!B55</f>
        <v>59</v>
      </c>
      <c r="C55" s="107">
        <f>'6A'!C55/$B55</f>
        <v>5.0847457627118647E-2</v>
      </c>
      <c r="D55" s="35">
        <f>'6A'!D55/$B55</f>
        <v>0</v>
      </c>
      <c r="E55" s="25">
        <f>'6A'!E55/$B55</f>
        <v>1.6949152542372881E-2</v>
      </c>
      <c r="F55" s="25">
        <f>'6A'!F55/$B55</f>
        <v>0</v>
      </c>
      <c r="G55" s="25">
        <f>'6A'!G55/$B55</f>
        <v>1.6949152542372881E-2</v>
      </c>
      <c r="H55" s="25">
        <f>'6A'!H55/$B55</f>
        <v>0</v>
      </c>
      <c r="I55" s="25">
        <f>'6A'!I55/$B55</f>
        <v>0</v>
      </c>
      <c r="J55" s="25">
        <f>'6A'!J55/$B55</f>
        <v>0</v>
      </c>
      <c r="K55" s="25">
        <f>'6A'!K55/$B55</f>
        <v>1.6949152542372881E-2</v>
      </c>
      <c r="L55" s="25">
        <f>'6A'!L55/$B55</f>
        <v>0</v>
      </c>
      <c r="M55" s="25">
        <f>'6A'!M55/$B55</f>
        <v>0</v>
      </c>
      <c r="N55" s="25">
        <f>'6A'!N55/$B55</f>
        <v>0</v>
      </c>
      <c r="O55" s="25">
        <f>'6A'!O55/$B55</f>
        <v>0</v>
      </c>
      <c r="P55" s="25">
        <f>'6A'!P55/$B55</f>
        <v>1.6949152542372881E-2</v>
      </c>
    </row>
    <row r="56" spans="1:16" ht="12.75" customHeight="1" x14ac:dyDescent="0.3">
      <c r="A56" s="41" t="s">
        <v>55</v>
      </c>
      <c r="B56" s="39">
        <f>'6A'!B56</f>
        <v>9910</v>
      </c>
      <c r="C56" s="107">
        <f>'6A'!C56/$B56</f>
        <v>0.16054490413723513</v>
      </c>
      <c r="D56" s="35">
        <f>'6A'!D56/$B56</f>
        <v>0.12724520686175581</v>
      </c>
      <c r="E56" s="25">
        <f>'6A'!E56/$B56</f>
        <v>0</v>
      </c>
      <c r="F56" s="25">
        <f>'6A'!F56/$B56</f>
        <v>0</v>
      </c>
      <c r="G56" s="25">
        <f>'6A'!G56/$B56</f>
        <v>0</v>
      </c>
      <c r="H56" s="25">
        <f>'6A'!H56/$B56</f>
        <v>2.0181634712411706E-4</v>
      </c>
      <c r="I56" s="25">
        <f>'6A'!I56/$B56</f>
        <v>2.3814328960645812E-2</v>
      </c>
      <c r="J56" s="25">
        <f>'6A'!J56/$B56</f>
        <v>1.0090817356205853E-4</v>
      </c>
      <c r="K56" s="25">
        <f>'6A'!K56/$B56</f>
        <v>1.1907164480322906E-2</v>
      </c>
      <c r="L56" s="25">
        <f>'6A'!L56/$B56</f>
        <v>9.0817356205852675E-4</v>
      </c>
      <c r="M56" s="25">
        <f>'6A'!M56/$B56</f>
        <v>1.1099899091826437E-3</v>
      </c>
      <c r="N56" s="25">
        <f>'6A'!N56/$B56</f>
        <v>9.0817356205852675E-4</v>
      </c>
      <c r="O56" s="25">
        <f>'6A'!O56/$B56</f>
        <v>0</v>
      </c>
      <c r="P56" s="25">
        <f>'6A'!P56/$B56</f>
        <v>0</v>
      </c>
    </row>
    <row r="57" spans="1:16" ht="18" customHeight="1" x14ac:dyDescent="0.3">
      <c r="A57" s="41" t="s">
        <v>56</v>
      </c>
      <c r="B57" s="39">
        <f>'6A'!B57</f>
        <v>37909</v>
      </c>
      <c r="C57" s="107">
        <f>'6A'!C57/$B57</f>
        <v>0.3823630272494658</v>
      </c>
      <c r="D57" s="35">
        <f>'6A'!D57/$B57</f>
        <v>0.29235801524703897</v>
      </c>
      <c r="E57" s="25">
        <f>'6A'!E57/$B57</f>
        <v>1.1580363502070748E-2</v>
      </c>
      <c r="F57" s="25">
        <f>'6A'!F57/$B57</f>
        <v>0</v>
      </c>
      <c r="G57" s="25">
        <f>'6A'!G57/$B57</f>
        <v>1.3717059273523438E-3</v>
      </c>
      <c r="H57" s="25">
        <f>'6A'!H57/$B57</f>
        <v>2.6378960141391225E-5</v>
      </c>
      <c r="I57" s="25">
        <f>'6A'!I57/$B57</f>
        <v>1.0551584056556491E-2</v>
      </c>
      <c r="J57" s="25">
        <f>'6A'!J57/$B57</f>
        <v>9.7602152523147538E-4</v>
      </c>
      <c r="K57" s="25">
        <f>'6A'!K57/$B57</f>
        <v>7.9664459627001496E-3</v>
      </c>
      <c r="L57" s="25">
        <f>'6A'!L57/$B57</f>
        <v>1.2609142947585006E-2</v>
      </c>
      <c r="M57" s="25">
        <f>'6A'!M57/$B57</f>
        <v>1.5827376084834735E-3</v>
      </c>
      <c r="N57" s="25">
        <f>'6A'!N57/$B57</f>
        <v>1.8201482497559947E-3</v>
      </c>
      <c r="O57" s="25">
        <f>'6A'!O57/$B57</f>
        <v>0</v>
      </c>
      <c r="P57" s="25">
        <f>'6A'!P57/$B57</f>
        <v>7.9110501464032285E-2</v>
      </c>
    </row>
    <row r="58" spans="1:16" ht="12.75" customHeight="1" x14ac:dyDescent="0.3">
      <c r="A58" s="41" t="s">
        <v>57</v>
      </c>
      <c r="B58" s="39">
        <f>'6A'!B58</f>
        <v>1242</v>
      </c>
      <c r="C58" s="107">
        <f>'6A'!C58/$B58</f>
        <v>0.41787439613526572</v>
      </c>
      <c r="D58" s="35">
        <f>'6A'!D58/$B58</f>
        <v>0.12721417069243157</v>
      </c>
      <c r="E58" s="25">
        <f>'6A'!E58/$B58</f>
        <v>1.6103059581320451E-3</v>
      </c>
      <c r="F58" s="25">
        <f>'6A'!F58/$B58</f>
        <v>1.6103059581320451E-3</v>
      </c>
      <c r="G58" s="25">
        <f>'6A'!G58/$B58</f>
        <v>5.6360708534621577E-3</v>
      </c>
      <c r="H58" s="25">
        <f>'6A'!H58/$B58</f>
        <v>0</v>
      </c>
      <c r="I58" s="25">
        <f>'6A'!I58/$B58</f>
        <v>0.12560386473429952</v>
      </c>
      <c r="J58" s="25">
        <f>'6A'!J58/$B58</f>
        <v>2.2544283413848631E-2</v>
      </c>
      <c r="K58" s="25">
        <f>'6A'!K58/$B58</f>
        <v>9.2592592592592587E-2</v>
      </c>
      <c r="L58" s="25">
        <f>'6A'!L58/$B58</f>
        <v>0</v>
      </c>
      <c r="M58" s="25">
        <f>'6A'!M58/$B58</f>
        <v>1.6103059581320451E-3</v>
      </c>
      <c r="N58" s="25">
        <f>'6A'!N58/$B58</f>
        <v>2.9790660225442835E-2</v>
      </c>
      <c r="O58" s="25">
        <f>'6A'!O58/$B58</f>
        <v>0</v>
      </c>
      <c r="P58" s="25">
        <f>'6A'!P58/$B58</f>
        <v>4.5088566827697261E-2</v>
      </c>
    </row>
    <row r="59" spans="1:16" ht="12.75" customHeight="1" x14ac:dyDescent="0.3">
      <c r="A59" s="41" t="s">
        <v>58</v>
      </c>
      <c r="B59" s="39">
        <f>'6A'!B59</f>
        <v>4480</v>
      </c>
      <c r="C59" s="107">
        <f>'6A'!C59/$B59</f>
        <v>0.58058035714285716</v>
      </c>
      <c r="D59" s="35">
        <f>'6A'!D59/$B59</f>
        <v>0.28504464285714287</v>
      </c>
      <c r="E59" s="25">
        <f>'6A'!E59/$B59</f>
        <v>2.2321428571428571E-4</v>
      </c>
      <c r="F59" s="25">
        <f>'6A'!F59/$B59</f>
        <v>2.2321428571428571E-4</v>
      </c>
      <c r="G59" s="25">
        <f>'6A'!G59/$B59</f>
        <v>3.7053571428571429E-2</v>
      </c>
      <c r="H59" s="25">
        <f>'6A'!H59/$B59</f>
        <v>0</v>
      </c>
      <c r="I59" s="25">
        <f>'6A'!I59/$B59</f>
        <v>0.1953125</v>
      </c>
      <c r="J59" s="25">
        <f>'6A'!J59/$B59</f>
        <v>0</v>
      </c>
      <c r="K59" s="25">
        <f>'6A'!K59/$B59</f>
        <v>3.0133928571428572E-2</v>
      </c>
      <c r="L59" s="25">
        <f>'6A'!L59/$B59</f>
        <v>2.9017857142857144E-3</v>
      </c>
      <c r="M59" s="25">
        <f>'6A'!M59/$B59</f>
        <v>8.0357142857142849E-3</v>
      </c>
      <c r="N59" s="25">
        <f>'6A'!N59/$B59</f>
        <v>1.1830357142857142E-2</v>
      </c>
      <c r="O59" s="25">
        <f>'6A'!O59/$B59</f>
        <v>0</v>
      </c>
      <c r="P59" s="25">
        <f>'6A'!P59/$B59</f>
        <v>9.8437499999999997E-2</v>
      </c>
    </row>
    <row r="60" spans="1:16" ht="12.75" customHeight="1" x14ac:dyDescent="0.3">
      <c r="A60" s="42" t="s">
        <v>59</v>
      </c>
      <c r="B60" s="46">
        <f>'6A'!B60</f>
        <v>236</v>
      </c>
      <c r="C60" s="108">
        <f>'6A'!C60/$B60</f>
        <v>0.86440677966101698</v>
      </c>
      <c r="D60" s="36">
        <f>'6A'!D60/$B60</f>
        <v>0.19067796610169491</v>
      </c>
      <c r="E60" s="26">
        <f>'6A'!E60/$B60</f>
        <v>0</v>
      </c>
      <c r="F60" s="26">
        <f>'6A'!F60/$B60</f>
        <v>0</v>
      </c>
      <c r="G60" s="26">
        <f>'6A'!G60/$B60</f>
        <v>0.68644067796610164</v>
      </c>
      <c r="H60" s="26">
        <f>'6A'!H60/$B60</f>
        <v>0</v>
      </c>
      <c r="I60" s="26">
        <f>'6A'!I60/$B60</f>
        <v>3.8135593220338986E-2</v>
      </c>
      <c r="J60" s="26">
        <f>'6A'!J60/$B60</f>
        <v>0</v>
      </c>
      <c r="K60" s="26">
        <f>'6A'!K60/$B60</f>
        <v>4.2372881355932202E-2</v>
      </c>
      <c r="L60" s="26">
        <f>'6A'!L60/$B60</f>
        <v>0</v>
      </c>
      <c r="M60" s="26">
        <f>'6A'!M60/$B60</f>
        <v>0</v>
      </c>
      <c r="N60" s="26">
        <f>'6A'!N60/$B60</f>
        <v>0</v>
      </c>
      <c r="O60" s="26">
        <f>'6A'!O60/$B60</f>
        <v>0</v>
      </c>
      <c r="P60" s="26">
        <f>'6A'!P60/$B60</f>
        <v>0</v>
      </c>
    </row>
    <row r="61" spans="1:16" ht="12.75" customHeight="1" x14ac:dyDescent="0.25">
      <c r="A61" s="109" t="s">
        <v>264</v>
      </c>
      <c r="B61" s="109"/>
      <c r="C61" s="109"/>
      <c r="D61" s="109"/>
    </row>
    <row r="62" spans="1:16" ht="15" customHeight="1" x14ac:dyDescent="0.25">
      <c r="A62" s="139" t="s">
        <v>260</v>
      </c>
      <c r="B62" s="109"/>
      <c r="C62" s="109"/>
      <c r="D62" s="109"/>
    </row>
    <row r="63" spans="1:16" x14ac:dyDescent="0.25">
      <c r="A63" s="109"/>
      <c r="B63" s="109"/>
      <c r="C63" s="109"/>
      <c r="D63" s="109"/>
    </row>
    <row r="64" spans="1:16" x14ac:dyDescent="0.25">
      <c r="A64" s="109"/>
      <c r="B64" s="109"/>
      <c r="C64" s="109"/>
      <c r="D64" s="109"/>
    </row>
  </sheetData>
  <phoneticPr fontId="0" type="noConversion"/>
  <printOptions horizontalCentered="1" verticalCentered="1"/>
  <pageMargins left="0.25" right="0.25" top="0.25" bottom="0.25" header="0.5" footer="0.5"/>
  <pageSetup scale="6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61"/>
  <sheetViews>
    <sheetView zoomScaleNormal="100" zoomScaleSheetLayoutView="100" workbookViewId="0">
      <selection activeCell="B7" sqref="B7:O60"/>
    </sheetView>
  </sheetViews>
  <sheetFormatPr defaultColWidth="9.08984375" defaultRowHeight="12.5" x14ac:dyDescent="0.25"/>
  <cols>
    <col min="1" max="1" width="14.90625" style="2" customWidth="1"/>
    <col min="2" max="2" width="13.08984375" style="2" bestFit="1" customWidth="1"/>
    <col min="3" max="4" width="12.26953125" style="2" bestFit="1" customWidth="1"/>
    <col min="5" max="5" width="11.26953125" style="2" bestFit="1" customWidth="1"/>
    <col min="6" max="6" width="10.90625" style="2" bestFit="1" customWidth="1"/>
    <col min="7" max="7" width="10.26953125" style="2" bestFit="1" customWidth="1"/>
    <col min="8" max="8" width="11.26953125" style="2" bestFit="1" customWidth="1"/>
    <col min="9" max="9" width="10.7265625" style="2" bestFit="1" customWidth="1"/>
    <col min="10" max="10" width="9.7265625" style="2" bestFit="1" customWidth="1"/>
    <col min="11" max="11" width="12.26953125" style="2" bestFit="1" customWidth="1"/>
    <col min="12" max="12" width="11.453125" style="2" bestFit="1" customWidth="1"/>
    <col min="13" max="13" width="10.453125" style="2" customWidth="1"/>
    <col min="14" max="14" width="8.7265625" style="2" bestFit="1" customWidth="1"/>
    <col min="15" max="15" width="11.7265625" style="2" customWidth="1"/>
    <col min="16" max="16384" width="9.08984375" style="2"/>
  </cols>
  <sheetData>
    <row r="1" spans="1:15" s="110" customFormat="1" ht="13" x14ac:dyDescent="0.3">
      <c r="A1" s="159" t="s">
        <v>201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</row>
    <row r="2" spans="1:15" s="110" customFormat="1" ht="13" x14ac:dyDescent="0.3">
      <c r="A2" s="159" t="s">
        <v>202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5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</row>
    <row r="4" spans="1:15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</row>
    <row r="5" spans="1:15" s="3" customFormat="1" ht="45" customHeight="1" x14ac:dyDescent="0.3">
      <c r="A5" s="62" t="s">
        <v>0</v>
      </c>
      <c r="B5" s="21" t="s">
        <v>133</v>
      </c>
      <c r="C5" s="21" t="s">
        <v>145</v>
      </c>
      <c r="D5" s="90" t="s">
        <v>131</v>
      </c>
      <c r="E5" s="21" t="s">
        <v>134</v>
      </c>
      <c r="F5" s="21" t="s">
        <v>135</v>
      </c>
      <c r="G5" s="21" t="s">
        <v>136</v>
      </c>
      <c r="H5" s="21" t="s">
        <v>137</v>
      </c>
      <c r="I5" s="21" t="s">
        <v>138</v>
      </c>
      <c r="J5" s="21" t="s">
        <v>139</v>
      </c>
      <c r="K5" s="21" t="s">
        <v>140</v>
      </c>
      <c r="L5" s="21" t="s">
        <v>146</v>
      </c>
      <c r="M5" s="21" t="s">
        <v>142</v>
      </c>
      <c r="N5" s="21" t="s">
        <v>256</v>
      </c>
      <c r="O5" s="92" t="s">
        <v>117</v>
      </c>
    </row>
    <row r="6" spans="1:15" ht="12.75" customHeight="1" x14ac:dyDescent="0.3">
      <c r="A6" s="33" t="s">
        <v>3</v>
      </c>
      <c r="B6" s="39">
        <f>SUM(B7:B60)</f>
        <v>6462580</v>
      </c>
      <c r="C6" s="39">
        <f t="shared" ref="C6:O6" si="0">SUM(C7:C60)</f>
        <v>46808</v>
      </c>
      <c r="D6" s="39">
        <f t="shared" si="0"/>
        <v>26878</v>
      </c>
      <c r="E6" s="39">
        <f t="shared" si="0"/>
        <v>42941</v>
      </c>
      <c r="F6" s="39">
        <f t="shared" si="0"/>
        <v>2123</v>
      </c>
      <c r="G6" s="39">
        <f t="shared" si="0"/>
        <v>693170</v>
      </c>
      <c r="H6" s="39">
        <f t="shared" si="0"/>
        <v>12543</v>
      </c>
      <c r="I6" s="39">
        <f t="shared" si="0"/>
        <v>267944</v>
      </c>
      <c r="J6" s="39">
        <f t="shared" si="0"/>
        <v>53219</v>
      </c>
      <c r="K6" s="39">
        <f t="shared" si="0"/>
        <v>25272</v>
      </c>
      <c r="L6" s="39">
        <f t="shared" si="0"/>
        <v>12178</v>
      </c>
      <c r="M6" s="39">
        <f t="shared" si="0"/>
        <v>30</v>
      </c>
      <c r="N6" s="39">
        <f t="shared" si="0"/>
        <v>165805</v>
      </c>
      <c r="O6" s="61">
        <f t="shared" si="0"/>
        <v>7811482</v>
      </c>
    </row>
    <row r="7" spans="1:15" ht="18" customHeight="1" x14ac:dyDescent="0.3">
      <c r="A7" s="41" t="s">
        <v>7</v>
      </c>
      <c r="B7" s="39">
        <v>25467</v>
      </c>
      <c r="C7" s="39">
        <v>78</v>
      </c>
      <c r="D7" s="39">
        <v>1543</v>
      </c>
      <c r="E7" s="39">
        <v>738</v>
      </c>
      <c r="F7" s="44">
        <v>0</v>
      </c>
      <c r="G7" s="39">
        <v>214</v>
      </c>
      <c r="H7" s="44">
        <v>0</v>
      </c>
      <c r="I7" s="39">
        <v>547</v>
      </c>
      <c r="J7" s="44">
        <v>289</v>
      </c>
      <c r="K7" s="44">
        <v>0</v>
      </c>
      <c r="L7" s="39">
        <v>136</v>
      </c>
      <c r="M7" s="44">
        <v>0</v>
      </c>
      <c r="N7" s="39">
        <v>148</v>
      </c>
      <c r="O7" s="44">
        <v>29160</v>
      </c>
    </row>
    <row r="8" spans="1:15" ht="12.75" customHeight="1" x14ac:dyDescent="0.3">
      <c r="A8" s="41" t="s">
        <v>8</v>
      </c>
      <c r="B8" s="39">
        <v>9657</v>
      </c>
      <c r="C8" s="44">
        <v>0</v>
      </c>
      <c r="D8" s="39">
        <v>61</v>
      </c>
      <c r="E8" s="44">
        <v>25</v>
      </c>
      <c r="F8" s="39">
        <v>66</v>
      </c>
      <c r="G8" s="39">
        <v>1135</v>
      </c>
      <c r="H8" s="39">
        <v>750</v>
      </c>
      <c r="I8" s="39">
        <v>415</v>
      </c>
      <c r="J8" s="39">
        <v>31</v>
      </c>
      <c r="K8" s="39">
        <v>105</v>
      </c>
      <c r="L8" s="44">
        <v>0</v>
      </c>
      <c r="M8" s="44">
        <v>0</v>
      </c>
      <c r="N8" s="44">
        <v>0</v>
      </c>
      <c r="O8" s="44">
        <v>12245</v>
      </c>
    </row>
    <row r="9" spans="1:15" ht="12.75" customHeight="1" x14ac:dyDescent="0.3">
      <c r="A9" s="41" t="s">
        <v>9</v>
      </c>
      <c r="B9" s="39">
        <v>8097</v>
      </c>
      <c r="C9" s="44">
        <v>0</v>
      </c>
      <c r="D9" s="44">
        <v>0</v>
      </c>
      <c r="E9" s="44">
        <v>35</v>
      </c>
      <c r="F9" s="44">
        <v>0</v>
      </c>
      <c r="G9" s="39">
        <v>450</v>
      </c>
      <c r="H9" s="39">
        <v>128</v>
      </c>
      <c r="I9" s="39">
        <v>196</v>
      </c>
      <c r="J9" s="39">
        <v>8</v>
      </c>
      <c r="K9" s="39">
        <v>12</v>
      </c>
      <c r="L9" s="39">
        <v>50</v>
      </c>
      <c r="M9" s="44">
        <v>0</v>
      </c>
      <c r="N9" s="44">
        <v>0</v>
      </c>
      <c r="O9" s="44">
        <v>8976</v>
      </c>
    </row>
    <row r="10" spans="1:15" ht="12.75" customHeight="1" x14ac:dyDescent="0.3">
      <c r="A10" s="41" t="s">
        <v>10</v>
      </c>
      <c r="B10" s="39">
        <v>1694</v>
      </c>
      <c r="C10" s="44">
        <v>0</v>
      </c>
      <c r="D10" s="44">
        <v>43</v>
      </c>
      <c r="E10" s="44">
        <v>26</v>
      </c>
      <c r="F10" s="39">
        <v>6</v>
      </c>
      <c r="G10" s="39">
        <v>218</v>
      </c>
      <c r="H10" s="39">
        <v>56</v>
      </c>
      <c r="I10" s="39">
        <v>293</v>
      </c>
      <c r="J10" s="44">
        <v>0</v>
      </c>
      <c r="K10" s="44">
        <v>1</v>
      </c>
      <c r="L10" s="44">
        <v>0</v>
      </c>
      <c r="M10" s="44">
        <v>0</v>
      </c>
      <c r="N10" s="44">
        <v>0</v>
      </c>
      <c r="O10" s="44">
        <v>2335</v>
      </c>
    </row>
    <row r="11" spans="1:15" ht="12.75" customHeight="1" x14ac:dyDescent="0.3">
      <c r="A11" s="41" t="s">
        <v>11</v>
      </c>
      <c r="B11" s="39">
        <v>3027895</v>
      </c>
      <c r="C11" s="39">
        <v>23725</v>
      </c>
      <c r="D11" s="39">
        <v>20430</v>
      </c>
      <c r="E11" s="39">
        <v>4651</v>
      </c>
      <c r="F11" s="44">
        <v>0</v>
      </c>
      <c r="G11" s="39">
        <v>524141</v>
      </c>
      <c r="H11" s="39">
        <v>1350</v>
      </c>
      <c r="I11" s="39">
        <v>172789</v>
      </c>
      <c r="J11" s="39">
        <v>28511</v>
      </c>
      <c r="K11" s="39">
        <v>17754</v>
      </c>
      <c r="L11" s="39">
        <v>1042</v>
      </c>
      <c r="M11" s="44">
        <v>0</v>
      </c>
      <c r="N11" s="39">
        <v>67652</v>
      </c>
      <c r="O11" s="44">
        <v>3889940</v>
      </c>
    </row>
    <row r="12" spans="1:15" ht="12.75" customHeight="1" x14ac:dyDescent="0.3">
      <c r="A12" s="41" t="s">
        <v>12</v>
      </c>
      <c r="B12" s="39">
        <v>25402</v>
      </c>
      <c r="C12" s="39">
        <v>665</v>
      </c>
      <c r="D12" s="44">
        <v>0</v>
      </c>
      <c r="E12" s="39">
        <v>92</v>
      </c>
      <c r="F12" s="44">
        <v>59</v>
      </c>
      <c r="G12" s="39">
        <v>59695</v>
      </c>
      <c r="H12" s="39">
        <v>360</v>
      </c>
      <c r="I12" s="39">
        <v>14408</v>
      </c>
      <c r="J12" s="39">
        <v>41</v>
      </c>
      <c r="K12" s="39">
        <v>574</v>
      </c>
      <c r="L12" s="39">
        <v>797</v>
      </c>
      <c r="M12" s="44">
        <v>0</v>
      </c>
      <c r="N12" s="39">
        <v>2125</v>
      </c>
      <c r="O12" s="44">
        <v>104219</v>
      </c>
    </row>
    <row r="13" spans="1:15" ht="12.75" customHeight="1" x14ac:dyDescent="0.3">
      <c r="A13" s="41" t="s">
        <v>13</v>
      </c>
      <c r="B13" s="39">
        <v>3951</v>
      </c>
      <c r="C13" s="39">
        <v>291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39">
        <v>768</v>
      </c>
      <c r="J13" s="44">
        <v>0</v>
      </c>
      <c r="K13" s="39">
        <v>94</v>
      </c>
      <c r="L13" s="44">
        <v>0</v>
      </c>
      <c r="M13" s="44">
        <v>0</v>
      </c>
      <c r="N13" s="44">
        <v>0</v>
      </c>
      <c r="O13" s="44">
        <v>5105</v>
      </c>
    </row>
    <row r="14" spans="1:15" ht="12.75" customHeight="1" x14ac:dyDescent="0.3">
      <c r="A14" s="41" t="s">
        <v>14</v>
      </c>
      <c r="B14" s="39">
        <v>4430</v>
      </c>
      <c r="C14" s="44">
        <v>0</v>
      </c>
      <c r="D14" s="44">
        <v>0</v>
      </c>
      <c r="E14" s="44">
        <v>0</v>
      </c>
      <c r="F14" s="44">
        <v>0</v>
      </c>
      <c r="G14" s="39">
        <v>82</v>
      </c>
      <c r="H14" s="44">
        <v>0</v>
      </c>
      <c r="I14" s="44">
        <v>22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4534</v>
      </c>
    </row>
    <row r="15" spans="1:15" ht="12.75" customHeight="1" x14ac:dyDescent="0.3">
      <c r="A15" s="41" t="s">
        <v>76</v>
      </c>
      <c r="B15" s="39">
        <v>14430</v>
      </c>
      <c r="C15" s="44">
        <v>0</v>
      </c>
      <c r="D15" s="39">
        <v>2</v>
      </c>
      <c r="E15" s="39">
        <v>72</v>
      </c>
      <c r="F15" s="39">
        <v>4</v>
      </c>
      <c r="G15" s="44">
        <v>5300</v>
      </c>
      <c r="H15" s="44">
        <v>2</v>
      </c>
      <c r="I15" s="44">
        <v>3151</v>
      </c>
      <c r="J15" s="44">
        <v>0</v>
      </c>
      <c r="K15" s="44">
        <v>0</v>
      </c>
      <c r="L15" s="39">
        <v>1389</v>
      </c>
      <c r="M15" s="44">
        <v>0</v>
      </c>
      <c r="N15" s="44">
        <v>4458</v>
      </c>
      <c r="O15" s="44">
        <v>28807</v>
      </c>
    </row>
    <row r="16" spans="1:15" ht="12.75" customHeight="1" x14ac:dyDescent="0.3">
      <c r="A16" s="41" t="s">
        <v>15</v>
      </c>
      <c r="B16" s="39">
        <v>7753</v>
      </c>
      <c r="C16" s="44">
        <v>0</v>
      </c>
      <c r="D16" s="44">
        <v>0</v>
      </c>
      <c r="E16" s="39">
        <v>1348</v>
      </c>
      <c r="F16" s="44">
        <v>0</v>
      </c>
      <c r="G16" s="39">
        <v>3395</v>
      </c>
      <c r="H16" s="44">
        <v>826</v>
      </c>
      <c r="I16" s="39">
        <v>2665</v>
      </c>
      <c r="J16" s="39">
        <v>1811</v>
      </c>
      <c r="K16" s="44">
        <v>0</v>
      </c>
      <c r="L16" s="44">
        <v>9</v>
      </c>
      <c r="M16" s="44">
        <v>0</v>
      </c>
      <c r="N16" s="39">
        <v>2059</v>
      </c>
      <c r="O16" s="44">
        <v>19865</v>
      </c>
    </row>
    <row r="17" spans="1:15" ht="18" customHeight="1" x14ac:dyDescent="0.3">
      <c r="A17" s="41" t="s">
        <v>16</v>
      </c>
      <c r="B17" s="39">
        <v>2475</v>
      </c>
      <c r="C17" s="44">
        <v>0</v>
      </c>
      <c r="D17" s="44">
        <v>5</v>
      </c>
      <c r="E17" s="44">
        <v>127</v>
      </c>
      <c r="F17" s="44">
        <v>0</v>
      </c>
      <c r="G17" s="39">
        <v>232</v>
      </c>
      <c r="H17" s="39">
        <v>17</v>
      </c>
      <c r="I17" s="39">
        <v>115</v>
      </c>
      <c r="J17" s="39">
        <v>48</v>
      </c>
      <c r="K17" s="44">
        <v>2</v>
      </c>
      <c r="L17" s="39">
        <v>65</v>
      </c>
      <c r="M17" s="44">
        <v>0</v>
      </c>
      <c r="N17" s="39">
        <v>176</v>
      </c>
      <c r="O17" s="61">
        <v>3262</v>
      </c>
    </row>
    <row r="18" spans="1:15" ht="12.75" customHeight="1" x14ac:dyDescent="0.3">
      <c r="A18" s="41" t="s">
        <v>17</v>
      </c>
      <c r="B18" s="39">
        <v>67</v>
      </c>
      <c r="C18" s="44">
        <v>0</v>
      </c>
      <c r="D18" s="44">
        <v>6</v>
      </c>
      <c r="E18" s="39">
        <v>42</v>
      </c>
      <c r="F18" s="44">
        <v>0</v>
      </c>
      <c r="G18" s="44">
        <v>0</v>
      </c>
      <c r="H18" s="44">
        <v>0</v>
      </c>
      <c r="I18" s="39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115</v>
      </c>
    </row>
    <row r="19" spans="1:15" ht="12.75" customHeight="1" x14ac:dyDescent="0.3">
      <c r="A19" s="41" t="s">
        <v>18</v>
      </c>
      <c r="B19" s="39">
        <v>24440</v>
      </c>
      <c r="C19" s="39">
        <v>15</v>
      </c>
      <c r="D19" s="39">
        <v>105</v>
      </c>
      <c r="E19" s="39">
        <v>119</v>
      </c>
      <c r="F19" s="44">
        <v>0</v>
      </c>
      <c r="G19" s="39">
        <v>277</v>
      </c>
      <c r="H19" s="44">
        <v>2</v>
      </c>
      <c r="I19" s="39">
        <v>200</v>
      </c>
      <c r="J19" s="39">
        <v>192</v>
      </c>
      <c r="K19" s="39">
        <v>5</v>
      </c>
      <c r="L19" s="44">
        <v>0</v>
      </c>
      <c r="M19" s="44">
        <v>0</v>
      </c>
      <c r="N19" s="39">
        <v>319</v>
      </c>
      <c r="O19" s="44">
        <v>25674</v>
      </c>
    </row>
    <row r="20" spans="1:15" ht="12.75" customHeight="1" x14ac:dyDescent="0.3">
      <c r="A20" s="41" t="s">
        <v>19</v>
      </c>
      <c r="B20" s="39">
        <v>137</v>
      </c>
      <c r="C20" s="44">
        <v>0</v>
      </c>
      <c r="D20" s="44">
        <v>0</v>
      </c>
      <c r="E20" s="44">
        <v>0</v>
      </c>
      <c r="F20" s="44">
        <v>0</v>
      </c>
      <c r="G20" s="39">
        <v>260</v>
      </c>
      <c r="H20" s="44">
        <v>142</v>
      </c>
      <c r="I20" s="39">
        <v>67</v>
      </c>
      <c r="J20" s="44">
        <v>1</v>
      </c>
      <c r="K20" s="44">
        <v>0</v>
      </c>
      <c r="L20" s="44">
        <v>0</v>
      </c>
      <c r="M20" s="44">
        <v>0</v>
      </c>
      <c r="N20" s="39">
        <v>282</v>
      </c>
      <c r="O20" s="44">
        <v>888</v>
      </c>
    </row>
    <row r="21" spans="1:15" ht="12.75" customHeight="1" x14ac:dyDescent="0.3">
      <c r="A21" s="41" t="s">
        <v>20</v>
      </c>
      <c r="B21" s="39">
        <v>50336</v>
      </c>
      <c r="C21" s="44">
        <v>0</v>
      </c>
      <c r="D21" s="44">
        <v>0</v>
      </c>
      <c r="E21" s="44">
        <v>416</v>
      </c>
      <c r="F21" s="44">
        <v>4</v>
      </c>
      <c r="G21" s="39">
        <v>4</v>
      </c>
      <c r="H21" s="44">
        <v>0</v>
      </c>
      <c r="I21" s="39">
        <v>139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4">
        <v>50899</v>
      </c>
    </row>
    <row r="22" spans="1:15" ht="12.75" customHeight="1" x14ac:dyDescent="0.3">
      <c r="A22" s="41" t="s">
        <v>21</v>
      </c>
      <c r="B22" s="39">
        <v>10187</v>
      </c>
      <c r="C22" s="44">
        <v>0</v>
      </c>
      <c r="D22" s="44">
        <v>0</v>
      </c>
      <c r="E22" s="39">
        <v>4</v>
      </c>
      <c r="F22" s="44">
        <v>0</v>
      </c>
      <c r="G22" s="39">
        <v>77</v>
      </c>
      <c r="H22" s="44">
        <v>0</v>
      </c>
      <c r="I22" s="39">
        <v>69</v>
      </c>
      <c r="J22" s="44">
        <v>0</v>
      </c>
      <c r="K22" s="44">
        <v>8</v>
      </c>
      <c r="L22" s="39">
        <v>113</v>
      </c>
      <c r="M22" s="44">
        <v>0</v>
      </c>
      <c r="N22" s="44">
        <v>0</v>
      </c>
      <c r="O22" s="44">
        <v>10457</v>
      </c>
    </row>
    <row r="23" spans="1:15" ht="12.75" customHeight="1" x14ac:dyDescent="0.3">
      <c r="A23" s="41" t="s">
        <v>22</v>
      </c>
      <c r="B23" s="39">
        <v>13660</v>
      </c>
      <c r="C23" s="39">
        <v>2</v>
      </c>
      <c r="D23" s="39">
        <v>36</v>
      </c>
      <c r="E23" s="44">
        <v>11</v>
      </c>
      <c r="F23" s="44">
        <v>0</v>
      </c>
      <c r="G23" s="39">
        <v>398</v>
      </c>
      <c r="H23" s="44">
        <v>66</v>
      </c>
      <c r="I23" s="39">
        <v>996</v>
      </c>
      <c r="J23" s="39">
        <v>98</v>
      </c>
      <c r="K23" s="39">
        <v>146</v>
      </c>
      <c r="L23" s="39">
        <v>23</v>
      </c>
      <c r="M23" s="44">
        <v>0</v>
      </c>
      <c r="N23" s="39">
        <v>2221</v>
      </c>
      <c r="O23" s="44">
        <v>17657</v>
      </c>
    </row>
    <row r="24" spans="1:15" ht="12.75" customHeight="1" x14ac:dyDescent="0.3">
      <c r="A24" s="41" t="s">
        <v>23</v>
      </c>
      <c r="B24" s="39">
        <v>17451</v>
      </c>
      <c r="C24" s="44">
        <v>1192</v>
      </c>
      <c r="D24" s="44">
        <v>69</v>
      </c>
      <c r="E24" s="44">
        <v>12</v>
      </c>
      <c r="F24" s="44">
        <v>0</v>
      </c>
      <c r="G24" s="39">
        <v>24</v>
      </c>
      <c r="H24" s="44">
        <v>0</v>
      </c>
      <c r="I24" s="39">
        <v>1121</v>
      </c>
      <c r="J24" s="44">
        <v>0</v>
      </c>
      <c r="K24" s="44">
        <v>0</v>
      </c>
      <c r="L24" s="39">
        <v>24</v>
      </c>
      <c r="M24" s="44">
        <v>0</v>
      </c>
      <c r="N24" s="39">
        <v>12</v>
      </c>
      <c r="O24" s="44">
        <v>19904</v>
      </c>
    </row>
    <row r="25" spans="1:15" ht="12.75" customHeight="1" x14ac:dyDescent="0.3">
      <c r="A25" s="41" t="s">
        <v>24</v>
      </c>
      <c r="B25" s="39">
        <v>19307</v>
      </c>
      <c r="C25" s="39">
        <v>2412</v>
      </c>
      <c r="D25" s="44">
        <v>0</v>
      </c>
      <c r="E25" s="39">
        <v>341</v>
      </c>
      <c r="F25" s="44">
        <v>0</v>
      </c>
      <c r="G25" s="39">
        <v>374</v>
      </c>
      <c r="H25" s="44">
        <v>1273</v>
      </c>
      <c r="I25" s="39">
        <v>1300</v>
      </c>
      <c r="J25" s="39">
        <v>671</v>
      </c>
      <c r="K25" s="39">
        <v>155</v>
      </c>
      <c r="L25" s="39">
        <v>493</v>
      </c>
      <c r="M25" s="44">
        <v>0</v>
      </c>
      <c r="N25" s="39">
        <v>20</v>
      </c>
      <c r="O25" s="44">
        <v>26345</v>
      </c>
    </row>
    <row r="26" spans="1:15" ht="12.75" customHeight="1" x14ac:dyDescent="0.3">
      <c r="A26" s="41" t="s">
        <v>25</v>
      </c>
      <c r="B26" s="39">
        <v>2407</v>
      </c>
      <c r="C26" s="44">
        <v>187</v>
      </c>
      <c r="D26" s="39">
        <v>580</v>
      </c>
      <c r="E26" s="44">
        <v>2</v>
      </c>
      <c r="F26" s="44">
        <v>27</v>
      </c>
      <c r="G26" s="39">
        <v>664</v>
      </c>
      <c r="H26" s="39">
        <v>45</v>
      </c>
      <c r="I26" s="39">
        <v>428</v>
      </c>
      <c r="J26" s="39">
        <v>664</v>
      </c>
      <c r="K26" s="39">
        <v>172</v>
      </c>
      <c r="L26" s="39">
        <v>206</v>
      </c>
      <c r="M26" s="44">
        <v>0</v>
      </c>
      <c r="N26" s="44">
        <v>0</v>
      </c>
      <c r="O26" s="61">
        <v>5381</v>
      </c>
    </row>
    <row r="27" spans="1:15" ht="18" customHeight="1" x14ac:dyDescent="0.3">
      <c r="A27" s="41" t="s">
        <v>26</v>
      </c>
      <c r="B27" s="39">
        <v>348639</v>
      </c>
      <c r="C27" s="44">
        <v>0</v>
      </c>
      <c r="D27" s="44">
        <v>0</v>
      </c>
      <c r="E27" s="39">
        <v>335</v>
      </c>
      <c r="F27" s="44">
        <v>4</v>
      </c>
      <c r="G27" s="39">
        <v>2049</v>
      </c>
      <c r="H27" s="44">
        <v>30</v>
      </c>
      <c r="I27" s="39">
        <v>1432</v>
      </c>
      <c r="J27" s="39">
        <v>582</v>
      </c>
      <c r="K27" s="39">
        <v>511</v>
      </c>
      <c r="L27" s="39">
        <v>63</v>
      </c>
      <c r="M27" s="44">
        <v>0</v>
      </c>
      <c r="N27" s="44">
        <v>0</v>
      </c>
      <c r="O27" s="61">
        <v>353646</v>
      </c>
    </row>
    <row r="28" spans="1:15" ht="12.75" customHeight="1" x14ac:dyDescent="0.3">
      <c r="A28" s="41" t="s">
        <v>27</v>
      </c>
      <c r="B28" s="39">
        <v>44017</v>
      </c>
      <c r="C28" s="44">
        <v>0</v>
      </c>
      <c r="D28" s="44">
        <v>0</v>
      </c>
      <c r="E28" s="39">
        <v>1641</v>
      </c>
      <c r="F28" s="44">
        <v>0</v>
      </c>
      <c r="G28" s="39">
        <v>8242</v>
      </c>
      <c r="H28" s="39">
        <v>414</v>
      </c>
      <c r="I28" s="39">
        <v>4573</v>
      </c>
      <c r="J28" s="39">
        <v>3630</v>
      </c>
      <c r="K28" s="44">
        <v>0</v>
      </c>
      <c r="L28" s="44">
        <v>0</v>
      </c>
      <c r="M28" s="44">
        <v>0</v>
      </c>
      <c r="N28" s="44">
        <v>0</v>
      </c>
      <c r="O28" s="44">
        <v>62518</v>
      </c>
    </row>
    <row r="29" spans="1:15" ht="12.75" customHeight="1" x14ac:dyDescent="0.3">
      <c r="A29" s="41" t="s">
        <v>28</v>
      </c>
      <c r="B29" s="39">
        <v>712577</v>
      </c>
      <c r="C29" s="44">
        <v>0</v>
      </c>
      <c r="D29" s="44">
        <v>0</v>
      </c>
      <c r="E29" s="44">
        <v>0</v>
      </c>
      <c r="F29" s="44">
        <v>0</v>
      </c>
      <c r="G29" s="44">
        <v>843</v>
      </c>
      <c r="H29" s="44">
        <v>0</v>
      </c>
      <c r="I29" s="44">
        <v>704</v>
      </c>
      <c r="J29" s="44">
        <v>0</v>
      </c>
      <c r="K29" s="44">
        <v>108</v>
      </c>
      <c r="L29" s="39">
        <v>805</v>
      </c>
      <c r="M29" s="44">
        <v>0</v>
      </c>
      <c r="N29" s="44">
        <v>0</v>
      </c>
      <c r="O29" s="44">
        <v>715038</v>
      </c>
    </row>
    <row r="30" spans="1:15" ht="12.75" customHeight="1" x14ac:dyDescent="0.3">
      <c r="A30" s="41" t="s">
        <v>29</v>
      </c>
      <c r="B30" s="39">
        <v>23392</v>
      </c>
      <c r="C30" s="39">
        <v>453</v>
      </c>
      <c r="D30" s="39">
        <v>193</v>
      </c>
      <c r="E30" s="39">
        <v>268</v>
      </c>
      <c r="F30" s="44">
        <v>211</v>
      </c>
      <c r="G30" s="39">
        <v>6765</v>
      </c>
      <c r="H30" s="44">
        <v>723</v>
      </c>
      <c r="I30" s="39">
        <v>3394</v>
      </c>
      <c r="J30" s="39">
        <v>142</v>
      </c>
      <c r="K30" s="39">
        <v>51</v>
      </c>
      <c r="L30" s="39">
        <v>736</v>
      </c>
      <c r="M30" s="44">
        <v>0</v>
      </c>
      <c r="N30" s="39">
        <v>5265</v>
      </c>
      <c r="O30" s="44">
        <v>41592</v>
      </c>
    </row>
    <row r="31" spans="1:15" ht="12.75" customHeight="1" x14ac:dyDescent="0.3">
      <c r="A31" s="41" t="s">
        <v>30</v>
      </c>
      <c r="B31" s="39">
        <v>58422</v>
      </c>
      <c r="C31" s="39">
        <v>18</v>
      </c>
      <c r="D31" s="39">
        <v>12</v>
      </c>
      <c r="E31" s="39">
        <v>49</v>
      </c>
      <c r="F31" s="39">
        <v>16</v>
      </c>
      <c r="G31" s="39">
        <v>1102</v>
      </c>
      <c r="H31" s="39">
        <v>146</v>
      </c>
      <c r="I31" s="39">
        <v>3304</v>
      </c>
      <c r="J31" s="39">
        <v>1240</v>
      </c>
      <c r="K31" s="44">
        <v>0</v>
      </c>
      <c r="L31" s="39">
        <v>804</v>
      </c>
      <c r="M31" s="44">
        <v>0</v>
      </c>
      <c r="N31" s="39">
        <v>6367</v>
      </c>
      <c r="O31" s="61">
        <v>71479</v>
      </c>
    </row>
    <row r="32" spans="1:15" ht="12.75" customHeight="1" x14ac:dyDescent="0.3">
      <c r="A32" s="41" t="s">
        <v>31</v>
      </c>
      <c r="B32" s="39">
        <v>1749</v>
      </c>
      <c r="C32" s="44">
        <v>0</v>
      </c>
      <c r="D32" s="44">
        <v>0</v>
      </c>
      <c r="E32" s="44">
        <v>216</v>
      </c>
      <c r="F32" s="44">
        <v>0</v>
      </c>
      <c r="G32" s="39">
        <v>20</v>
      </c>
      <c r="H32" s="39">
        <v>403</v>
      </c>
      <c r="I32" s="39">
        <v>391</v>
      </c>
      <c r="J32" s="44">
        <v>0</v>
      </c>
      <c r="K32" s="44">
        <v>12</v>
      </c>
      <c r="L32" s="39">
        <v>93</v>
      </c>
      <c r="M32" s="44">
        <v>0</v>
      </c>
      <c r="N32" s="44">
        <v>0</v>
      </c>
      <c r="O32" s="44">
        <v>2882</v>
      </c>
    </row>
    <row r="33" spans="1:15" ht="12.75" customHeight="1" x14ac:dyDescent="0.3">
      <c r="A33" s="41" t="s">
        <v>32</v>
      </c>
      <c r="B33" s="39">
        <v>18341</v>
      </c>
      <c r="C33" s="39">
        <v>52</v>
      </c>
      <c r="D33" s="39">
        <v>51</v>
      </c>
      <c r="E33" s="39">
        <v>129</v>
      </c>
      <c r="F33" s="44">
        <v>8</v>
      </c>
      <c r="G33" s="39">
        <v>609</v>
      </c>
      <c r="H33" s="39">
        <v>50</v>
      </c>
      <c r="I33" s="39">
        <v>649</v>
      </c>
      <c r="J33" s="39">
        <v>128</v>
      </c>
      <c r="K33" s="44">
        <v>0</v>
      </c>
      <c r="L33" s="39">
        <v>58</v>
      </c>
      <c r="M33" s="44">
        <v>0</v>
      </c>
      <c r="N33" s="39">
        <v>97</v>
      </c>
      <c r="O33" s="44">
        <v>20172</v>
      </c>
    </row>
    <row r="34" spans="1:15" ht="12.75" customHeight="1" x14ac:dyDescent="0.3">
      <c r="A34" s="41" t="s">
        <v>33</v>
      </c>
      <c r="B34" s="39">
        <v>4660</v>
      </c>
      <c r="C34" s="44">
        <v>45</v>
      </c>
      <c r="D34" s="44">
        <v>35</v>
      </c>
      <c r="E34" s="44">
        <v>2360</v>
      </c>
      <c r="F34" s="44">
        <v>0</v>
      </c>
      <c r="G34" s="39">
        <v>261</v>
      </c>
      <c r="H34" s="44">
        <v>25</v>
      </c>
      <c r="I34" s="39">
        <v>491</v>
      </c>
      <c r="J34" s="44">
        <v>0</v>
      </c>
      <c r="K34" s="39">
        <v>5</v>
      </c>
      <c r="L34" s="44">
        <v>37</v>
      </c>
      <c r="M34" s="44">
        <v>0</v>
      </c>
      <c r="N34" s="39">
        <v>98</v>
      </c>
      <c r="O34" s="44">
        <v>8017</v>
      </c>
    </row>
    <row r="35" spans="1:15" ht="12.75" customHeight="1" x14ac:dyDescent="0.3">
      <c r="A35" s="41" t="s">
        <v>34</v>
      </c>
      <c r="B35" s="39">
        <v>2738</v>
      </c>
      <c r="C35" s="44">
        <v>0</v>
      </c>
      <c r="D35" s="44">
        <v>0</v>
      </c>
      <c r="E35" s="39">
        <v>7</v>
      </c>
      <c r="F35" s="39">
        <v>9</v>
      </c>
      <c r="G35" s="39">
        <v>3</v>
      </c>
      <c r="H35" s="44">
        <v>2</v>
      </c>
      <c r="I35" s="39">
        <v>27</v>
      </c>
      <c r="J35" s="39">
        <v>8</v>
      </c>
      <c r="K35" s="39">
        <v>31</v>
      </c>
      <c r="L35" s="39">
        <v>12</v>
      </c>
      <c r="M35" s="44">
        <v>0</v>
      </c>
      <c r="N35" s="39">
        <v>82</v>
      </c>
      <c r="O35" s="44">
        <v>2920</v>
      </c>
    </row>
    <row r="36" spans="1:15" ht="12.75" customHeight="1" x14ac:dyDescent="0.3">
      <c r="A36" s="41" t="s">
        <v>35</v>
      </c>
      <c r="B36" s="39">
        <v>35062</v>
      </c>
      <c r="C36" s="44">
        <v>0</v>
      </c>
      <c r="D36" s="44">
        <v>3</v>
      </c>
      <c r="E36" s="44">
        <v>326</v>
      </c>
      <c r="F36" s="44">
        <v>0</v>
      </c>
      <c r="G36" s="39">
        <v>446</v>
      </c>
      <c r="H36" s="44">
        <v>115</v>
      </c>
      <c r="I36" s="39">
        <v>810</v>
      </c>
      <c r="J36" s="39">
        <v>115</v>
      </c>
      <c r="K36" s="39">
        <v>213</v>
      </c>
      <c r="L36" s="44">
        <v>4</v>
      </c>
      <c r="M36" s="44">
        <v>0</v>
      </c>
      <c r="N36" s="44">
        <v>0</v>
      </c>
      <c r="O36" s="44">
        <v>37095</v>
      </c>
    </row>
    <row r="37" spans="1:15" ht="18" customHeight="1" x14ac:dyDescent="0.3">
      <c r="A37" s="41" t="s">
        <v>36</v>
      </c>
      <c r="B37" s="39">
        <v>35460</v>
      </c>
      <c r="C37" s="44">
        <v>0</v>
      </c>
      <c r="D37" s="44">
        <v>0</v>
      </c>
      <c r="E37" s="44">
        <v>46</v>
      </c>
      <c r="F37" s="44">
        <v>92</v>
      </c>
      <c r="G37" s="39">
        <v>1128</v>
      </c>
      <c r="H37" s="39">
        <v>288</v>
      </c>
      <c r="I37" s="39">
        <v>823</v>
      </c>
      <c r="J37" s="39">
        <v>500</v>
      </c>
      <c r="K37" s="44">
        <v>0</v>
      </c>
      <c r="L37" s="39">
        <v>343</v>
      </c>
      <c r="M37" s="44">
        <v>0</v>
      </c>
      <c r="N37" s="44">
        <v>0</v>
      </c>
      <c r="O37" s="44">
        <v>38679</v>
      </c>
    </row>
    <row r="38" spans="1:15" ht="12.75" customHeight="1" x14ac:dyDescent="0.3">
      <c r="A38" s="41" t="s">
        <v>37</v>
      </c>
      <c r="B38" s="39">
        <v>8887</v>
      </c>
      <c r="C38" s="44">
        <v>0</v>
      </c>
      <c r="D38" s="44">
        <v>0</v>
      </c>
      <c r="E38" s="39">
        <v>691</v>
      </c>
      <c r="F38" s="44">
        <v>0</v>
      </c>
      <c r="G38" s="39">
        <v>471</v>
      </c>
      <c r="H38" s="44">
        <v>23</v>
      </c>
      <c r="I38" s="39">
        <v>5853</v>
      </c>
      <c r="J38" s="39">
        <v>1156</v>
      </c>
      <c r="K38" s="39">
        <v>244</v>
      </c>
      <c r="L38" s="44">
        <v>16</v>
      </c>
      <c r="M38" s="44">
        <v>0</v>
      </c>
      <c r="N38" s="39">
        <v>1652</v>
      </c>
      <c r="O38" s="44">
        <v>18992</v>
      </c>
    </row>
    <row r="39" spans="1:15" ht="12.75" customHeight="1" x14ac:dyDescent="0.3">
      <c r="A39" s="41" t="s">
        <v>38</v>
      </c>
      <c r="B39" s="39">
        <v>16878</v>
      </c>
      <c r="C39" s="44">
        <v>0</v>
      </c>
      <c r="D39" s="44">
        <v>0</v>
      </c>
      <c r="E39" s="44">
        <v>0</v>
      </c>
      <c r="F39" s="44">
        <v>0</v>
      </c>
      <c r="G39" s="39">
        <v>86</v>
      </c>
      <c r="H39" s="39">
        <v>16</v>
      </c>
      <c r="I39" s="39">
        <v>130</v>
      </c>
      <c r="J39" s="39">
        <v>24</v>
      </c>
      <c r="K39" s="44">
        <v>6</v>
      </c>
      <c r="L39" s="44">
        <v>0</v>
      </c>
      <c r="M39" s="44">
        <v>0</v>
      </c>
      <c r="N39" s="44">
        <v>0</v>
      </c>
      <c r="O39" s="44">
        <v>17140</v>
      </c>
    </row>
    <row r="40" spans="1:15" ht="12.75" customHeight="1" x14ac:dyDescent="0.3">
      <c r="A40" s="41" t="s">
        <v>39</v>
      </c>
      <c r="B40" s="39">
        <v>429250</v>
      </c>
      <c r="C40" s="39">
        <v>6737</v>
      </c>
      <c r="D40" s="44">
        <v>1697</v>
      </c>
      <c r="E40" s="44">
        <v>3950</v>
      </c>
      <c r="F40" s="44">
        <v>99</v>
      </c>
      <c r="G40" s="39">
        <v>523</v>
      </c>
      <c r="H40" s="44">
        <v>109</v>
      </c>
      <c r="I40" s="39">
        <v>8152</v>
      </c>
      <c r="J40" s="44">
        <v>1809</v>
      </c>
      <c r="K40" s="39">
        <v>79</v>
      </c>
      <c r="L40" s="44">
        <v>0</v>
      </c>
      <c r="M40" s="44">
        <v>0</v>
      </c>
      <c r="N40" s="44">
        <v>0</v>
      </c>
      <c r="O40" s="44">
        <v>452404</v>
      </c>
    </row>
    <row r="41" spans="1:15" ht="12.75" customHeight="1" x14ac:dyDescent="0.3">
      <c r="A41" s="41" t="s">
        <v>40</v>
      </c>
      <c r="B41" s="39">
        <v>4406</v>
      </c>
      <c r="C41" s="44">
        <v>0</v>
      </c>
      <c r="D41" s="44">
        <v>89</v>
      </c>
      <c r="E41" s="44">
        <v>0</v>
      </c>
      <c r="F41" s="44">
        <v>26</v>
      </c>
      <c r="G41" s="39">
        <v>2646</v>
      </c>
      <c r="H41" s="44">
        <v>0</v>
      </c>
      <c r="I41" s="39">
        <v>870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8037</v>
      </c>
    </row>
    <row r="42" spans="1:15" ht="12.75" customHeight="1" x14ac:dyDescent="0.3">
      <c r="A42" s="41" t="s">
        <v>41</v>
      </c>
      <c r="B42" s="39">
        <v>1728</v>
      </c>
      <c r="C42" s="44">
        <v>18</v>
      </c>
      <c r="D42" s="39">
        <v>42</v>
      </c>
      <c r="E42" s="44">
        <v>399</v>
      </c>
      <c r="F42" s="44">
        <v>21</v>
      </c>
      <c r="G42" s="39">
        <v>83</v>
      </c>
      <c r="H42" s="44">
        <v>36</v>
      </c>
      <c r="I42" s="39">
        <v>542</v>
      </c>
      <c r="J42" s="44">
        <v>1</v>
      </c>
      <c r="K42" s="39">
        <v>13</v>
      </c>
      <c r="L42" s="39">
        <v>15</v>
      </c>
      <c r="M42" s="44">
        <v>5</v>
      </c>
      <c r="N42" s="39">
        <v>56</v>
      </c>
      <c r="O42" s="61">
        <v>2959</v>
      </c>
    </row>
    <row r="43" spans="1:15" ht="12.75" customHeight="1" x14ac:dyDescent="0.3">
      <c r="A43" s="41" t="s">
        <v>42</v>
      </c>
      <c r="B43" s="39">
        <v>28010</v>
      </c>
      <c r="C43" s="44">
        <v>15</v>
      </c>
      <c r="D43" s="39">
        <v>422</v>
      </c>
      <c r="E43" s="44">
        <v>11333</v>
      </c>
      <c r="F43" s="44">
        <v>652</v>
      </c>
      <c r="G43" s="39">
        <v>2006</v>
      </c>
      <c r="H43" s="39">
        <v>450</v>
      </c>
      <c r="I43" s="39">
        <v>5794</v>
      </c>
      <c r="J43" s="39">
        <v>1467</v>
      </c>
      <c r="K43" s="39">
        <v>741</v>
      </c>
      <c r="L43" s="39">
        <v>199</v>
      </c>
      <c r="M43" s="44">
        <v>0</v>
      </c>
      <c r="N43" s="39">
        <v>12589</v>
      </c>
      <c r="O43" s="44">
        <v>63678</v>
      </c>
    </row>
    <row r="44" spans="1:15" ht="12.75" customHeight="1" x14ac:dyDescent="0.3">
      <c r="A44" s="41" t="s">
        <v>43</v>
      </c>
      <c r="B44" s="39">
        <v>2240</v>
      </c>
      <c r="C44" s="44">
        <v>0</v>
      </c>
      <c r="D44" s="44">
        <v>0</v>
      </c>
      <c r="E44" s="39">
        <v>406</v>
      </c>
      <c r="F44" s="44">
        <v>0</v>
      </c>
      <c r="G44" s="39">
        <v>1176</v>
      </c>
      <c r="H44" s="39">
        <v>141</v>
      </c>
      <c r="I44" s="39">
        <v>2343</v>
      </c>
      <c r="J44" s="44">
        <v>0</v>
      </c>
      <c r="K44" s="39">
        <v>934</v>
      </c>
      <c r="L44" s="44">
        <v>37</v>
      </c>
      <c r="M44" s="44">
        <v>0</v>
      </c>
      <c r="N44" s="44">
        <v>0</v>
      </c>
      <c r="O44" s="44">
        <v>7278</v>
      </c>
    </row>
    <row r="45" spans="1:15" ht="12.75" customHeight="1" x14ac:dyDescent="0.3">
      <c r="A45" s="41" t="s">
        <v>44</v>
      </c>
      <c r="B45" s="39">
        <v>752033</v>
      </c>
      <c r="C45" s="44">
        <v>214</v>
      </c>
      <c r="D45" s="44">
        <v>351</v>
      </c>
      <c r="E45" s="39">
        <v>711</v>
      </c>
      <c r="F45" s="44">
        <v>49</v>
      </c>
      <c r="G45" s="39">
        <v>5193</v>
      </c>
      <c r="H45" s="44">
        <v>41</v>
      </c>
      <c r="I45" s="39">
        <v>2212</v>
      </c>
      <c r="J45" s="44">
        <v>83</v>
      </c>
      <c r="K45" s="44">
        <v>235</v>
      </c>
      <c r="L45" s="39">
        <v>455</v>
      </c>
      <c r="M45" s="44">
        <v>0</v>
      </c>
      <c r="N45" s="39">
        <v>5648</v>
      </c>
      <c r="O45" s="44">
        <v>767226</v>
      </c>
    </row>
    <row r="46" spans="1:15" ht="12.75" customHeight="1" x14ac:dyDescent="0.3">
      <c r="A46" s="41" t="s">
        <v>45</v>
      </c>
      <c r="B46" s="39">
        <v>109189</v>
      </c>
      <c r="C46" s="44">
        <v>0</v>
      </c>
      <c r="D46" s="44">
        <v>9</v>
      </c>
      <c r="E46" s="44">
        <v>0</v>
      </c>
      <c r="F46" s="44">
        <v>561</v>
      </c>
      <c r="G46" s="44">
        <v>19297</v>
      </c>
      <c r="H46" s="44">
        <v>2026</v>
      </c>
      <c r="I46" s="39">
        <v>5212</v>
      </c>
      <c r="J46" s="39">
        <v>2156</v>
      </c>
      <c r="K46" s="44">
        <v>158</v>
      </c>
      <c r="L46" s="39">
        <v>1243</v>
      </c>
      <c r="M46" s="44">
        <v>0</v>
      </c>
      <c r="N46" s="44">
        <v>0</v>
      </c>
      <c r="O46" s="44">
        <v>139853</v>
      </c>
    </row>
    <row r="47" spans="1:15" ht="18" customHeight="1" x14ac:dyDescent="0.3">
      <c r="A47" s="41" t="s">
        <v>46</v>
      </c>
      <c r="B47" s="39">
        <v>3175</v>
      </c>
      <c r="C47" s="39">
        <v>945</v>
      </c>
      <c r="D47" s="44">
        <v>126</v>
      </c>
      <c r="E47" s="39">
        <v>703</v>
      </c>
      <c r="F47" s="44">
        <v>25</v>
      </c>
      <c r="G47" s="39">
        <v>534</v>
      </c>
      <c r="H47" s="39">
        <v>117</v>
      </c>
      <c r="I47" s="39">
        <v>1482</v>
      </c>
      <c r="J47" s="39">
        <v>67</v>
      </c>
      <c r="K47" s="44">
        <v>0</v>
      </c>
      <c r="L47" s="44">
        <v>0</v>
      </c>
      <c r="M47" s="44">
        <v>0</v>
      </c>
      <c r="N47" s="44">
        <v>0</v>
      </c>
      <c r="O47" s="44">
        <v>7175</v>
      </c>
    </row>
    <row r="48" spans="1:15" ht="12.75" customHeight="1" x14ac:dyDescent="0.3">
      <c r="A48" s="41" t="s">
        <v>47</v>
      </c>
      <c r="B48" s="39">
        <v>4743</v>
      </c>
      <c r="C48" s="44">
        <v>10</v>
      </c>
      <c r="D48" s="44">
        <v>0</v>
      </c>
      <c r="E48" s="44">
        <v>69</v>
      </c>
      <c r="F48" s="44">
        <v>9</v>
      </c>
      <c r="G48" s="39">
        <v>5517</v>
      </c>
      <c r="H48" s="44">
        <v>3</v>
      </c>
      <c r="I48" s="39">
        <v>762</v>
      </c>
      <c r="J48" s="44">
        <v>66</v>
      </c>
      <c r="K48" s="39">
        <v>1275</v>
      </c>
      <c r="L48" s="44">
        <v>294</v>
      </c>
      <c r="M48" s="44">
        <v>0</v>
      </c>
      <c r="N48" s="39">
        <v>19993</v>
      </c>
      <c r="O48" s="44">
        <v>32740</v>
      </c>
    </row>
    <row r="49" spans="1:15" ht="12.75" customHeight="1" x14ac:dyDescent="0.3">
      <c r="A49" s="41" t="s">
        <v>48</v>
      </c>
      <c r="B49" s="39">
        <v>6521</v>
      </c>
      <c r="C49" s="44">
        <v>0</v>
      </c>
      <c r="D49" s="44">
        <v>0</v>
      </c>
      <c r="E49" s="44">
        <v>0</v>
      </c>
      <c r="F49" s="44">
        <v>49</v>
      </c>
      <c r="G49" s="39">
        <v>92</v>
      </c>
      <c r="H49" s="44">
        <v>0</v>
      </c>
      <c r="I49" s="39">
        <v>144</v>
      </c>
      <c r="J49" s="44">
        <v>0</v>
      </c>
      <c r="K49" s="44">
        <v>0</v>
      </c>
      <c r="L49" s="44">
        <v>5</v>
      </c>
      <c r="M49" s="44">
        <v>0</v>
      </c>
      <c r="N49" s="39">
        <v>38</v>
      </c>
      <c r="O49" s="44">
        <v>6848</v>
      </c>
    </row>
    <row r="50" spans="1:15" ht="12.75" customHeight="1" x14ac:dyDescent="0.3">
      <c r="A50" s="41" t="s">
        <v>49</v>
      </c>
      <c r="B50" s="39">
        <v>1079</v>
      </c>
      <c r="C50" s="44">
        <v>0</v>
      </c>
      <c r="D50" s="39">
        <v>140</v>
      </c>
      <c r="E50" s="44">
        <v>0</v>
      </c>
      <c r="F50" s="44">
        <v>0</v>
      </c>
      <c r="G50" s="44">
        <v>422</v>
      </c>
      <c r="H50" s="39">
        <v>1464</v>
      </c>
      <c r="I50" s="39">
        <v>228</v>
      </c>
      <c r="J50" s="44">
        <v>4</v>
      </c>
      <c r="K50" s="39">
        <v>59</v>
      </c>
      <c r="L50" s="39">
        <v>9</v>
      </c>
      <c r="M50" s="44">
        <v>25</v>
      </c>
      <c r="N50" s="44">
        <v>0</v>
      </c>
      <c r="O50" s="61">
        <v>3431</v>
      </c>
    </row>
    <row r="51" spans="1:15" ht="12.75" customHeight="1" x14ac:dyDescent="0.3">
      <c r="A51" s="41" t="s">
        <v>50</v>
      </c>
      <c r="B51" s="39">
        <v>39908</v>
      </c>
      <c r="C51" s="44">
        <v>0</v>
      </c>
      <c r="D51" s="44">
        <v>0</v>
      </c>
      <c r="E51" s="44">
        <v>3242</v>
      </c>
      <c r="F51" s="44">
        <v>0</v>
      </c>
      <c r="G51" s="39">
        <v>3508</v>
      </c>
      <c r="H51" s="44">
        <v>50</v>
      </c>
      <c r="I51" s="39">
        <v>2031</v>
      </c>
      <c r="J51" s="39">
        <v>1526</v>
      </c>
      <c r="K51" s="44">
        <v>307</v>
      </c>
      <c r="L51" s="39">
        <v>408</v>
      </c>
      <c r="M51" s="44">
        <v>0</v>
      </c>
      <c r="N51" s="39">
        <v>133</v>
      </c>
      <c r="O51" s="44">
        <v>51112</v>
      </c>
    </row>
    <row r="52" spans="1:15" ht="12.75" customHeight="1" x14ac:dyDescent="0.3">
      <c r="A52" s="41" t="s">
        <v>51</v>
      </c>
      <c r="B52" s="39">
        <v>15170</v>
      </c>
      <c r="C52" s="39">
        <v>797</v>
      </c>
      <c r="D52" s="39">
        <v>758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22</v>
      </c>
      <c r="M52" s="44">
        <v>0</v>
      </c>
      <c r="N52" s="44">
        <v>0</v>
      </c>
      <c r="O52" s="44">
        <v>16748</v>
      </c>
    </row>
    <row r="53" spans="1:15" ht="12.75" customHeight="1" x14ac:dyDescent="0.3">
      <c r="A53" s="41" t="s">
        <v>52</v>
      </c>
      <c r="B53" s="39">
        <v>3017</v>
      </c>
      <c r="C53" s="44">
        <v>4</v>
      </c>
      <c r="D53" s="39">
        <v>7</v>
      </c>
      <c r="E53" s="44">
        <v>81</v>
      </c>
      <c r="F53" s="39">
        <v>41</v>
      </c>
      <c r="G53" s="39">
        <v>124</v>
      </c>
      <c r="H53" s="44">
        <v>0</v>
      </c>
      <c r="I53" s="39">
        <v>278</v>
      </c>
      <c r="J53" s="44">
        <v>68</v>
      </c>
      <c r="K53" s="44">
        <v>52</v>
      </c>
      <c r="L53" s="39">
        <v>14</v>
      </c>
      <c r="M53" s="44">
        <v>0</v>
      </c>
      <c r="N53" s="39">
        <v>455</v>
      </c>
      <c r="O53" s="44">
        <v>4140</v>
      </c>
    </row>
    <row r="54" spans="1:15" ht="12.75" customHeight="1" x14ac:dyDescent="0.3">
      <c r="A54" s="41" t="s">
        <v>53</v>
      </c>
      <c r="B54" s="39">
        <v>10751</v>
      </c>
      <c r="C54" s="44">
        <v>0</v>
      </c>
      <c r="D54" s="44">
        <v>0</v>
      </c>
      <c r="E54" s="44">
        <v>5</v>
      </c>
      <c r="F54" s="44">
        <v>1</v>
      </c>
      <c r="G54" s="39">
        <v>134</v>
      </c>
      <c r="H54" s="39">
        <v>1</v>
      </c>
      <c r="I54" s="39">
        <v>287</v>
      </c>
      <c r="J54" s="39">
        <v>16</v>
      </c>
      <c r="K54" s="39">
        <v>3</v>
      </c>
      <c r="L54" s="39">
        <v>65</v>
      </c>
      <c r="M54" s="44">
        <v>0</v>
      </c>
      <c r="N54" s="44">
        <v>0</v>
      </c>
      <c r="O54" s="44">
        <v>11263</v>
      </c>
    </row>
    <row r="55" spans="1:15" ht="12.75" customHeight="1" x14ac:dyDescent="0.3">
      <c r="A55" s="41" t="s">
        <v>54</v>
      </c>
      <c r="B55" s="39">
        <v>11</v>
      </c>
      <c r="C55" s="44">
        <v>16</v>
      </c>
      <c r="D55" s="44">
        <v>0</v>
      </c>
      <c r="E55" s="39">
        <v>22</v>
      </c>
      <c r="F55" s="44">
        <v>0</v>
      </c>
      <c r="G55" s="44">
        <v>2</v>
      </c>
      <c r="H55" s="44">
        <v>0</v>
      </c>
      <c r="I55" s="44">
        <v>8</v>
      </c>
      <c r="J55" s="44">
        <v>2</v>
      </c>
      <c r="K55" s="44">
        <v>0</v>
      </c>
      <c r="L55" s="44">
        <v>3</v>
      </c>
      <c r="M55" s="44">
        <v>0</v>
      </c>
      <c r="N55" s="44">
        <v>4</v>
      </c>
      <c r="O55" s="44">
        <v>69</v>
      </c>
    </row>
    <row r="56" spans="1:15" ht="12.75" customHeight="1" x14ac:dyDescent="0.3">
      <c r="A56" s="41" t="s">
        <v>55</v>
      </c>
      <c r="B56" s="39">
        <v>38304</v>
      </c>
      <c r="C56" s="44">
        <v>0</v>
      </c>
      <c r="D56" s="44">
        <v>0</v>
      </c>
      <c r="E56" s="44">
        <v>3</v>
      </c>
      <c r="F56" s="44">
        <v>61</v>
      </c>
      <c r="G56" s="39">
        <v>6328</v>
      </c>
      <c r="H56" s="39">
        <v>22</v>
      </c>
      <c r="I56" s="39">
        <v>2514</v>
      </c>
      <c r="J56" s="39">
        <v>133</v>
      </c>
      <c r="K56" s="39">
        <v>120</v>
      </c>
      <c r="L56" s="39">
        <v>99</v>
      </c>
      <c r="M56" s="44">
        <v>0</v>
      </c>
      <c r="N56" s="44">
        <v>2</v>
      </c>
      <c r="O56" s="44">
        <v>47584</v>
      </c>
    </row>
    <row r="57" spans="1:15" ht="18" customHeight="1" x14ac:dyDescent="0.3">
      <c r="A57" s="41" t="s">
        <v>56</v>
      </c>
      <c r="B57" s="39">
        <v>390993</v>
      </c>
      <c r="C57" s="39">
        <v>8824</v>
      </c>
      <c r="D57" s="44">
        <v>0</v>
      </c>
      <c r="E57" s="39">
        <v>834</v>
      </c>
      <c r="F57" s="39">
        <v>22</v>
      </c>
      <c r="G57" s="39">
        <v>8454</v>
      </c>
      <c r="H57" s="39">
        <v>352</v>
      </c>
      <c r="I57" s="39">
        <v>6907</v>
      </c>
      <c r="J57" s="39">
        <v>5832</v>
      </c>
      <c r="K57" s="39">
        <v>789</v>
      </c>
      <c r="L57" s="39">
        <v>774</v>
      </c>
      <c r="M57" s="44">
        <v>0</v>
      </c>
      <c r="N57" s="39">
        <v>29199</v>
      </c>
      <c r="O57" s="44">
        <v>452979</v>
      </c>
    </row>
    <row r="58" spans="1:15" ht="12.75" customHeight="1" x14ac:dyDescent="0.3">
      <c r="A58" s="41" t="s">
        <v>57</v>
      </c>
      <c r="B58" s="39">
        <v>4017</v>
      </c>
      <c r="C58" s="39">
        <v>79</v>
      </c>
      <c r="D58" s="39">
        <v>55</v>
      </c>
      <c r="E58" s="39">
        <v>114</v>
      </c>
      <c r="F58" s="44">
        <v>1</v>
      </c>
      <c r="G58" s="39">
        <v>2228</v>
      </c>
      <c r="H58" s="39">
        <v>479</v>
      </c>
      <c r="I58" s="39">
        <v>3169</v>
      </c>
      <c r="J58" s="44">
        <v>0</v>
      </c>
      <c r="K58" s="39">
        <v>37</v>
      </c>
      <c r="L58" s="44">
        <v>673</v>
      </c>
      <c r="M58" s="44">
        <v>0</v>
      </c>
      <c r="N58" s="39">
        <v>769</v>
      </c>
      <c r="O58" s="44">
        <v>11619</v>
      </c>
    </row>
    <row r="59" spans="1:15" ht="12.75" customHeight="1" x14ac:dyDescent="0.3">
      <c r="A59" s="41" t="s">
        <v>58</v>
      </c>
      <c r="B59" s="39">
        <v>37099</v>
      </c>
      <c r="C59" s="44">
        <v>9</v>
      </c>
      <c r="D59" s="39">
        <v>7</v>
      </c>
      <c r="E59" s="39">
        <v>3294</v>
      </c>
      <c r="F59" s="44">
        <v>0</v>
      </c>
      <c r="G59" s="39">
        <v>15833</v>
      </c>
      <c r="H59" s="44">
        <v>0</v>
      </c>
      <c r="I59" s="39">
        <v>2529</v>
      </c>
      <c r="J59" s="44">
        <v>95</v>
      </c>
      <c r="K59" s="39">
        <v>259</v>
      </c>
      <c r="L59" s="39">
        <v>543</v>
      </c>
      <c r="M59" s="44">
        <v>0</v>
      </c>
      <c r="N59" s="39">
        <v>3886</v>
      </c>
      <c r="O59" s="44">
        <v>63554</v>
      </c>
    </row>
    <row r="60" spans="1:15" ht="12.75" customHeight="1" x14ac:dyDescent="0.3">
      <c r="A60" s="42" t="s">
        <v>59</v>
      </c>
      <c r="B60" s="46">
        <v>871</v>
      </c>
      <c r="C60" s="47">
        <v>5</v>
      </c>
      <c r="D60" s="47">
        <v>1</v>
      </c>
      <c r="E60" s="46">
        <v>3646</v>
      </c>
      <c r="F60" s="47">
        <v>0</v>
      </c>
      <c r="G60" s="46">
        <v>105</v>
      </c>
      <c r="H60" s="47">
        <v>0</v>
      </c>
      <c r="I60" s="46">
        <v>210</v>
      </c>
      <c r="J60" s="47">
        <v>4</v>
      </c>
      <c r="K60" s="47">
        <v>2</v>
      </c>
      <c r="L60" s="47">
        <v>2</v>
      </c>
      <c r="M60" s="47">
        <v>0</v>
      </c>
      <c r="N60" s="47">
        <v>0</v>
      </c>
      <c r="O60" s="47">
        <v>4847</v>
      </c>
    </row>
    <row r="61" spans="1:15" x14ac:dyDescent="0.25">
      <c r="A61" s="198" t="s">
        <v>259</v>
      </c>
    </row>
  </sheetData>
  <phoneticPr fontId="0" type="noConversion"/>
  <hyperlinks>
    <hyperlink ref="B7" r:id="rId1" location="THRS1VFY!B1" display="A:\THRS1VFY.W02 - THRS1VFY!B1" xr:uid="{00000000-0004-0000-0F00-000000000000}"/>
  </hyperlinks>
  <printOptions horizontalCentered="1" verticalCentered="1"/>
  <pageMargins left="0.25" right="0.25" top="0.25" bottom="0.25" header="0.5" footer="0.5"/>
  <pageSetup scale="66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62"/>
  <sheetViews>
    <sheetView zoomScale="85" zoomScaleNormal="85" zoomScaleSheetLayoutView="100" workbookViewId="0">
      <selection activeCell="A61" sqref="A61:Q61"/>
    </sheetView>
  </sheetViews>
  <sheetFormatPr defaultColWidth="9.08984375" defaultRowHeight="12.5" x14ac:dyDescent="0.25"/>
  <cols>
    <col min="1" max="1" width="17.7265625" style="2" customWidth="1"/>
    <col min="2" max="2" width="10.26953125" style="2" customWidth="1"/>
    <col min="3" max="3" width="16" style="2" customWidth="1"/>
    <col min="4" max="4" width="12.81640625" style="2" customWidth="1"/>
    <col min="5" max="6" width="12.6328125" style="2" bestFit="1" customWidth="1"/>
    <col min="7" max="7" width="11.6328125" style="2" bestFit="1" customWidth="1"/>
    <col min="8" max="8" width="10.7265625" style="2" bestFit="1" customWidth="1"/>
    <col min="9" max="9" width="7.6328125" style="2" bestFit="1" customWidth="1"/>
    <col min="10" max="10" width="11.6328125" style="2" bestFit="1" customWidth="1"/>
    <col min="11" max="11" width="11" style="2" bestFit="1" customWidth="1"/>
    <col min="12" max="12" width="9.36328125" style="2" customWidth="1"/>
    <col min="13" max="13" width="12.6328125" style="2" bestFit="1" customWidth="1"/>
    <col min="14" max="14" width="12.90625" style="2" customWidth="1"/>
    <col min="15" max="15" width="10.453125" style="2" customWidth="1"/>
    <col min="16" max="16" width="8.453125" style="2" customWidth="1"/>
    <col min="17" max="17" width="11" style="2" customWidth="1"/>
    <col min="18" max="16384" width="9.08984375" style="2"/>
  </cols>
  <sheetData>
    <row r="1" spans="1:18" s="110" customFormat="1" ht="13" x14ac:dyDescent="0.3">
      <c r="A1" s="159" t="s">
        <v>203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</row>
    <row r="2" spans="1:18" s="110" customFormat="1" ht="13" x14ac:dyDescent="0.3">
      <c r="A2" s="159" t="s">
        <v>204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</row>
    <row r="3" spans="1:18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</row>
    <row r="4" spans="1:18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</row>
    <row r="5" spans="1:18" s="3" customFormat="1" ht="45" customHeight="1" x14ac:dyDescent="0.3">
      <c r="A5" s="21" t="s">
        <v>0</v>
      </c>
      <c r="B5" s="21" t="s">
        <v>115</v>
      </c>
      <c r="C5" s="21" t="s">
        <v>152</v>
      </c>
      <c r="D5" s="21" t="s">
        <v>133</v>
      </c>
      <c r="E5" s="21" t="s">
        <v>145</v>
      </c>
      <c r="F5" s="21" t="s">
        <v>131</v>
      </c>
      <c r="G5" s="21" t="s">
        <v>134</v>
      </c>
      <c r="H5" s="21" t="s">
        <v>153</v>
      </c>
      <c r="I5" s="21" t="s">
        <v>136</v>
      </c>
      <c r="J5" s="21" t="s">
        <v>137</v>
      </c>
      <c r="K5" s="21" t="s">
        <v>138</v>
      </c>
      <c r="L5" s="21" t="s">
        <v>139</v>
      </c>
      <c r="M5" s="21" t="s">
        <v>140</v>
      </c>
      <c r="N5" s="21" t="s">
        <v>146</v>
      </c>
      <c r="O5" s="21" t="s">
        <v>142</v>
      </c>
      <c r="P5" s="150" t="s">
        <v>255</v>
      </c>
      <c r="Q5" s="21" t="s">
        <v>154</v>
      </c>
      <c r="R5" s="8"/>
    </row>
    <row r="6" spans="1:18" ht="12.75" customHeight="1" x14ac:dyDescent="0.3">
      <c r="A6" s="33" t="s">
        <v>3</v>
      </c>
      <c r="B6" s="39">
        <f>SUM(B7:B60)</f>
        <v>647811</v>
      </c>
      <c r="C6" s="39">
        <f>SUM(C7:C60)</f>
        <v>275825</v>
      </c>
      <c r="D6" s="63">
        <v>30.3</v>
      </c>
      <c r="E6" s="63">
        <v>24.9</v>
      </c>
      <c r="F6" s="63">
        <v>18.899999999999999</v>
      </c>
      <c r="G6" s="63">
        <v>15.7</v>
      </c>
      <c r="H6" s="63">
        <v>22.4</v>
      </c>
      <c r="I6" s="63">
        <v>16.5</v>
      </c>
      <c r="J6" s="63">
        <v>13.9</v>
      </c>
      <c r="K6" s="63">
        <v>22</v>
      </c>
      <c r="L6" s="63">
        <v>10.4</v>
      </c>
      <c r="M6" s="63">
        <v>14.6</v>
      </c>
      <c r="N6" s="63">
        <v>12.4</v>
      </c>
      <c r="O6" s="63">
        <v>22</v>
      </c>
      <c r="P6" s="63">
        <v>7.4</v>
      </c>
      <c r="Q6" s="63">
        <v>28.3</v>
      </c>
      <c r="R6" s="5"/>
    </row>
    <row r="7" spans="1:18" ht="18" customHeight="1" x14ac:dyDescent="0.3">
      <c r="A7" s="41" t="s">
        <v>7</v>
      </c>
      <c r="B7" s="39">
        <v>2055</v>
      </c>
      <c r="C7" s="39">
        <v>920</v>
      </c>
      <c r="D7" s="64">
        <v>33</v>
      </c>
      <c r="E7" s="64">
        <v>33.6</v>
      </c>
      <c r="F7" s="64">
        <v>32.5</v>
      </c>
      <c r="G7" s="64">
        <v>15.5</v>
      </c>
      <c r="H7" s="64">
        <v>0</v>
      </c>
      <c r="I7" s="64">
        <v>19.600000000000001</v>
      </c>
      <c r="J7" s="64">
        <v>0</v>
      </c>
      <c r="K7" s="64">
        <v>23.2</v>
      </c>
      <c r="L7" s="64">
        <v>10.199999999999999</v>
      </c>
      <c r="M7" s="64">
        <v>0</v>
      </c>
      <c r="N7" s="64">
        <v>23.7</v>
      </c>
      <c r="O7" s="64">
        <v>0</v>
      </c>
      <c r="P7" s="64">
        <v>6.1</v>
      </c>
      <c r="Q7" s="64">
        <v>31.7</v>
      </c>
      <c r="R7" s="5"/>
    </row>
    <row r="8" spans="1:18" ht="12.75" customHeight="1" x14ac:dyDescent="0.3">
      <c r="A8" s="41" t="s">
        <v>8</v>
      </c>
      <c r="B8" s="39">
        <v>1167</v>
      </c>
      <c r="C8" s="39">
        <v>484</v>
      </c>
      <c r="D8" s="64">
        <v>27.8</v>
      </c>
      <c r="E8" s="64">
        <v>0</v>
      </c>
      <c r="F8" s="64">
        <v>22.8</v>
      </c>
      <c r="G8" s="64">
        <v>15.2</v>
      </c>
      <c r="H8" s="64">
        <v>28.1</v>
      </c>
      <c r="I8" s="64">
        <v>8.6</v>
      </c>
      <c r="J8" s="64">
        <v>13.9</v>
      </c>
      <c r="K8" s="64">
        <v>17.5</v>
      </c>
      <c r="L8" s="64">
        <v>4.9000000000000004</v>
      </c>
      <c r="M8" s="64">
        <v>4.4000000000000004</v>
      </c>
      <c r="N8" s="64">
        <v>0</v>
      </c>
      <c r="O8" s="64">
        <v>0</v>
      </c>
      <c r="P8" s="64">
        <v>0</v>
      </c>
      <c r="Q8" s="64">
        <v>25.3</v>
      </c>
      <c r="R8" s="5"/>
    </row>
    <row r="9" spans="1:18" ht="12.75" customHeight="1" x14ac:dyDescent="0.3">
      <c r="A9" s="41" t="s">
        <v>9</v>
      </c>
      <c r="B9" s="39">
        <v>1953</v>
      </c>
      <c r="C9" s="39">
        <v>335</v>
      </c>
      <c r="D9" s="64">
        <v>29.9</v>
      </c>
      <c r="E9" s="64">
        <v>0</v>
      </c>
      <c r="F9" s="64">
        <v>0</v>
      </c>
      <c r="G9" s="64">
        <v>14.8</v>
      </c>
      <c r="H9" s="64">
        <v>0</v>
      </c>
      <c r="I9" s="64">
        <v>14</v>
      </c>
      <c r="J9" s="64">
        <v>8.9</v>
      </c>
      <c r="K9" s="64">
        <v>15.3</v>
      </c>
      <c r="L9" s="64">
        <v>10.9</v>
      </c>
      <c r="M9" s="64">
        <v>5.8</v>
      </c>
      <c r="N9" s="64">
        <v>3.2</v>
      </c>
      <c r="O9" s="64">
        <v>0</v>
      </c>
      <c r="P9" s="64">
        <v>0</v>
      </c>
      <c r="Q9" s="64">
        <v>26.8</v>
      </c>
      <c r="R9" s="5"/>
    </row>
    <row r="10" spans="1:18" ht="12.75" customHeight="1" x14ac:dyDescent="0.3">
      <c r="A10" s="41" t="s">
        <v>10</v>
      </c>
      <c r="B10" s="39">
        <v>484</v>
      </c>
      <c r="C10" s="39">
        <v>99</v>
      </c>
      <c r="D10" s="64">
        <v>28.1</v>
      </c>
      <c r="E10" s="64">
        <v>0</v>
      </c>
      <c r="F10" s="64">
        <v>17.899999999999999</v>
      </c>
      <c r="G10" s="64">
        <v>10.3</v>
      </c>
      <c r="H10" s="64">
        <v>23.7</v>
      </c>
      <c r="I10" s="64">
        <v>10</v>
      </c>
      <c r="J10" s="64">
        <v>13.3</v>
      </c>
      <c r="K10" s="64">
        <v>20.399999999999999</v>
      </c>
      <c r="L10" s="64">
        <v>0</v>
      </c>
      <c r="M10" s="64">
        <v>8</v>
      </c>
      <c r="N10" s="64">
        <v>0</v>
      </c>
      <c r="O10" s="64">
        <v>0</v>
      </c>
      <c r="P10" s="64">
        <v>0</v>
      </c>
      <c r="Q10" s="64">
        <v>23.6</v>
      </c>
      <c r="R10" s="5"/>
    </row>
    <row r="11" spans="1:18" ht="12.75" customHeight="1" x14ac:dyDescent="0.3">
      <c r="A11" s="41" t="s">
        <v>11</v>
      </c>
      <c r="B11" s="39">
        <v>264262</v>
      </c>
      <c r="C11" s="39">
        <v>136227</v>
      </c>
      <c r="D11" s="64">
        <v>29.5</v>
      </c>
      <c r="E11" s="64">
        <v>26.2</v>
      </c>
      <c r="F11" s="64">
        <v>17</v>
      </c>
      <c r="G11" s="64">
        <v>13.9</v>
      </c>
      <c r="H11" s="64">
        <v>0</v>
      </c>
      <c r="I11" s="64">
        <v>18.899999999999999</v>
      </c>
      <c r="J11" s="64">
        <v>23.1</v>
      </c>
      <c r="K11" s="64">
        <v>21.9</v>
      </c>
      <c r="L11" s="64">
        <v>13</v>
      </c>
      <c r="M11" s="64">
        <v>17.899999999999999</v>
      </c>
      <c r="N11" s="64">
        <v>9.1</v>
      </c>
      <c r="O11" s="64">
        <v>0</v>
      </c>
      <c r="P11" s="64">
        <v>6.8</v>
      </c>
      <c r="Q11" s="64">
        <v>28.6</v>
      </c>
      <c r="R11" s="5"/>
    </row>
    <row r="12" spans="1:18" ht="12.75" customHeight="1" x14ac:dyDescent="0.3">
      <c r="A12" s="41" t="s">
        <v>12</v>
      </c>
      <c r="B12" s="39">
        <v>7285</v>
      </c>
      <c r="C12" s="39">
        <v>4702</v>
      </c>
      <c r="D12" s="64">
        <v>21.6</v>
      </c>
      <c r="E12" s="64">
        <v>16.5</v>
      </c>
      <c r="F12" s="64">
        <v>0</v>
      </c>
      <c r="G12" s="64">
        <v>9</v>
      </c>
      <c r="H12" s="64">
        <v>17</v>
      </c>
      <c r="I12" s="64">
        <v>17</v>
      </c>
      <c r="J12" s="64">
        <v>7.7</v>
      </c>
      <c r="K12" s="64">
        <v>22.2</v>
      </c>
      <c r="L12" s="64">
        <v>6</v>
      </c>
      <c r="M12" s="64">
        <v>11</v>
      </c>
      <c r="N12" s="64">
        <v>9.4</v>
      </c>
      <c r="O12" s="64">
        <v>0</v>
      </c>
      <c r="P12" s="64">
        <v>6.6</v>
      </c>
      <c r="Q12" s="64">
        <v>22.2</v>
      </c>
      <c r="R12" s="5"/>
    </row>
    <row r="13" spans="1:18" ht="12.75" customHeight="1" x14ac:dyDescent="0.3">
      <c r="A13" s="41" t="s">
        <v>13</v>
      </c>
      <c r="B13" s="39">
        <v>1964</v>
      </c>
      <c r="C13" s="39">
        <v>194</v>
      </c>
      <c r="D13" s="64">
        <v>25.4</v>
      </c>
      <c r="E13" s="64">
        <v>21.7</v>
      </c>
      <c r="F13" s="64">
        <v>0</v>
      </c>
      <c r="G13" s="64">
        <v>0</v>
      </c>
      <c r="H13" s="64">
        <v>0</v>
      </c>
      <c r="I13" s="64">
        <v>0</v>
      </c>
      <c r="J13" s="64">
        <v>2</v>
      </c>
      <c r="K13" s="64">
        <v>38.6</v>
      </c>
      <c r="L13" s="64">
        <v>0</v>
      </c>
      <c r="M13" s="64">
        <v>10.9</v>
      </c>
      <c r="N13" s="64">
        <v>0</v>
      </c>
      <c r="O13" s="64">
        <v>0</v>
      </c>
      <c r="P13" s="64">
        <v>0</v>
      </c>
      <c r="Q13" s="64">
        <v>26.4</v>
      </c>
      <c r="R13" s="5"/>
    </row>
    <row r="14" spans="1:18" ht="12.75" customHeight="1" x14ac:dyDescent="0.3">
      <c r="A14" s="41" t="s">
        <v>14</v>
      </c>
      <c r="B14" s="39">
        <v>796</v>
      </c>
      <c r="C14" s="39">
        <v>192</v>
      </c>
      <c r="D14" s="64">
        <v>23.5</v>
      </c>
      <c r="E14" s="64">
        <v>0</v>
      </c>
      <c r="F14" s="64">
        <v>0</v>
      </c>
      <c r="G14" s="64">
        <v>0</v>
      </c>
      <c r="H14" s="64">
        <v>0</v>
      </c>
      <c r="I14" s="64">
        <v>17</v>
      </c>
      <c r="J14" s="64">
        <v>0</v>
      </c>
      <c r="K14" s="64">
        <v>21.6</v>
      </c>
      <c r="L14" s="64">
        <v>0</v>
      </c>
      <c r="M14" s="64">
        <v>0</v>
      </c>
      <c r="N14" s="64">
        <v>0</v>
      </c>
      <c r="O14" s="64">
        <v>0</v>
      </c>
      <c r="P14" s="64">
        <v>0</v>
      </c>
      <c r="Q14" s="64">
        <v>23.6</v>
      </c>
      <c r="R14" s="5"/>
    </row>
    <row r="15" spans="1:18" ht="12.75" customHeight="1" x14ac:dyDescent="0.3">
      <c r="A15" s="41" t="s">
        <v>76</v>
      </c>
      <c r="B15" s="39">
        <v>4445</v>
      </c>
      <c r="C15" s="39">
        <v>1125</v>
      </c>
      <c r="D15" s="64">
        <v>27.8</v>
      </c>
      <c r="E15" s="64">
        <v>0</v>
      </c>
      <c r="F15" s="64">
        <v>20</v>
      </c>
      <c r="G15" s="64">
        <v>21.7</v>
      </c>
      <c r="H15" s="64">
        <v>5</v>
      </c>
      <c r="I15" s="64">
        <v>22.3</v>
      </c>
      <c r="J15" s="64">
        <v>13.5</v>
      </c>
      <c r="K15" s="64">
        <v>24.3</v>
      </c>
      <c r="L15" s="64">
        <v>0</v>
      </c>
      <c r="M15" s="64">
        <v>0</v>
      </c>
      <c r="N15" s="64">
        <v>21.5</v>
      </c>
      <c r="O15" s="64">
        <v>0</v>
      </c>
      <c r="P15" s="64">
        <v>14.4</v>
      </c>
      <c r="Q15" s="64">
        <v>25.6</v>
      </c>
      <c r="R15" s="5"/>
    </row>
    <row r="16" spans="1:18" ht="12.75" customHeight="1" x14ac:dyDescent="0.3">
      <c r="A16" s="41" t="s">
        <v>15</v>
      </c>
      <c r="B16" s="39">
        <v>5508</v>
      </c>
      <c r="C16" s="39">
        <v>860</v>
      </c>
      <c r="D16" s="64">
        <v>21</v>
      </c>
      <c r="E16" s="64">
        <v>0</v>
      </c>
      <c r="F16" s="64">
        <v>0</v>
      </c>
      <c r="G16" s="64">
        <v>17.600000000000001</v>
      </c>
      <c r="H16" s="64">
        <v>0</v>
      </c>
      <c r="I16" s="64">
        <v>22.4</v>
      </c>
      <c r="J16" s="64">
        <v>14.7</v>
      </c>
      <c r="K16" s="64">
        <v>32.5</v>
      </c>
      <c r="L16" s="64">
        <v>9.9</v>
      </c>
      <c r="M16" s="64">
        <v>0</v>
      </c>
      <c r="N16" s="64">
        <v>4.9000000000000004</v>
      </c>
      <c r="O16" s="64">
        <v>0</v>
      </c>
      <c r="P16" s="64">
        <v>13.4</v>
      </c>
      <c r="Q16" s="64">
        <v>23.1</v>
      </c>
      <c r="R16" s="5"/>
    </row>
    <row r="17" spans="1:18" ht="18" customHeight="1" x14ac:dyDescent="0.3">
      <c r="A17" s="41" t="s">
        <v>16</v>
      </c>
      <c r="B17" s="39">
        <v>1202</v>
      </c>
      <c r="C17" s="39">
        <v>144</v>
      </c>
      <c r="D17" s="64">
        <v>23.4</v>
      </c>
      <c r="E17" s="64">
        <v>0</v>
      </c>
      <c r="F17" s="64">
        <v>32</v>
      </c>
      <c r="G17" s="64">
        <v>16.600000000000001</v>
      </c>
      <c r="H17" s="64">
        <v>0</v>
      </c>
      <c r="I17" s="64">
        <v>13.1</v>
      </c>
      <c r="J17" s="64">
        <v>22</v>
      </c>
      <c r="K17" s="64">
        <v>26.1</v>
      </c>
      <c r="L17" s="64">
        <v>17</v>
      </c>
      <c r="M17" s="64">
        <v>9.5</v>
      </c>
      <c r="N17" s="64">
        <v>25.8</v>
      </c>
      <c r="O17" s="64">
        <v>0</v>
      </c>
      <c r="P17" s="64">
        <v>23.7</v>
      </c>
      <c r="Q17" s="64">
        <v>22.7</v>
      </c>
      <c r="R17" s="5"/>
    </row>
    <row r="18" spans="1:18" ht="12.75" customHeight="1" x14ac:dyDescent="0.3">
      <c r="A18" s="41" t="s">
        <v>17</v>
      </c>
      <c r="B18" s="39">
        <v>231</v>
      </c>
      <c r="C18" s="39">
        <v>4</v>
      </c>
      <c r="D18" s="64">
        <v>33.4</v>
      </c>
      <c r="E18" s="64">
        <v>0</v>
      </c>
      <c r="F18" s="64">
        <v>18</v>
      </c>
      <c r="G18" s="64">
        <v>25</v>
      </c>
      <c r="H18" s="64">
        <v>1</v>
      </c>
      <c r="I18" s="64">
        <v>1.5</v>
      </c>
      <c r="J18" s="64">
        <v>0</v>
      </c>
      <c r="K18" s="64">
        <v>0</v>
      </c>
      <c r="L18" s="64">
        <v>0</v>
      </c>
      <c r="M18" s="64">
        <v>0</v>
      </c>
      <c r="N18" s="64">
        <v>0</v>
      </c>
      <c r="O18" s="64">
        <v>0</v>
      </c>
      <c r="P18" s="64">
        <v>0</v>
      </c>
      <c r="Q18" s="64">
        <v>30.6</v>
      </c>
      <c r="R18" s="5"/>
    </row>
    <row r="19" spans="1:18" ht="12.75" customHeight="1" x14ac:dyDescent="0.3">
      <c r="A19" s="41" t="s">
        <v>18</v>
      </c>
      <c r="B19" s="39">
        <v>4240</v>
      </c>
      <c r="C19" s="39">
        <v>1232</v>
      </c>
      <c r="D19" s="64">
        <v>23.3</v>
      </c>
      <c r="E19" s="64">
        <v>22.9</v>
      </c>
      <c r="F19" s="64">
        <v>17.899999999999999</v>
      </c>
      <c r="G19" s="64">
        <v>17.600000000000001</v>
      </c>
      <c r="H19" s="64">
        <v>0</v>
      </c>
      <c r="I19" s="64">
        <v>6.4</v>
      </c>
      <c r="J19" s="64">
        <v>14</v>
      </c>
      <c r="K19" s="64">
        <v>15.7</v>
      </c>
      <c r="L19" s="64">
        <v>11.8</v>
      </c>
      <c r="M19" s="64">
        <v>4.5999999999999996</v>
      </c>
      <c r="N19" s="64">
        <v>0</v>
      </c>
      <c r="O19" s="64">
        <v>0</v>
      </c>
      <c r="P19" s="64">
        <v>2</v>
      </c>
      <c r="Q19" s="64">
        <v>20.8</v>
      </c>
      <c r="R19" s="5"/>
    </row>
    <row r="20" spans="1:18" ht="12.75" customHeight="1" x14ac:dyDescent="0.3">
      <c r="A20" s="41" t="s">
        <v>19</v>
      </c>
      <c r="B20" s="39">
        <v>36</v>
      </c>
      <c r="C20" s="39">
        <v>30</v>
      </c>
      <c r="D20" s="64">
        <v>24.2</v>
      </c>
      <c r="E20" s="64">
        <v>0</v>
      </c>
      <c r="F20" s="64">
        <v>0</v>
      </c>
      <c r="G20" s="64">
        <v>0</v>
      </c>
      <c r="H20" s="64">
        <v>0</v>
      </c>
      <c r="I20" s="64">
        <v>18.5</v>
      </c>
      <c r="J20" s="64">
        <v>18.7</v>
      </c>
      <c r="K20" s="64">
        <v>27.8</v>
      </c>
      <c r="L20" s="64">
        <v>3.5</v>
      </c>
      <c r="M20" s="64">
        <v>0</v>
      </c>
      <c r="N20" s="64">
        <v>4</v>
      </c>
      <c r="O20" s="64">
        <v>0</v>
      </c>
      <c r="P20" s="64">
        <v>20.399999999999999</v>
      </c>
      <c r="Q20" s="64">
        <v>29.7</v>
      </c>
      <c r="R20" s="5"/>
    </row>
    <row r="21" spans="1:18" ht="12.75" customHeight="1" x14ac:dyDescent="0.3">
      <c r="A21" s="41" t="s">
        <v>20</v>
      </c>
      <c r="B21" s="39">
        <v>2474</v>
      </c>
      <c r="C21" s="39">
        <v>2042</v>
      </c>
      <c r="D21" s="64">
        <v>24.9</v>
      </c>
      <c r="E21" s="64">
        <v>0</v>
      </c>
      <c r="F21" s="64">
        <v>0</v>
      </c>
      <c r="G21" s="64">
        <v>12.7</v>
      </c>
      <c r="H21" s="64">
        <v>11</v>
      </c>
      <c r="I21" s="64">
        <v>9</v>
      </c>
      <c r="J21" s="64">
        <v>0</v>
      </c>
      <c r="K21" s="64">
        <v>36</v>
      </c>
      <c r="L21" s="64">
        <v>0</v>
      </c>
      <c r="M21" s="64">
        <v>0</v>
      </c>
      <c r="N21" s="64">
        <v>0</v>
      </c>
      <c r="O21" s="64">
        <v>0</v>
      </c>
      <c r="P21" s="64">
        <v>0</v>
      </c>
      <c r="Q21" s="64">
        <v>24.9</v>
      </c>
      <c r="R21" s="5"/>
    </row>
    <row r="22" spans="1:18" ht="12.75" customHeight="1" x14ac:dyDescent="0.3">
      <c r="A22" s="41" t="s">
        <v>21</v>
      </c>
      <c r="B22" s="39">
        <v>1977</v>
      </c>
      <c r="C22" s="39">
        <v>440</v>
      </c>
      <c r="D22" s="64">
        <v>24.1</v>
      </c>
      <c r="E22" s="64">
        <v>0</v>
      </c>
      <c r="F22" s="64">
        <v>0</v>
      </c>
      <c r="G22" s="64">
        <v>8.4</v>
      </c>
      <c r="H22" s="64">
        <v>0</v>
      </c>
      <c r="I22" s="64">
        <v>5.6</v>
      </c>
      <c r="J22" s="64">
        <v>0</v>
      </c>
      <c r="K22" s="64">
        <v>21.3</v>
      </c>
      <c r="L22" s="64">
        <v>0</v>
      </c>
      <c r="M22" s="64">
        <v>19.2</v>
      </c>
      <c r="N22" s="64">
        <v>25</v>
      </c>
      <c r="O22" s="64">
        <v>0</v>
      </c>
      <c r="P22" s="64">
        <v>0</v>
      </c>
      <c r="Q22" s="64">
        <v>23.8</v>
      </c>
      <c r="R22" s="5"/>
    </row>
    <row r="23" spans="1:18" ht="12.75" customHeight="1" x14ac:dyDescent="0.3">
      <c r="A23" s="41" t="s">
        <v>22</v>
      </c>
      <c r="B23" s="39">
        <v>2975</v>
      </c>
      <c r="C23" s="39">
        <v>1176</v>
      </c>
      <c r="D23" s="64">
        <v>23.6</v>
      </c>
      <c r="E23" s="64">
        <v>22</v>
      </c>
      <c r="F23" s="64">
        <v>22.5</v>
      </c>
      <c r="G23" s="64">
        <v>10.5</v>
      </c>
      <c r="H23" s="64">
        <v>0</v>
      </c>
      <c r="I23" s="64">
        <v>21.5</v>
      </c>
      <c r="J23" s="64">
        <v>12</v>
      </c>
      <c r="K23" s="64">
        <v>30.6</v>
      </c>
      <c r="L23" s="64">
        <v>7.8</v>
      </c>
      <c r="M23" s="64">
        <v>6.2</v>
      </c>
      <c r="N23" s="64">
        <v>5.0999999999999996</v>
      </c>
      <c r="O23" s="64">
        <v>0</v>
      </c>
      <c r="P23" s="64">
        <v>3.7</v>
      </c>
      <c r="Q23" s="64">
        <v>15</v>
      </c>
      <c r="R23" s="5"/>
    </row>
    <row r="24" spans="1:18" ht="12.75" customHeight="1" x14ac:dyDescent="0.3">
      <c r="A24" s="41" t="s">
        <v>23</v>
      </c>
      <c r="B24" s="39">
        <v>1939</v>
      </c>
      <c r="C24" s="39">
        <v>736</v>
      </c>
      <c r="D24" s="64">
        <v>27.4</v>
      </c>
      <c r="E24" s="64">
        <v>23</v>
      </c>
      <c r="F24" s="64">
        <v>26.7</v>
      </c>
      <c r="G24" s="64">
        <v>15</v>
      </c>
      <c r="H24" s="64">
        <v>0</v>
      </c>
      <c r="I24" s="64">
        <v>10.7</v>
      </c>
      <c r="J24" s="64">
        <v>0</v>
      </c>
      <c r="K24" s="64">
        <v>17.899999999999999</v>
      </c>
      <c r="L24" s="64">
        <v>0</v>
      </c>
      <c r="M24" s="64">
        <v>0</v>
      </c>
      <c r="N24" s="64">
        <v>7.1</v>
      </c>
      <c r="O24" s="64">
        <v>0</v>
      </c>
      <c r="P24" s="64">
        <v>38</v>
      </c>
      <c r="Q24" s="64">
        <v>27.1</v>
      </c>
      <c r="R24" s="5"/>
    </row>
    <row r="25" spans="1:18" ht="12.75" customHeight="1" x14ac:dyDescent="0.3">
      <c r="A25" s="41" t="s">
        <v>24</v>
      </c>
      <c r="B25" s="39">
        <v>3348</v>
      </c>
      <c r="C25" s="39">
        <v>1033</v>
      </c>
      <c r="D25" s="64">
        <v>24.9</v>
      </c>
      <c r="E25" s="64">
        <v>25.4</v>
      </c>
      <c r="F25" s="64">
        <v>0</v>
      </c>
      <c r="G25" s="64">
        <v>16.8</v>
      </c>
      <c r="H25" s="64">
        <v>0</v>
      </c>
      <c r="I25" s="64">
        <v>19.5</v>
      </c>
      <c r="J25" s="64">
        <v>19.100000000000001</v>
      </c>
      <c r="K25" s="64">
        <v>28.5</v>
      </c>
      <c r="L25" s="64">
        <v>2.6</v>
      </c>
      <c r="M25" s="64">
        <v>6.4</v>
      </c>
      <c r="N25" s="64">
        <v>30</v>
      </c>
      <c r="O25" s="64">
        <v>0</v>
      </c>
      <c r="P25" s="64">
        <v>4.9000000000000004</v>
      </c>
      <c r="Q25" s="64">
        <v>25.5</v>
      </c>
      <c r="R25" s="5"/>
    </row>
    <row r="26" spans="1:18" ht="12.75" customHeight="1" x14ac:dyDescent="0.3">
      <c r="A26" s="41" t="s">
        <v>25</v>
      </c>
      <c r="B26" s="39">
        <v>1206</v>
      </c>
      <c r="C26" s="39">
        <v>233</v>
      </c>
      <c r="D26" s="64">
        <v>33.9</v>
      </c>
      <c r="E26" s="64">
        <v>19.8</v>
      </c>
      <c r="F26" s="64">
        <v>29.4</v>
      </c>
      <c r="G26" s="64">
        <v>3.8</v>
      </c>
      <c r="H26" s="64">
        <v>15.3</v>
      </c>
      <c r="I26" s="64">
        <v>6.9</v>
      </c>
      <c r="J26" s="64">
        <v>12.4</v>
      </c>
      <c r="K26" s="64">
        <v>15.3</v>
      </c>
      <c r="L26" s="64">
        <v>6.9</v>
      </c>
      <c r="M26" s="64">
        <v>15.6</v>
      </c>
      <c r="N26" s="64">
        <v>11.9</v>
      </c>
      <c r="O26" s="64">
        <v>1</v>
      </c>
      <c r="P26" s="64">
        <v>0</v>
      </c>
      <c r="Q26" s="64">
        <v>23.1</v>
      </c>
      <c r="R26" s="5"/>
    </row>
    <row r="27" spans="1:18" ht="18" customHeight="1" x14ac:dyDescent="0.3">
      <c r="A27" s="41" t="s">
        <v>26</v>
      </c>
      <c r="B27" s="39">
        <v>14952</v>
      </c>
      <c r="C27" s="39">
        <v>10856</v>
      </c>
      <c r="D27" s="64">
        <v>36.1</v>
      </c>
      <c r="E27" s="64">
        <v>0</v>
      </c>
      <c r="F27" s="64">
        <v>1</v>
      </c>
      <c r="G27" s="64">
        <v>13.3</v>
      </c>
      <c r="H27" s="64">
        <v>12.3</v>
      </c>
      <c r="I27" s="64">
        <v>1.4</v>
      </c>
      <c r="J27" s="64">
        <v>9.3000000000000007</v>
      </c>
      <c r="K27" s="64">
        <v>17.399999999999999</v>
      </c>
      <c r="L27" s="64">
        <v>5.5</v>
      </c>
      <c r="M27" s="64">
        <v>12.2</v>
      </c>
      <c r="N27" s="64">
        <v>28.9</v>
      </c>
      <c r="O27" s="64">
        <v>1</v>
      </c>
      <c r="P27" s="64">
        <v>0</v>
      </c>
      <c r="Q27" s="64">
        <v>32.6</v>
      </c>
      <c r="R27" s="5"/>
    </row>
    <row r="28" spans="1:18" ht="12.75" customHeight="1" x14ac:dyDescent="0.3">
      <c r="A28" s="41" t="s">
        <v>27</v>
      </c>
      <c r="B28" s="39">
        <v>10135</v>
      </c>
      <c r="C28" s="39">
        <v>1917</v>
      </c>
      <c r="D28" s="64">
        <v>31.4</v>
      </c>
      <c r="E28" s="64">
        <v>0</v>
      </c>
      <c r="F28" s="64">
        <v>0</v>
      </c>
      <c r="G28" s="64">
        <v>17</v>
      </c>
      <c r="H28" s="64">
        <v>0</v>
      </c>
      <c r="I28" s="64">
        <v>16.3</v>
      </c>
      <c r="J28" s="64">
        <v>5.6</v>
      </c>
      <c r="K28" s="64">
        <v>26.8</v>
      </c>
      <c r="L28" s="64">
        <v>9.1</v>
      </c>
      <c r="M28" s="64">
        <v>0</v>
      </c>
      <c r="N28" s="64">
        <v>0</v>
      </c>
      <c r="O28" s="64">
        <v>0</v>
      </c>
      <c r="P28" s="64">
        <v>0</v>
      </c>
      <c r="Q28" s="64">
        <v>32.6</v>
      </c>
      <c r="R28" s="5"/>
    </row>
    <row r="29" spans="1:18" ht="12.75" customHeight="1" x14ac:dyDescent="0.3">
      <c r="A29" s="41" t="s">
        <v>28</v>
      </c>
      <c r="B29" s="39">
        <v>40455</v>
      </c>
      <c r="C29" s="39">
        <v>22246</v>
      </c>
      <c r="D29" s="64">
        <v>32.200000000000003</v>
      </c>
      <c r="E29" s="64">
        <v>0</v>
      </c>
      <c r="F29" s="64">
        <v>0</v>
      </c>
      <c r="G29" s="64">
        <v>0</v>
      </c>
      <c r="H29" s="64">
        <v>0</v>
      </c>
      <c r="I29" s="64">
        <v>30</v>
      </c>
      <c r="J29" s="64">
        <v>0</v>
      </c>
      <c r="K29" s="64">
        <v>25</v>
      </c>
      <c r="L29" s="64">
        <v>0</v>
      </c>
      <c r="M29" s="64">
        <v>24</v>
      </c>
      <c r="N29" s="64">
        <v>19.5</v>
      </c>
      <c r="O29" s="64">
        <v>0</v>
      </c>
      <c r="P29" s="64">
        <v>0</v>
      </c>
      <c r="Q29" s="64">
        <v>32.1</v>
      </c>
      <c r="R29" s="5"/>
    </row>
    <row r="30" spans="1:18" ht="12.75" customHeight="1" x14ac:dyDescent="0.3">
      <c r="A30" s="41" t="s">
        <v>29</v>
      </c>
      <c r="B30" s="39">
        <v>3380</v>
      </c>
      <c r="C30" s="39">
        <v>1799</v>
      </c>
      <c r="D30" s="64">
        <v>22.8</v>
      </c>
      <c r="E30" s="64">
        <v>20.8</v>
      </c>
      <c r="F30" s="64">
        <v>30.6</v>
      </c>
      <c r="G30" s="64">
        <v>19.600000000000001</v>
      </c>
      <c r="H30" s="64">
        <v>19.2</v>
      </c>
      <c r="I30" s="64">
        <v>13.2</v>
      </c>
      <c r="J30" s="64">
        <v>10.7</v>
      </c>
      <c r="K30" s="64">
        <v>21.7</v>
      </c>
      <c r="L30" s="64">
        <v>7.6</v>
      </c>
      <c r="M30" s="64">
        <v>8.5</v>
      </c>
      <c r="N30" s="64">
        <v>11.1</v>
      </c>
      <c r="O30" s="64">
        <v>0</v>
      </c>
      <c r="P30" s="64">
        <v>10</v>
      </c>
      <c r="Q30" s="64">
        <v>23.1</v>
      </c>
      <c r="R30" s="5"/>
    </row>
    <row r="31" spans="1:18" ht="12.75" customHeight="1" x14ac:dyDescent="0.3">
      <c r="A31" s="41" t="s">
        <v>30</v>
      </c>
      <c r="B31" s="39">
        <v>8492</v>
      </c>
      <c r="C31" s="39">
        <v>3710</v>
      </c>
      <c r="D31" s="64">
        <v>21.2</v>
      </c>
      <c r="E31" s="64">
        <v>12.4</v>
      </c>
      <c r="F31" s="64">
        <v>12.3</v>
      </c>
      <c r="G31" s="64">
        <v>13.4</v>
      </c>
      <c r="H31" s="64">
        <v>13.5</v>
      </c>
      <c r="I31" s="64">
        <v>16.5</v>
      </c>
      <c r="J31" s="64">
        <v>26.1</v>
      </c>
      <c r="K31" s="64">
        <v>21.1</v>
      </c>
      <c r="L31" s="64">
        <v>17.100000000000001</v>
      </c>
      <c r="M31" s="64">
        <v>0</v>
      </c>
      <c r="N31" s="64">
        <v>10.6</v>
      </c>
      <c r="O31" s="64">
        <v>0</v>
      </c>
      <c r="P31" s="64">
        <v>5.5</v>
      </c>
      <c r="Q31" s="64">
        <v>19.3</v>
      </c>
      <c r="R31" s="5"/>
    </row>
    <row r="32" spans="1:18" ht="12.75" customHeight="1" x14ac:dyDescent="0.3">
      <c r="A32" s="41" t="s">
        <v>31</v>
      </c>
      <c r="B32" s="39">
        <v>312</v>
      </c>
      <c r="C32" s="39">
        <v>108</v>
      </c>
      <c r="D32" s="64">
        <v>29.4</v>
      </c>
      <c r="E32" s="64">
        <v>0</v>
      </c>
      <c r="F32" s="64">
        <v>0</v>
      </c>
      <c r="G32" s="64">
        <v>17.8</v>
      </c>
      <c r="H32" s="64">
        <v>0</v>
      </c>
      <c r="I32" s="64">
        <v>9.4</v>
      </c>
      <c r="J32" s="64">
        <v>15.2</v>
      </c>
      <c r="K32" s="64">
        <v>21.9</v>
      </c>
      <c r="L32" s="64">
        <v>0</v>
      </c>
      <c r="M32" s="64">
        <v>14</v>
      </c>
      <c r="N32" s="64">
        <v>31.6</v>
      </c>
      <c r="O32" s="64">
        <v>0</v>
      </c>
      <c r="P32" s="64">
        <v>0</v>
      </c>
      <c r="Q32" s="64">
        <v>26.7</v>
      </c>
      <c r="R32" s="5"/>
    </row>
    <row r="33" spans="1:18" ht="12.75" customHeight="1" x14ac:dyDescent="0.3">
      <c r="A33" s="41" t="s">
        <v>32</v>
      </c>
      <c r="B33" s="39">
        <v>3581</v>
      </c>
      <c r="C33" s="39">
        <v>730</v>
      </c>
      <c r="D33" s="64">
        <v>27.8</v>
      </c>
      <c r="E33" s="64">
        <v>20.7</v>
      </c>
      <c r="F33" s="64">
        <v>20.3</v>
      </c>
      <c r="G33" s="64">
        <v>13.1</v>
      </c>
      <c r="H33" s="64">
        <v>31</v>
      </c>
      <c r="I33" s="64">
        <v>16.899999999999999</v>
      </c>
      <c r="J33" s="64">
        <v>11.4</v>
      </c>
      <c r="K33" s="64">
        <v>23</v>
      </c>
      <c r="L33" s="64">
        <v>11.6</v>
      </c>
      <c r="M33" s="64">
        <v>0</v>
      </c>
      <c r="N33" s="64">
        <v>7.8</v>
      </c>
      <c r="O33" s="64">
        <v>0</v>
      </c>
      <c r="P33" s="64">
        <v>1.1000000000000001</v>
      </c>
      <c r="Q33" s="64">
        <v>27.6</v>
      </c>
      <c r="R33" s="5"/>
    </row>
    <row r="34" spans="1:18" ht="12.75" customHeight="1" x14ac:dyDescent="0.3">
      <c r="A34" s="41" t="s">
        <v>33</v>
      </c>
      <c r="B34" s="39">
        <v>821</v>
      </c>
      <c r="C34" s="39">
        <v>326</v>
      </c>
      <c r="D34" s="64">
        <v>26.3</v>
      </c>
      <c r="E34" s="64">
        <v>27.1</v>
      </c>
      <c r="F34" s="64">
        <v>15.4</v>
      </c>
      <c r="G34" s="64">
        <v>18.2</v>
      </c>
      <c r="H34" s="64">
        <v>0</v>
      </c>
      <c r="I34" s="64">
        <v>5.9</v>
      </c>
      <c r="J34" s="64">
        <v>4.5999999999999996</v>
      </c>
      <c r="K34" s="64">
        <v>24</v>
      </c>
      <c r="L34" s="64">
        <v>0</v>
      </c>
      <c r="M34" s="64">
        <v>2.7</v>
      </c>
      <c r="N34" s="64">
        <v>14.8</v>
      </c>
      <c r="O34" s="64">
        <v>0</v>
      </c>
      <c r="P34" s="64">
        <v>24.4</v>
      </c>
      <c r="Q34" s="64">
        <v>24.6</v>
      </c>
      <c r="R34" s="5"/>
    </row>
    <row r="35" spans="1:18" ht="12.75" customHeight="1" x14ac:dyDescent="0.3">
      <c r="A35" s="41" t="s">
        <v>34</v>
      </c>
      <c r="B35" s="39">
        <v>1021</v>
      </c>
      <c r="C35" s="39">
        <v>114</v>
      </c>
      <c r="D35" s="64">
        <v>27.4</v>
      </c>
      <c r="E35" s="64">
        <v>0</v>
      </c>
      <c r="F35" s="64">
        <v>0</v>
      </c>
      <c r="G35" s="64">
        <v>7.6</v>
      </c>
      <c r="H35" s="64">
        <v>37.700000000000003</v>
      </c>
      <c r="I35" s="64">
        <v>6</v>
      </c>
      <c r="J35" s="64">
        <v>7.3</v>
      </c>
      <c r="K35" s="64">
        <v>24.6</v>
      </c>
      <c r="L35" s="64">
        <v>6.9</v>
      </c>
      <c r="M35" s="64">
        <v>14</v>
      </c>
      <c r="N35" s="64">
        <v>18.399999999999999</v>
      </c>
      <c r="O35" s="64">
        <v>0</v>
      </c>
      <c r="P35" s="64">
        <v>6.3</v>
      </c>
      <c r="Q35" s="64">
        <v>25.5</v>
      </c>
      <c r="R35" s="5"/>
    </row>
    <row r="36" spans="1:18" ht="12.75" customHeight="1" x14ac:dyDescent="0.3">
      <c r="A36" s="41" t="s">
        <v>35</v>
      </c>
      <c r="B36" s="39">
        <v>4072</v>
      </c>
      <c r="C36" s="39">
        <v>1515</v>
      </c>
      <c r="D36" s="64">
        <v>27.3</v>
      </c>
      <c r="E36" s="64">
        <v>0</v>
      </c>
      <c r="F36" s="64">
        <v>4</v>
      </c>
      <c r="G36" s="64">
        <v>11.1</v>
      </c>
      <c r="H36" s="64">
        <v>0</v>
      </c>
      <c r="I36" s="64">
        <v>2.2999999999999998</v>
      </c>
      <c r="J36" s="64">
        <v>14</v>
      </c>
      <c r="K36" s="64">
        <v>16.2</v>
      </c>
      <c r="L36" s="64">
        <v>9.1999999999999993</v>
      </c>
      <c r="M36" s="64">
        <v>14.1</v>
      </c>
      <c r="N36" s="64">
        <v>1.3</v>
      </c>
      <c r="O36" s="64">
        <v>0</v>
      </c>
      <c r="P36" s="64">
        <v>0</v>
      </c>
      <c r="Q36" s="64">
        <v>24.5</v>
      </c>
      <c r="R36" s="5"/>
    </row>
    <row r="37" spans="1:18" ht="18" customHeight="1" x14ac:dyDescent="0.3">
      <c r="A37" s="41" t="s">
        <v>36</v>
      </c>
      <c r="B37" s="39">
        <v>2147</v>
      </c>
      <c r="C37" s="39">
        <v>1460</v>
      </c>
      <c r="D37" s="64">
        <v>27.7</v>
      </c>
      <c r="E37" s="64">
        <v>0</v>
      </c>
      <c r="F37" s="64">
        <v>0</v>
      </c>
      <c r="G37" s="64">
        <v>13.9</v>
      </c>
      <c r="H37" s="64">
        <v>25</v>
      </c>
      <c r="I37" s="64">
        <v>8.1999999999999993</v>
      </c>
      <c r="J37" s="64">
        <v>12.4</v>
      </c>
      <c r="K37" s="64">
        <v>21.9</v>
      </c>
      <c r="L37" s="64">
        <v>10.199999999999999</v>
      </c>
      <c r="M37" s="64">
        <v>0</v>
      </c>
      <c r="N37" s="64">
        <v>10</v>
      </c>
      <c r="O37" s="64">
        <v>0</v>
      </c>
      <c r="P37" s="64">
        <v>0</v>
      </c>
      <c r="Q37" s="64">
        <v>26.5</v>
      </c>
      <c r="R37" s="5"/>
    </row>
    <row r="38" spans="1:18" ht="12.75" customHeight="1" x14ac:dyDescent="0.3">
      <c r="A38" s="41" t="s">
        <v>37</v>
      </c>
      <c r="B38" s="39">
        <v>6477</v>
      </c>
      <c r="C38" s="39">
        <v>796</v>
      </c>
      <c r="D38" s="64">
        <v>23</v>
      </c>
      <c r="E38" s="64">
        <v>0</v>
      </c>
      <c r="F38" s="64">
        <v>0</v>
      </c>
      <c r="G38" s="64">
        <v>16</v>
      </c>
      <c r="H38" s="64">
        <v>0</v>
      </c>
      <c r="I38" s="64">
        <v>28.3</v>
      </c>
      <c r="J38" s="64">
        <v>25.2</v>
      </c>
      <c r="K38" s="64">
        <v>30.1</v>
      </c>
      <c r="L38" s="64">
        <v>11.7</v>
      </c>
      <c r="M38" s="64">
        <v>19.399999999999999</v>
      </c>
      <c r="N38" s="64">
        <v>21.6</v>
      </c>
      <c r="O38" s="64">
        <v>0</v>
      </c>
      <c r="P38" s="64">
        <v>13</v>
      </c>
      <c r="Q38" s="64">
        <v>23.9</v>
      </c>
      <c r="R38" s="5"/>
    </row>
    <row r="39" spans="1:18" ht="12.75" customHeight="1" x14ac:dyDescent="0.3">
      <c r="A39" s="41" t="s">
        <v>38</v>
      </c>
      <c r="B39" s="39">
        <v>7627</v>
      </c>
      <c r="C39" s="39">
        <v>539</v>
      </c>
      <c r="D39" s="64">
        <v>32.1</v>
      </c>
      <c r="E39" s="64">
        <v>0</v>
      </c>
      <c r="F39" s="64">
        <v>0</v>
      </c>
      <c r="G39" s="64">
        <v>0</v>
      </c>
      <c r="H39" s="64">
        <v>0</v>
      </c>
      <c r="I39" s="64">
        <v>6.8</v>
      </c>
      <c r="J39" s="64">
        <v>3</v>
      </c>
      <c r="K39" s="64">
        <v>15.5</v>
      </c>
      <c r="L39" s="64">
        <v>5.4</v>
      </c>
      <c r="M39" s="64">
        <v>7</v>
      </c>
      <c r="N39" s="64">
        <v>0</v>
      </c>
      <c r="O39" s="64">
        <v>0</v>
      </c>
      <c r="P39" s="64">
        <v>0</v>
      </c>
      <c r="Q39" s="64">
        <v>31.8</v>
      </c>
      <c r="R39" s="5"/>
    </row>
    <row r="40" spans="1:18" ht="12.75" customHeight="1" x14ac:dyDescent="0.3">
      <c r="A40" s="41" t="s">
        <v>39</v>
      </c>
      <c r="B40" s="39">
        <v>93693</v>
      </c>
      <c r="C40" s="39">
        <v>19546</v>
      </c>
      <c r="D40" s="64">
        <v>23.3</v>
      </c>
      <c r="E40" s="64">
        <v>31.7</v>
      </c>
      <c r="F40" s="64">
        <v>40</v>
      </c>
      <c r="G40" s="64">
        <v>9.8000000000000007</v>
      </c>
      <c r="H40" s="64">
        <v>8</v>
      </c>
      <c r="I40" s="64">
        <v>2.4</v>
      </c>
      <c r="J40" s="64">
        <v>6.5</v>
      </c>
      <c r="K40" s="64">
        <v>24.7</v>
      </c>
      <c r="L40" s="64">
        <v>10.3</v>
      </c>
      <c r="M40" s="64">
        <v>1.2</v>
      </c>
      <c r="N40" s="64">
        <v>0</v>
      </c>
      <c r="O40" s="64">
        <v>0</v>
      </c>
      <c r="P40" s="64">
        <v>0</v>
      </c>
      <c r="Q40" s="64">
        <v>23.1</v>
      </c>
      <c r="R40" s="5"/>
    </row>
    <row r="41" spans="1:18" ht="12.75" customHeight="1" x14ac:dyDescent="0.3">
      <c r="A41" s="41" t="s">
        <v>40</v>
      </c>
      <c r="B41" s="39">
        <v>4023</v>
      </c>
      <c r="C41" s="39">
        <v>385</v>
      </c>
      <c r="D41" s="64">
        <v>22.6</v>
      </c>
      <c r="E41" s="64">
        <v>0</v>
      </c>
      <c r="F41" s="64">
        <v>19</v>
      </c>
      <c r="G41" s="64">
        <v>0</v>
      </c>
      <c r="H41" s="64">
        <v>15.8</v>
      </c>
      <c r="I41" s="64">
        <v>14.4</v>
      </c>
      <c r="J41" s="64">
        <v>0</v>
      </c>
      <c r="K41" s="64">
        <v>24.3</v>
      </c>
      <c r="L41" s="64">
        <v>0</v>
      </c>
      <c r="M41" s="64">
        <v>0</v>
      </c>
      <c r="N41" s="64">
        <v>0</v>
      </c>
      <c r="O41" s="64">
        <v>0</v>
      </c>
      <c r="P41" s="64">
        <v>0</v>
      </c>
      <c r="Q41" s="64">
        <v>20.9</v>
      </c>
      <c r="R41" s="5"/>
    </row>
    <row r="42" spans="1:18" ht="12.75" customHeight="1" x14ac:dyDescent="0.3">
      <c r="A42" s="41" t="s">
        <v>41</v>
      </c>
      <c r="B42" s="39">
        <v>312</v>
      </c>
      <c r="C42" s="39">
        <v>130</v>
      </c>
      <c r="D42" s="64">
        <v>21.9</v>
      </c>
      <c r="E42" s="64">
        <v>15.6</v>
      </c>
      <c r="F42" s="64">
        <v>21</v>
      </c>
      <c r="G42" s="64">
        <v>14.9</v>
      </c>
      <c r="H42" s="64">
        <v>25.6</v>
      </c>
      <c r="I42" s="64">
        <v>5.8</v>
      </c>
      <c r="J42" s="64">
        <v>17.2</v>
      </c>
      <c r="K42" s="64">
        <v>20.7</v>
      </c>
      <c r="L42" s="64">
        <v>3.7</v>
      </c>
      <c r="M42" s="64">
        <v>13.3</v>
      </c>
      <c r="N42" s="64">
        <v>16.5</v>
      </c>
      <c r="O42" s="64">
        <v>21</v>
      </c>
      <c r="P42" s="64">
        <v>15</v>
      </c>
      <c r="Q42" s="64">
        <v>22.8</v>
      </c>
      <c r="R42" s="5"/>
    </row>
    <row r="43" spans="1:18" ht="12.75" customHeight="1" x14ac:dyDescent="0.3">
      <c r="A43" s="41" t="s">
        <v>42</v>
      </c>
      <c r="B43" s="39">
        <v>5794</v>
      </c>
      <c r="C43" s="39">
        <v>2870</v>
      </c>
      <c r="D43" s="64">
        <v>26.2</v>
      </c>
      <c r="E43" s="64">
        <v>12.5</v>
      </c>
      <c r="F43" s="64">
        <v>21.7</v>
      </c>
      <c r="G43" s="64">
        <v>17.5</v>
      </c>
      <c r="H43" s="64">
        <v>25.5</v>
      </c>
      <c r="I43" s="64">
        <v>16.8</v>
      </c>
      <c r="J43" s="64">
        <v>21.2</v>
      </c>
      <c r="K43" s="64">
        <v>20.5</v>
      </c>
      <c r="L43" s="64">
        <v>10.4</v>
      </c>
      <c r="M43" s="64">
        <v>16.8</v>
      </c>
      <c r="N43" s="64">
        <v>10.8</v>
      </c>
      <c r="O43" s="64">
        <v>0</v>
      </c>
      <c r="P43" s="64">
        <v>10.4</v>
      </c>
      <c r="Q43" s="64">
        <v>22.2</v>
      </c>
      <c r="R43" s="5"/>
    </row>
    <row r="44" spans="1:18" ht="12.75" customHeight="1" x14ac:dyDescent="0.3">
      <c r="A44" s="41" t="s">
        <v>43</v>
      </c>
      <c r="B44" s="39">
        <v>870</v>
      </c>
      <c r="C44" s="39">
        <v>297</v>
      </c>
      <c r="D44" s="64">
        <v>27.3</v>
      </c>
      <c r="E44" s="64">
        <v>0</v>
      </c>
      <c r="F44" s="64">
        <v>0</v>
      </c>
      <c r="G44" s="64">
        <v>17.7</v>
      </c>
      <c r="H44" s="64">
        <v>0</v>
      </c>
      <c r="I44" s="64">
        <v>16.600000000000001</v>
      </c>
      <c r="J44" s="64">
        <v>18.600000000000001</v>
      </c>
      <c r="K44" s="64">
        <v>24.1</v>
      </c>
      <c r="L44" s="64">
        <v>0</v>
      </c>
      <c r="M44" s="64">
        <v>18.8</v>
      </c>
      <c r="N44" s="64">
        <v>15.5</v>
      </c>
      <c r="O44" s="64">
        <v>0</v>
      </c>
      <c r="P44" s="64">
        <v>0</v>
      </c>
      <c r="Q44" s="64">
        <v>24.5</v>
      </c>
      <c r="R44" s="5"/>
    </row>
    <row r="45" spans="1:18" ht="12.75" customHeight="1" x14ac:dyDescent="0.3">
      <c r="A45" s="41" t="s">
        <v>44</v>
      </c>
      <c r="B45" s="39">
        <v>39884</v>
      </c>
      <c r="C45" s="39">
        <v>22101</v>
      </c>
      <c r="D45" s="64">
        <v>41.6</v>
      </c>
      <c r="E45" s="64">
        <v>27</v>
      </c>
      <c r="F45" s="64">
        <v>30.9</v>
      </c>
      <c r="G45" s="64">
        <v>4.5999999999999996</v>
      </c>
      <c r="H45" s="64">
        <v>12.2</v>
      </c>
      <c r="I45" s="64">
        <v>4.8</v>
      </c>
      <c r="J45" s="64">
        <v>11</v>
      </c>
      <c r="K45" s="64">
        <v>16.7</v>
      </c>
      <c r="L45" s="64">
        <v>6.1</v>
      </c>
      <c r="M45" s="64">
        <v>5</v>
      </c>
      <c r="N45" s="64">
        <v>5.4</v>
      </c>
      <c r="O45" s="64">
        <v>0</v>
      </c>
      <c r="P45" s="64">
        <v>1.8</v>
      </c>
      <c r="Q45" s="64">
        <v>34.700000000000003</v>
      </c>
      <c r="R45" s="5"/>
    </row>
    <row r="46" spans="1:18" ht="12.75" customHeight="1" x14ac:dyDescent="0.3">
      <c r="A46" s="41" t="s">
        <v>45</v>
      </c>
      <c r="B46" s="39">
        <v>18261</v>
      </c>
      <c r="C46" s="39">
        <v>7079</v>
      </c>
      <c r="D46" s="64">
        <v>24.1</v>
      </c>
      <c r="E46" s="64">
        <v>0</v>
      </c>
      <c r="F46" s="64">
        <v>18.5</v>
      </c>
      <c r="G46" s="64">
        <v>0</v>
      </c>
      <c r="H46" s="64">
        <v>35</v>
      </c>
      <c r="I46" s="64">
        <v>7.4</v>
      </c>
      <c r="J46" s="64">
        <v>14.3</v>
      </c>
      <c r="K46" s="64">
        <v>15.8</v>
      </c>
      <c r="L46" s="64">
        <v>7</v>
      </c>
      <c r="M46" s="64">
        <v>9</v>
      </c>
      <c r="N46" s="64">
        <v>14.1</v>
      </c>
      <c r="O46" s="64">
        <v>0</v>
      </c>
      <c r="P46" s="64">
        <v>0</v>
      </c>
      <c r="Q46" s="64">
        <v>19.8</v>
      </c>
      <c r="R46" s="5"/>
    </row>
    <row r="47" spans="1:18" ht="18" customHeight="1" x14ac:dyDescent="0.3">
      <c r="A47" s="41" t="s">
        <v>46</v>
      </c>
      <c r="B47" s="39">
        <v>3360</v>
      </c>
      <c r="C47" s="39">
        <v>279</v>
      </c>
      <c r="D47" s="63">
        <v>25.1</v>
      </c>
      <c r="E47" s="65">
        <v>27.9</v>
      </c>
      <c r="F47" s="65">
        <v>33.5</v>
      </c>
      <c r="G47" s="65">
        <v>20.7</v>
      </c>
      <c r="H47" s="65">
        <v>20</v>
      </c>
      <c r="I47" s="65">
        <v>24.4</v>
      </c>
      <c r="J47" s="65">
        <v>17.5</v>
      </c>
      <c r="K47" s="65">
        <v>24.9</v>
      </c>
      <c r="L47" s="65">
        <v>20</v>
      </c>
      <c r="M47" s="65">
        <v>0</v>
      </c>
      <c r="N47" s="65">
        <v>0</v>
      </c>
      <c r="O47" s="65">
        <v>0</v>
      </c>
      <c r="P47" s="65">
        <v>0</v>
      </c>
      <c r="Q47" s="65">
        <v>25.7</v>
      </c>
      <c r="R47" s="5"/>
    </row>
    <row r="48" spans="1:18" ht="12.75" customHeight="1" x14ac:dyDescent="0.3">
      <c r="A48" s="41" t="s">
        <v>47</v>
      </c>
      <c r="B48" s="39">
        <v>2285</v>
      </c>
      <c r="C48" s="39">
        <v>1457</v>
      </c>
      <c r="D48" s="63">
        <v>18.7</v>
      </c>
      <c r="E48" s="65">
        <v>20.8</v>
      </c>
      <c r="F48" s="65">
        <v>0</v>
      </c>
      <c r="G48" s="65">
        <v>14.7</v>
      </c>
      <c r="H48" s="65">
        <v>10.4</v>
      </c>
      <c r="I48" s="65">
        <v>8.5</v>
      </c>
      <c r="J48" s="65">
        <v>17.5</v>
      </c>
      <c r="K48" s="65">
        <v>19.100000000000001</v>
      </c>
      <c r="L48" s="65">
        <v>12.1</v>
      </c>
      <c r="M48" s="65">
        <v>11.6</v>
      </c>
      <c r="N48" s="65">
        <v>18.3</v>
      </c>
      <c r="O48" s="65">
        <v>0</v>
      </c>
      <c r="P48" s="65">
        <v>18.8</v>
      </c>
      <c r="Q48" s="65">
        <v>22.5</v>
      </c>
      <c r="R48" s="5"/>
    </row>
    <row r="49" spans="1:18" ht="12.75" customHeight="1" x14ac:dyDescent="0.3">
      <c r="A49" s="41" t="s">
        <v>48</v>
      </c>
      <c r="B49" s="39">
        <v>2550</v>
      </c>
      <c r="C49" s="39">
        <v>337</v>
      </c>
      <c r="D49" s="63">
        <v>21.3</v>
      </c>
      <c r="E49" s="65">
        <v>0</v>
      </c>
      <c r="F49" s="65">
        <v>0</v>
      </c>
      <c r="G49" s="65">
        <v>0</v>
      </c>
      <c r="H49" s="65">
        <v>80</v>
      </c>
      <c r="I49" s="65">
        <v>3.2</v>
      </c>
      <c r="J49" s="65">
        <v>0</v>
      </c>
      <c r="K49" s="65">
        <v>16</v>
      </c>
      <c r="L49" s="65">
        <v>0</v>
      </c>
      <c r="M49" s="65">
        <v>0</v>
      </c>
      <c r="N49" s="65">
        <v>2</v>
      </c>
      <c r="O49" s="65">
        <v>0</v>
      </c>
      <c r="P49" s="65">
        <v>2.2999999999999998</v>
      </c>
      <c r="Q49" s="65">
        <v>20.3</v>
      </c>
      <c r="R49" s="5"/>
    </row>
    <row r="50" spans="1:18" ht="12.75" customHeight="1" x14ac:dyDescent="0.3">
      <c r="A50" s="41" t="s">
        <v>49</v>
      </c>
      <c r="B50" s="39">
        <v>243</v>
      </c>
      <c r="C50" s="39">
        <v>160</v>
      </c>
      <c r="D50" s="63">
        <v>23</v>
      </c>
      <c r="E50" s="65">
        <v>0</v>
      </c>
      <c r="F50" s="65">
        <v>23</v>
      </c>
      <c r="G50" s="65">
        <v>0</v>
      </c>
      <c r="H50" s="65">
        <v>0</v>
      </c>
      <c r="I50" s="65">
        <v>9.6</v>
      </c>
      <c r="J50" s="65">
        <v>17.100000000000001</v>
      </c>
      <c r="K50" s="65">
        <v>20.6</v>
      </c>
      <c r="L50" s="65">
        <v>3</v>
      </c>
      <c r="M50" s="65">
        <v>6.5</v>
      </c>
      <c r="N50" s="65">
        <v>16</v>
      </c>
      <c r="O50" s="65">
        <v>25.9</v>
      </c>
      <c r="P50" s="65">
        <v>0</v>
      </c>
      <c r="Q50" s="65">
        <v>21.5</v>
      </c>
      <c r="R50" s="5"/>
    </row>
    <row r="51" spans="1:18" ht="12.75" customHeight="1" x14ac:dyDescent="0.3">
      <c r="A51" s="41" t="s">
        <v>50</v>
      </c>
      <c r="B51" s="39">
        <v>4665</v>
      </c>
      <c r="C51" s="39">
        <v>2122</v>
      </c>
      <c r="D51" s="63">
        <v>26.4</v>
      </c>
      <c r="E51" s="65">
        <v>0</v>
      </c>
      <c r="F51" s="65">
        <v>0</v>
      </c>
      <c r="G51" s="65">
        <v>26</v>
      </c>
      <c r="H51" s="65">
        <v>0</v>
      </c>
      <c r="I51" s="65">
        <v>17.7</v>
      </c>
      <c r="J51" s="65">
        <v>7.2</v>
      </c>
      <c r="K51" s="65">
        <v>20.2</v>
      </c>
      <c r="L51" s="65">
        <v>4.3</v>
      </c>
      <c r="M51" s="65">
        <v>6.4</v>
      </c>
      <c r="N51" s="65">
        <v>21.4</v>
      </c>
      <c r="O51" s="65">
        <v>0</v>
      </c>
      <c r="P51" s="65">
        <v>6.9</v>
      </c>
      <c r="Q51" s="65">
        <v>24.1</v>
      </c>
      <c r="R51" s="5"/>
    </row>
    <row r="52" spans="1:18" ht="12.75" customHeight="1" x14ac:dyDescent="0.3">
      <c r="A52" s="41" t="s">
        <v>51</v>
      </c>
      <c r="B52" s="39">
        <v>3024</v>
      </c>
      <c r="C52" s="39">
        <v>660</v>
      </c>
      <c r="D52" s="63">
        <v>25</v>
      </c>
      <c r="E52" s="65">
        <v>23.6</v>
      </c>
      <c r="F52" s="65">
        <v>25.1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6</v>
      </c>
      <c r="O52" s="65">
        <v>0</v>
      </c>
      <c r="P52" s="65">
        <v>0</v>
      </c>
      <c r="Q52" s="65">
        <v>25.4</v>
      </c>
      <c r="R52" s="5"/>
    </row>
    <row r="53" spans="1:18" ht="12.75" customHeight="1" x14ac:dyDescent="0.3">
      <c r="A53" s="41" t="s">
        <v>52</v>
      </c>
      <c r="B53" s="39">
        <v>787</v>
      </c>
      <c r="C53" s="39">
        <v>262</v>
      </c>
      <c r="D53" s="63">
        <v>16</v>
      </c>
      <c r="E53" s="65">
        <v>43</v>
      </c>
      <c r="F53" s="65">
        <v>7.5</v>
      </c>
      <c r="G53" s="65">
        <v>12.8</v>
      </c>
      <c r="H53" s="65">
        <v>28.6</v>
      </c>
      <c r="I53" s="65">
        <v>19.399999999999999</v>
      </c>
      <c r="J53" s="65">
        <v>0</v>
      </c>
      <c r="K53" s="65">
        <v>26.1</v>
      </c>
      <c r="L53" s="65">
        <v>16.3</v>
      </c>
      <c r="M53" s="65">
        <v>7.7</v>
      </c>
      <c r="N53" s="65">
        <v>14.2</v>
      </c>
      <c r="O53" s="65">
        <v>0</v>
      </c>
      <c r="P53" s="65">
        <v>7.7</v>
      </c>
      <c r="Q53" s="65">
        <v>15.8</v>
      </c>
      <c r="R53" s="5"/>
    </row>
    <row r="54" spans="1:18" ht="12.75" customHeight="1" x14ac:dyDescent="0.3">
      <c r="A54" s="41" t="s">
        <v>53</v>
      </c>
      <c r="B54" s="39">
        <v>1205</v>
      </c>
      <c r="C54" s="39">
        <v>403</v>
      </c>
      <c r="D54" s="63">
        <v>29</v>
      </c>
      <c r="E54" s="65">
        <v>0</v>
      </c>
      <c r="F54" s="65">
        <v>0</v>
      </c>
      <c r="G54" s="65">
        <v>9.8000000000000007</v>
      </c>
      <c r="H54" s="65">
        <v>12</v>
      </c>
      <c r="I54" s="65">
        <v>6.9</v>
      </c>
      <c r="J54" s="65">
        <v>4</v>
      </c>
      <c r="K54" s="65">
        <v>20.100000000000001</v>
      </c>
      <c r="L54" s="65">
        <v>12.3</v>
      </c>
      <c r="M54" s="65">
        <v>3</v>
      </c>
      <c r="N54" s="65">
        <v>14.2</v>
      </c>
      <c r="O54" s="65">
        <v>0</v>
      </c>
      <c r="P54" s="65">
        <v>0</v>
      </c>
      <c r="Q54" s="65">
        <v>27.9</v>
      </c>
      <c r="R54" s="5"/>
    </row>
    <row r="55" spans="1:18" ht="12.75" customHeight="1" x14ac:dyDescent="0.3">
      <c r="A55" s="41" t="s">
        <v>54</v>
      </c>
      <c r="B55" s="39">
        <v>59</v>
      </c>
      <c r="C55" s="39">
        <v>3</v>
      </c>
      <c r="D55" s="63">
        <v>31.3</v>
      </c>
      <c r="E55" s="65">
        <v>17.5</v>
      </c>
      <c r="F55" s="65">
        <v>0</v>
      </c>
      <c r="G55" s="65">
        <v>19.100000000000001</v>
      </c>
      <c r="H55" s="65">
        <v>0</v>
      </c>
      <c r="I55" s="65">
        <v>20</v>
      </c>
      <c r="J55" s="65">
        <v>0</v>
      </c>
      <c r="K55" s="65">
        <v>8.9</v>
      </c>
      <c r="L55" s="65">
        <v>19</v>
      </c>
      <c r="M55" s="65">
        <v>0</v>
      </c>
      <c r="N55" s="65">
        <v>20</v>
      </c>
      <c r="O55" s="65">
        <v>0</v>
      </c>
      <c r="P55" s="65">
        <v>7.6</v>
      </c>
      <c r="Q55" s="65">
        <v>20.399999999999999</v>
      </c>
      <c r="R55" s="5"/>
    </row>
    <row r="56" spans="1:18" ht="12.75" customHeight="1" x14ac:dyDescent="0.3">
      <c r="A56" s="41" t="s">
        <v>55</v>
      </c>
      <c r="B56" s="39">
        <v>9910</v>
      </c>
      <c r="C56" s="39">
        <v>1591</v>
      </c>
      <c r="D56" s="63">
        <v>30.4</v>
      </c>
      <c r="E56" s="65">
        <v>0</v>
      </c>
      <c r="F56" s="65">
        <v>0</v>
      </c>
      <c r="G56" s="65">
        <v>17</v>
      </c>
      <c r="H56" s="65">
        <v>25.4</v>
      </c>
      <c r="I56" s="65">
        <v>26.9</v>
      </c>
      <c r="J56" s="65">
        <v>29.2</v>
      </c>
      <c r="K56" s="65">
        <v>21.3</v>
      </c>
      <c r="L56" s="65">
        <v>14.1</v>
      </c>
      <c r="M56" s="65">
        <v>11.2</v>
      </c>
      <c r="N56" s="65">
        <v>10.5</v>
      </c>
      <c r="O56" s="65">
        <v>0</v>
      </c>
      <c r="P56" s="65">
        <v>6.7</v>
      </c>
      <c r="Q56" s="65">
        <v>29.9</v>
      </c>
      <c r="R56" s="5"/>
    </row>
    <row r="57" spans="1:18" ht="18" customHeight="1" x14ac:dyDescent="0.3">
      <c r="A57" s="41" t="s">
        <v>56</v>
      </c>
      <c r="B57" s="39">
        <v>37909</v>
      </c>
      <c r="C57" s="39">
        <v>14495</v>
      </c>
      <c r="D57" s="63">
        <v>35.299999999999997</v>
      </c>
      <c r="E57" s="65">
        <v>20.100000000000001</v>
      </c>
      <c r="F57" s="65">
        <v>0</v>
      </c>
      <c r="G57" s="65">
        <v>16.100000000000001</v>
      </c>
      <c r="H57" s="65">
        <v>15.4</v>
      </c>
      <c r="I57" s="65">
        <v>21.1</v>
      </c>
      <c r="J57" s="65">
        <v>9.5</v>
      </c>
      <c r="K57" s="65">
        <v>22.9</v>
      </c>
      <c r="L57" s="65">
        <v>12.2</v>
      </c>
      <c r="M57" s="65">
        <v>13.1</v>
      </c>
      <c r="N57" s="65">
        <v>11.2</v>
      </c>
      <c r="O57" s="65">
        <v>0</v>
      </c>
      <c r="P57" s="65">
        <v>9.6999999999999993</v>
      </c>
      <c r="Q57" s="65">
        <v>31.3</v>
      </c>
      <c r="R57" s="5"/>
    </row>
    <row r="58" spans="1:18" ht="12.75" customHeight="1" x14ac:dyDescent="0.3">
      <c r="A58" s="41" t="s">
        <v>57</v>
      </c>
      <c r="B58" s="39">
        <v>1242</v>
      </c>
      <c r="C58" s="39">
        <v>519</v>
      </c>
      <c r="D58" s="63">
        <v>25.4</v>
      </c>
      <c r="E58" s="65">
        <v>36.299999999999997</v>
      </c>
      <c r="F58" s="65">
        <v>25.7</v>
      </c>
      <c r="G58" s="65">
        <v>17</v>
      </c>
      <c r="H58" s="65">
        <v>2</v>
      </c>
      <c r="I58" s="65">
        <v>14.3</v>
      </c>
      <c r="J58" s="65">
        <v>17.399999999999999</v>
      </c>
      <c r="K58" s="65">
        <v>27.5</v>
      </c>
      <c r="L58" s="65">
        <v>0</v>
      </c>
      <c r="M58" s="65">
        <v>21.2</v>
      </c>
      <c r="N58" s="65">
        <v>18</v>
      </c>
      <c r="O58" s="65">
        <v>0</v>
      </c>
      <c r="P58" s="65">
        <v>13.8</v>
      </c>
      <c r="Q58" s="65">
        <v>22.4</v>
      </c>
      <c r="R58" s="5"/>
    </row>
    <row r="59" spans="1:18" ht="12.75" customHeight="1" x14ac:dyDescent="0.3">
      <c r="A59" s="41" t="s">
        <v>58</v>
      </c>
      <c r="B59" s="39">
        <v>4480</v>
      </c>
      <c r="C59" s="39">
        <v>2601</v>
      </c>
      <c r="D59" s="63">
        <v>29.1</v>
      </c>
      <c r="E59" s="65">
        <v>13.4</v>
      </c>
      <c r="F59" s="65">
        <v>12</v>
      </c>
      <c r="G59" s="65">
        <v>19.899999999999999</v>
      </c>
      <c r="H59" s="65">
        <v>0</v>
      </c>
      <c r="I59" s="65">
        <v>18.100000000000001</v>
      </c>
      <c r="J59" s="65">
        <v>0</v>
      </c>
      <c r="K59" s="65">
        <v>18.8</v>
      </c>
      <c r="L59" s="65">
        <v>7.2</v>
      </c>
      <c r="M59" s="65">
        <v>7.2</v>
      </c>
      <c r="N59" s="65">
        <v>10.3</v>
      </c>
      <c r="O59" s="65">
        <v>0</v>
      </c>
      <c r="P59" s="65">
        <v>8.8000000000000007</v>
      </c>
      <c r="Q59" s="65">
        <v>24.4</v>
      </c>
      <c r="R59" s="5"/>
    </row>
    <row r="60" spans="1:18" ht="12.75" customHeight="1" x14ac:dyDescent="0.3">
      <c r="A60" s="42" t="s">
        <v>59</v>
      </c>
      <c r="B60" s="46">
        <v>236</v>
      </c>
      <c r="C60" s="46">
        <v>204</v>
      </c>
      <c r="D60" s="66">
        <v>19.399999999999999</v>
      </c>
      <c r="E60" s="67">
        <v>16.2</v>
      </c>
      <c r="F60" s="67">
        <v>15</v>
      </c>
      <c r="G60" s="67">
        <v>22.5</v>
      </c>
      <c r="H60" s="67">
        <v>0</v>
      </c>
      <c r="I60" s="67">
        <v>12</v>
      </c>
      <c r="J60" s="67">
        <v>0</v>
      </c>
      <c r="K60" s="67">
        <v>20.7</v>
      </c>
      <c r="L60" s="67">
        <v>10.4</v>
      </c>
      <c r="M60" s="67">
        <v>12</v>
      </c>
      <c r="N60" s="67">
        <v>12</v>
      </c>
      <c r="O60" s="67">
        <v>0</v>
      </c>
      <c r="P60" s="67">
        <v>0</v>
      </c>
      <c r="Q60" s="67">
        <v>23.7</v>
      </c>
      <c r="R60" s="5"/>
    </row>
    <row r="61" spans="1:18" ht="12.75" customHeight="1" x14ac:dyDescent="0.25">
      <c r="A61" s="209" t="s">
        <v>265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</row>
    <row r="62" spans="1:18" ht="15" customHeight="1" x14ac:dyDescent="0.25">
      <c r="A62" s="149" t="s">
        <v>262</v>
      </c>
    </row>
  </sheetData>
  <phoneticPr fontId="0" type="noConversion"/>
  <printOptions horizontalCentered="1"/>
  <pageMargins left="0.25" right="0.25" top="0.25" bottom="0.25" header="0.5" footer="0.5"/>
  <pageSetup scale="6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M62"/>
  <sheetViews>
    <sheetView zoomScale="85" zoomScaleNormal="85" zoomScaleSheetLayoutView="100" workbookViewId="0">
      <selection activeCell="F5" sqref="F5:K5"/>
    </sheetView>
  </sheetViews>
  <sheetFormatPr defaultColWidth="9.08984375" defaultRowHeight="12.5" x14ac:dyDescent="0.25"/>
  <cols>
    <col min="1" max="3" width="15.6328125" style="2" customWidth="1"/>
    <col min="4" max="4" width="1.6328125" style="139" hidden="1" customWidth="1"/>
    <col min="5" max="5" width="15.6328125" style="139" hidden="1" customWidth="1"/>
    <col min="6" max="6" width="19.08984375" style="3" customWidth="1"/>
    <col min="7" max="7" width="14" style="3" customWidth="1"/>
    <col min="8" max="11" width="14" style="2" customWidth="1"/>
    <col min="12" max="16384" width="9.08984375" style="2"/>
  </cols>
  <sheetData>
    <row r="1" spans="1:12" s="110" customFormat="1" ht="13" x14ac:dyDescent="0.3">
      <c r="A1" s="159" t="s">
        <v>205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2" s="110" customFormat="1" ht="13" x14ac:dyDescent="0.3">
      <c r="A2" s="159" t="s">
        <v>206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2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2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</row>
    <row r="5" spans="1:12" s="139" customFormat="1" ht="20" customHeight="1" x14ac:dyDescent="0.25">
      <c r="A5" s="259"/>
      <c r="B5" s="260" t="s">
        <v>89</v>
      </c>
      <c r="C5" s="241"/>
      <c r="D5" s="153"/>
      <c r="F5" s="242" t="s">
        <v>254</v>
      </c>
      <c r="G5" s="254"/>
      <c r="H5" s="254"/>
      <c r="I5" s="254"/>
      <c r="J5" s="254"/>
      <c r="K5" s="261"/>
    </row>
    <row r="6" spans="1:12" s="3" customFormat="1" ht="54" customHeight="1" x14ac:dyDescent="0.3">
      <c r="A6" s="150" t="s">
        <v>0</v>
      </c>
      <c r="B6" s="21" t="s">
        <v>113</v>
      </c>
      <c r="C6" s="102" t="s">
        <v>263</v>
      </c>
      <c r="D6" s="155"/>
      <c r="E6" s="150" t="str">
        <f>A6</f>
        <v>STATE</v>
      </c>
      <c r="F6" s="262" t="s">
        <v>118</v>
      </c>
      <c r="G6" s="151" t="s">
        <v>109</v>
      </c>
      <c r="H6" s="151" t="s">
        <v>119</v>
      </c>
      <c r="I6" s="151" t="s">
        <v>108</v>
      </c>
      <c r="J6" s="151" t="s">
        <v>110</v>
      </c>
      <c r="K6" s="151" t="s">
        <v>111</v>
      </c>
      <c r="L6" s="3" t="s">
        <v>4</v>
      </c>
    </row>
    <row r="7" spans="1:12" ht="12.75" customHeight="1" x14ac:dyDescent="0.3">
      <c r="A7" s="33" t="s">
        <v>3</v>
      </c>
      <c r="B7" s="68">
        <f>SUM(B8:B61)</f>
        <v>544603</v>
      </c>
      <c r="C7" s="193">
        <f>SUM(C8:C61)</f>
        <v>194077</v>
      </c>
      <c r="D7" s="155"/>
      <c r="E7" s="161" t="str">
        <f>A7</f>
        <v>United States</v>
      </c>
      <c r="F7" s="217">
        <f t="shared" ref="F7:K7" si="0">SUM(F8:F61)</f>
        <v>350527</v>
      </c>
      <c r="G7" s="69">
        <f t="shared" si="0"/>
        <v>294484</v>
      </c>
      <c r="H7" s="61">
        <f t="shared" si="0"/>
        <v>23985</v>
      </c>
      <c r="I7" s="61">
        <f t="shared" si="0"/>
        <v>20402</v>
      </c>
      <c r="J7" s="61">
        <f t="shared" si="0"/>
        <v>11430</v>
      </c>
      <c r="K7" s="61">
        <f t="shared" si="0"/>
        <v>233</v>
      </c>
    </row>
    <row r="8" spans="1:12" ht="18" customHeight="1" x14ac:dyDescent="0.3">
      <c r="A8" s="41" t="s">
        <v>7</v>
      </c>
      <c r="B8" s="39">
        <v>1822</v>
      </c>
      <c r="C8" s="56">
        <v>815</v>
      </c>
      <c r="D8" s="154"/>
      <c r="E8" s="156" t="str">
        <f>A8</f>
        <v>Alabama</v>
      </c>
      <c r="F8" s="70">
        <v>1007</v>
      </c>
      <c r="G8" s="70">
        <v>932</v>
      </c>
      <c r="H8" s="39">
        <v>26</v>
      </c>
      <c r="I8" s="39">
        <v>28</v>
      </c>
      <c r="J8" s="39">
        <v>20</v>
      </c>
      <c r="K8" s="39">
        <v>1</v>
      </c>
    </row>
    <row r="9" spans="1:12" ht="12.75" customHeight="1" x14ac:dyDescent="0.3">
      <c r="A9" s="41" t="s">
        <v>8</v>
      </c>
      <c r="B9" s="39">
        <v>862</v>
      </c>
      <c r="C9" s="56">
        <v>268</v>
      </c>
      <c r="D9" s="154"/>
      <c r="E9" s="156" t="str">
        <f t="shared" ref="E9:E62" si="1">A9</f>
        <v>Alaska</v>
      </c>
      <c r="F9" s="70">
        <v>594</v>
      </c>
      <c r="G9" s="70">
        <v>460</v>
      </c>
      <c r="H9" s="39">
        <v>68</v>
      </c>
      <c r="I9" s="39">
        <v>43</v>
      </c>
      <c r="J9" s="39">
        <v>22</v>
      </c>
      <c r="K9" s="44">
        <v>1</v>
      </c>
    </row>
    <row r="10" spans="1:12" ht="12.75" customHeight="1" x14ac:dyDescent="0.3">
      <c r="A10" s="41" t="s">
        <v>9</v>
      </c>
      <c r="B10" s="39">
        <v>1555</v>
      </c>
      <c r="C10" s="56">
        <v>200</v>
      </c>
      <c r="D10" s="154"/>
      <c r="E10" s="156" t="str">
        <f t="shared" si="1"/>
        <v>Arizona</v>
      </c>
      <c r="F10" s="70">
        <v>1355</v>
      </c>
      <c r="G10" s="70">
        <v>1240</v>
      </c>
      <c r="H10" s="39">
        <v>49</v>
      </c>
      <c r="I10" s="39">
        <v>47</v>
      </c>
      <c r="J10" s="39">
        <v>19</v>
      </c>
      <c r="K10" s="44">
        <v>0</v>
      </c>
    </row>
    <row r="11" spans="1:12" ht="12.75" customHeight="1" x14ac:dyDescent="0.3">
      <c r="A11" s="41" t="s">
        <v>10</v>
      </c>
      <c r="B11" s="39">
        <v>351</v>
      </c>
      <c r="C11" s="56">
        <v>51</v>
      </c>
      <c r="D11" s="154"/>
      <c r="E11" s="156" t="str">
        <f t="shared" si="1"/>
        <v>Arkansas</v>
      </c>
      <c r="F11" s="70">
        <v>300</v>
      </c>
      <c r="G11" s="70">
        <v>265</v>
      </c>
      <c r="H11" s="39">
        <v>17</v>
      </c>
      <c r="I11" s="39">
        <v>15</v>
      </c>
      <c r="J11" s="39">
        <v>3</v>
      </c>
      <c r="K11" s="44">
        <v>0</v>
      </c>
    </row>
    <row r="12" spans="1:12" ht="12.75" customHeight="1" x14ac:dyDescent="0.3">
      <c r="A12" s="41" t="s">
        <v>11</v>
      </c>
      <c r="B12" s="39">
        <v>222524</v>
      </c>
      <c r="C12" s="56">
        <v>105138</v>
      </c>
      <c r="D12" s="154"/>
      <c r="E12" s="156" t="str">
        <f t="shared" si="1"/>
        <v>California</v>
      </c>
      <c r="F12" s="70">
        <v>117386</v>
      </c>
      <c r="G12" s="70">
        <v>96253</v>
      </c>
      <c r="H12" s="39">
        <v>8104</v>
      </c>
      <c r="I12" s="39">
        <v>8045</v>
      </c>
      <c r="J12" s="39">
        <v>4877</v>
      </c>
      <c r="K12" s="39">
        <v>109</v>
      </c>
    </row>
    <row r="13" spans="1:12" ht="12.75" customHeight="1" x14ac:dyDescent="0.3">
      <c r="A13" s="41" t="s">
        <v>12</v>
      </c>
      <c r="B13" s="39">
        <v>6563</v>
      </c>
      <c r="C13" s="56">
        <v>2830</v>
      </c>
      <c r="D13" s="154"/>
      <c r="E13" s="156" t="str">
        <f t="shared" si="1"/>
        <v>Colorado</v>
      </c>
      <c r="F13" s="70">
        <v>3733</v>
      </c>
      <c r="G13" s="70">
        <v>1444</v>
      </c>
      <c r="H13" s="39">
        <v>1425</v>
      </c>
      <c r="I13" s="39">
        <v>592</v>
      </c>
      <c r="J13" s="39">
        <v>264</v>
      </c>
      <c r="K13" s="39">
        <v>9</v>
      </c>
    </row>
    <row r="14" spans="1:12" ht="12.75" customHeight="1" x14ac:dyDescent="0.3">
      <c r="A14" s="41" t="s">
        <v>13</v>
      </c>
      <c r="B14" s="39">
        <v>1948</v>
      </c>
      <c r="C14" s="56">
        <v>76</v>
      </c>
      <c r="D14" s="154"/>
      <c r="E14" s="156" t="str">
        <f t="shared" si="1"/>
        <v xml:space="preserve">Connecticut </v>
      </c>
      <c r="F14" s="70">
        <v>1872</v>
      </c>
      <c r="G14" s="70">
        <v>1776</v>
      </c>
      <c r="H14" s="39">
        <v>32</v>
      </c>
      <c r="I14" s="39">
        <v>52</v>
      </c>
      <c r="J14" s="39">
        <v>10</v>
      </c>
      <c r="K14" s="44">
        <v>0</v>
      </c>
    </row>
    <row r="15" spans="1:12" ht="12.75" customHeight="1" x14ac:dyDescent="0.3">
      <c r="A15" s="41" t="s">
        <v>14</v>
      </c>
      <c r="B15" s="39">
        <v>629</v>
      </c>
      <c r="C15" s="56">
        <v>112</v>
      </c>
      <c r="D15" s="154"/>
      <c r="E15" s="156" t="str">
        <f t="shared" si="1"/>
        <v>Delaware</v>
      </c>
      <c r="F15" s="70">
        <v>517</v>
      </c>
      <c r="G15" s="70">
        <v>454</v>
      </c>
      <c r="H15" s="39">
        <v>26</v>
      </c>
      <c r="I15" s="39">
        <v>27</v>
      </c>
      <c r="J15" s="39">
        <v>10</v>
      </c>
      <c r="K15" s="44">
        <v>0</v>
      </c>
    </row>
    <row r="16" spans="1:12" ht="12.75" customHeight="1" x14ac:dyDescent="0.3">
      <c r="A16" s="41" t="s">
        <v>76</v>
      </c>
      <c r="B16" s="39">
        <v>3741</v>
      </c>
      <c r="C16" s="56">
        <v>765</v>
      </c>
      <c r="D16" s="154"/>
      <c r="E16" s="156" t="str">
        <f t="shared" si="1"/>
        <v>District of Col.</v>
      </c>
      <c r="F16" s="70">
        <v>2976</v>
      </c>
      <c r="G16" s="70">
        <v>2846</v>
      </c>
      <c r="H16" s="39">
        <v>46</v>
      </c>
      <c r="I16" s="39">
        <v>50</v>
      </c>
      <c r="J16" s="39">
        <v>29</v>
      </c>
      <c r="K16" s="39">
        <v>6</v>
      </c>
    </row>
    <row r="17" spans="1:13" ht="12.75" customHeight="1" x14ac:dyDescent="0.3">
      <c r="A17" s="41" t="s">
        <v>15</v>
      </c>
      <c r="B17" s="39">
        <v>3642</v>
      </c>
      <c r="C17" s="56">
        <v>450</v>
      </c>
      <c r="D17" s="154"/>
      <c r="E17" s="156" t="str">
        <f t="shared" si="1"/>
        <v>Florida</v>
      </c>
      <c r="F17" s="70">
        <v>3192</v>
      </c>
      <c r="G17" s="70">
        <v>2994</v>
      </c>
      <c r="H17" s="39">
        <v>119</v>
      </c>
      <c r="I17" s="39">
        <v>42</v>
      </c>
      <c r="J17" s="39">
        <v>37</v>
      </c>
      <c r="K17" s="44">
        <v>1</v>
      </c>
    </row>
    <row r="18" spans="1:13" ht="18" customHeight="1" x14ac:dyDescent="0.3">
      <c r="A18" s="41" t="s">
        <v>16</v>
      </c>
      <c r="B18" s="39">
        <v>1171</v>
      </c>
      <c r="C18" s="56">
        <v>75</v>
      </c>
      <c r="D18" s="154"/>
      <c r="E18" s="156" t="str">
        <f t="shared" si="1"/>
        <v>Georgia</v>
      </c>
      <c r="F18" s="70">
        <v>1096</v>
      </c>
      <c r="G18" s="70">
        <v>1035</v>
      </c>
      <c r="H18" s="39">
        <v>29</v>
      </c>
      <c r="I18" s="39">
        <v>25</v>
      </c>
      <c r="J18" s="39">
        <v>6</v>
      </c>
      <c r="K18" s="44">
        <v>1</v>
      </c>
      <c r="M18" s="55"/>
    </row>
    <row r="19" spans="1:13" ht="12.75" customHeight="1" x14ac:dyDescent="0.3">
      <c r="A19" s="41" t="s">
        <v>17</v>
      </c>
      <c r="B19" s="39">
        <v>172</v>
      </c>
      <c r="C19" s="56">
        <v>3</v>
      </c>
      <c r="D19" s="154"/>
      <c r="E19" s="156" t="str">
        <f t="shared" si="1"/>
        <v>Guam</v>
      </c>
      <c r="F19" s="70">
        <v>169</v>
      </c>
      <c r="G19" s="70">
        <v>169</v>
      </c>
      <c r="H19" s="44">
        <v>0</v>
      </c>
      <c r="I19" s="44">
        <v>0</v>
      </c>
      <c r="J19" s="44">
        <v>0</v>
      </c>
      <c r="K19" s="44">
        <v>0</v>
      </c>
    </row>
    <row r="20" spans="1:13" ht="12.75" customHeight="1" x14ac:dyDescent="0.3">
      <c r="A20" s="41" t="s">
        <v>18</v>
      </c>
      <c r="B20" s="39">
        <v>3214</v>
      </c>
      <c r="C20" s="56">
        <v>420</v>
      </c>
      <c r="D20" s="154"/>
      <c r="E20" s="156" t="str">
        <f t="shared" si="1"/>
        <v>Hawaii</v>
      </c>
      <c r="F20" s="70">
        <v>2794</v>
      </c>
      <c r="G20" s="70">
        <v>2269</v>
      </c>
      <c r="H20" s="39">
        <v>213</v>
      </c>
      <c r="I20" s="39">
        <v>220</v>
      </c>
      <c r="J20" s="39">
        <v>90</v>
      </c>
      <c r="K20" s="39">
        <v>1</v>
      </c>
    </row>
    <row r="21" spans="1:13" ht="12.75" customHeight="1" x14ac:dyDescent="0.3">
      <c r="A21" s="41" t="s">
        <v>19</v>
      </c>
      <c r="B21" s="39">
        <v>26</v>
      </c>
      <c r="C21" s="56">
        <v>16</v>
      </c>
      <c r="D21" s="154"/>
      <c r="E21" s="156" t="str">
        <f t="shared" si="1"/>
        <v>Idaho</v>
      </c>
      <c r="F21" s="70">
        <v>9</v>
      </c>
      <c r="G21" s="70">
        <v>5</v>
      </c>
      <c r="H21" s="39">
        <v>2</v>
      </c>
      <c r="I21" s="39">
        <v>2</v>
      </c>
      <c r="J21" s="44">
        <v>1</v>
      </c>
      <c r="K21" s="44">
        <v>0</v>
      </c>
    </row>
    <row r="22" spans="1:13" ht="12.75" customHeight="1" x14ac:dyDescent="0.3">
      <c r="A22" s="41" t="s">
        <v>20</v>
      </c>
      <c r="B22" s="39">
        <v>2412</v>
      </c>
      <c r="C22" s="56">
        <v>1164</v>
      </c>
      <c r="D22" s="154"/>
      <c r="E22" s="156" t="str">
        <f t="shared" si="1"/>
        <v>Illinois</v>
      </c>
      <c r="F22" s="70">
        <v>1248</v>
      </c>
      <c r="G22" s="70">
        <v>386</v>
      </c>
      <c r="H22" s="39">
        <v>264</v>
      </c>
      <c r="I22" s="39">
        <v>436</v>
      </c>
      <c r="J22" s="39">
        <v>162</v>
      </c>
      <c r="K22" s="44">
        <v>0</v>
      </c>
    </row>
    <row r="23" spans="1:13" ht="12.75" customHeight="1" x14ac:dyDescent="0.3">
      <c r="A23" s="41" t="s">
        <v>21</v>
      </c>
      <c r="B23" s="39">
        <v>1626</v>
      </c>
      <c r="C23" s="56">
        <v>226</v>
      </c>
      <c r="D23" s="154"/>
      <c r="E23" s="156" t="str">
        <f t="shared" si="1"/>
        <v>Indiana</v>
      </c>
      <c r="F23" s="70">
        <v>1400</v>
      </c>
      <c r="G23" s="70">
        <v>1224</v>
      </c>
      <c r="H23" s="39">
        <v>100</v>
      </c>
      <c r="I23" s="39">
        <v>58</v>
      </c>
      <c r="J23" s="39">
        <v>18</v>
      </c>
      <c r="K23" s="44">
        <v>0</v>
      </c>
    </row>
    <row r="24" spans="1:13" ht="12.75" customHeight="1" x14ac:dyDescent="0.3">
      <c r="A24" s="41" t="s">
        <v>22</v>
      </c>
      <c r="B24" s="39">
        <v>2062</v>
      </c>
      <c r="C24" s="56">
        <v>355</v>
      </c>
      <c r="D24" s="154"/>
      <c r="E24" s="156" t="str">
        <f t="shared" si="1"/>
        <v>Iowa</v>
      </c>
      <c r="F24" s="70">
        <v>1706</v>
      </c>
      <c r="G24" s="70">
        <v>1480</v>
      </c>
      <c r="H24" s="39">
        <v>99</v>
      </c>
      <c r="I24" s="39">
        <v>97</v>
      </c>
      <c r="J24" s="39">
        <v>30</v>
      </c>
      <c r="K24" s="39">
        <v>1</v>
      </c>
    </row>
    <row r="25" spans="1:13" ht="12.75" customHeight="1" x14ac:dyDescent="0.3">
      <c r="A25" s="41" t="s">
        <v>23</v>
      </c>
      <c r="B25" s="39">
        <v>1479</v>
      </c>
      <c r="C25" s="56">
        <v>436</v>
      </c>
      <c r="D25" s="154"/>
      <c r="E25" s="156" t="str">
        <f t="shared" si="1"/>
        <v>Kansas</v>
      </c>
      <c r="F25" s="70">
        <v>1043</v>
      </c>
      <c r="G25" s="70">
        <v>827</v>
      </c>
      <c r="H25" s="39">
        <v>88</v>
      </c>
      <c r="I25" s="39">
        <v>84</v>
      </c>
      <c r="J25" s="39">
        <v>44</v>
      </c>
      <c r="K25" s="44">
        <v>0</v>
      </c>
    </row>
    <row r="26" spans="1:13" ht="12.75" customHeight="1" x14ac:dyDescent="0.3">
      <c r="A26" s="41" t="s">
        <v>24</v>
      </c>
      <c r="B26" s="39">
        <v>2921</v>
      </c>
      <c r="C26" s="56">
        <v>586</v>
      </c>
      <c r="D26" s="154"/>
      <c r="E26" s="156" t="str">
        <f t="shared" si="1"/>
        <v>Kentucky</v>
      </c>
      <c r="F26" s="70">
        <v>2334</v>
      </c>
      <c r="G26" s="70">
        <v>2067</v>
      </c>
      <c r="H26" s="39">
        <v>112</v>
      </c>
      <c r="I26" s="39">
        <v>106</v>
      </c>
      <c r="J26" s="39">
        <v>50</v>
      </c>
      <c r="K26" s="44">
        <v>0</v>
      </c>
    </row>
    <row r="27" spans="1:13" ht="12.75" customHeight="1" x14ac:dyDescent="0.3">
      <c r="A27" s="41" t="s">
        <v>25</v>
      </c>
      <c r="B27" s="39">
        <v>1206</v>
      </c>
      <c r="C27" s="56">
        <v>57</v>
      </c>
      <c r="D27" s="154"/>
      <c r="E27" s="156" t="str">
        <f t="shared" si="1"/>
        <v>Louisiana</v>
      </c>
      <c r="F27" s="70">
        <v>1149</v>
      </c>
      <c r="G27" s="70">
        <v>971</v>
      </c>
      <c r="H27" s="39">
        <v>84</v>
      </c>
      <c r="I27" s="39">
        <v>52</v>
      </c>
      <c r="J27" s="39">
        <v>34</v>
      </c>
      <c r="K27" s="44">
        <v>8</v>
      </c>
    </row>
    <row r="28" spans="1:13" ht="18" customHeight="1" x14ac:dyDescent="0.3">
      <c r="A28" s="41" t="s">
        <v>26</v>
      </c>
      <c r="B28" s="39">
        <v>10507</v>
      </c>
      <c r="C28" s="56">
        <v>8187</v>
      </c>
      <c r="D28" s="154"/>
      <c r="E28" s="156" t="str">
        <f t="shared" si="1"/>
        <v>Maine</v>
      </c>
      <c r="F28" s="70">
        <v>2319</v>
      </c>
      <c r="G28" s="70">
        <v>760</v>
      </c>
      <c r="H28" s="39">
        <v>1119</v>
      </c>
      <c r="I28" s="39">
        <v>219</v>
      </c>
      <c r="J28" s="39">
        <v>213</v>
      </c>
      <c r="K28" s="39">
        <v>8</v>
      </c>
    </row>
    <row r="29" spans="1:13" ht="12.75" customHeight="1" x14ac:dyDescent="0.3">
      <c r="A29" s="41" t="s">
        <v>27</v>
      </c>
      <c r="B29" s="39">
        <v>11569</v>
      </c>
      <c r="C29" s="56">
        <v>1379</v>
      </c>
      <c r="D29" s="154"/>
      <c r="E29" s="156" t="str">
        <f t="shared" si="1"/>
        <v>Maryland</v>
      </c>
      <c r="F29" s="70">
        <v>10190</v>
      </c>
      <c r="G29" s="70">
        <v>9704</v>
      </c>
      <c r="H29" s="39">
        <v>150</v>
      </c>
      <c r="I29" s="39">
        <v>196</v>
      </c>
      <c r="J29" s="39">
        <v>130</v>
      </c>
      <c r="K29" s="44">
        <v>10</v>
      </c>
    </row>
    <row r="30" spans="1:13" ht="12.75" customHeight="1" x14ac:dyDescent="0.3">
      <c r="A30" s="41" t="s">
        <v>28</v>
      </c>
      <c r="B30" s="39">
        <v>38553</v>
      </c>
      <c r="C30" s="56">
        <v>19502</v>
      </c>
      <c r="D30" s="154"/>
      <c r="E30" s="156" t="str">
        <f t="shared" si="1"/>
        <v>Massachusetts</v>
      </c>
      <c r="F30" s="70">
        <v>19051</v>
      </c>
      <c r="G30" s="70">
        <v>16653</v>
      </c>
      <c r="H30" s="39">
        <v>1002</v>
      </c>
      <c r="I30" s="39">
        <v>969</v>
      </c>
      <c r="J30" s="39">
        <v>428</v>
      </c>
      <c r="K30" s="44">
        <v>0</v>
      </c>
    </row>
    <row r="31" spans="1:13" ht="12.75" customHeight="1" x14ac:dyDescent="0.3">
      <c r="A31" s="41" t="s">
        <v>29</v>
      </c>
      <c r="B31" s="39">
        <v>2513</v>
      </c>
      <c r="C31" s="56">
        <v>1133</v>
      </c>
      <c r="D31" s="154"/>
      <c r="E31" s="156" t="str">
        <f t="shared" si="1"/>
        <v>Michigan</v>
      </c>
      <c r="F31" s="70">
        <v>1380</v>
      </c>
      <c r="G31" s="70">
        <v>1044</v>
      </c>
      <c r="H31" s="39">
        <v>143</v>
      </c>
      <c r="I31" s="39">
        <v>130</v>
      </c>
      <c r="J31" s="39">
        <v>64</v>
      </c>
      <c r="K31" s="44">
        <v>0</v>
      </c>
    </row>
    <row r="32" spans="1:13" ht="12.75" customHeight="1" x14ac:dyDescent="0.3">
      <c r="A32" s="41" t="s">
        <v>30</v>
      </c>
      <c r="B32" s="39">
        <v>6898</v>
      </c>
      <c r="C32" s="56">
        <v>1408</v>
      </c>
      <c r="D32" s="154"/>
      <c r="E32" s="156" t="str">
        <f t="shared" si="1"/>
        <v>Minnesota</v>
      </c>
      <c r="F32" s="70">
        <v>5490</v>
      </c>
      <c r="G32" s="70">
        <v>4147</v>
      </c>
      <c r="H32" s="39">
        <v>556</v>
      </c>
      <c r="I32" s="39">
        <v>584</v>
      </c>
      <c r="J32" s="39">
        <v>190</v>
      </c>
      <c r="K32" s="39">
        <v>13</v>
      </c>
    </row>
    <row r="33" spans="1:11" ht="12.75" customHeight="1" x14ac:dyDescent="0.3">
      <c r="A33" s="41" t="s">
        <v>31</v>
      </c>
      <c r="B33" s="39">
        <v>189</v>
      </c>
      <c r="C33" s="56">
        <v>82</v>
      </c>
      <c r="D33" s="154"/>
      <c r="E33" s="156" t="str">
        <f t="shared" si="1"/>
        <v>Mississippi</v>
      </c>
      <c r="F33" s="70">
        <v>107</v>
      </c>
      <c r="G33" s="70">
        <v>85</v>
      </c>
      <c r="H33" s="39">
        <v>10</v>
      </c>
      <c r="I33" s="39">
        <v>8</v>
      </c>
      <c r="J33" s="39">
        <v>3</v>
      </c>
      <c r="K33" s="44">
        <v>1</v>
      </c>
    </row>
    <row r="34" spans="1:11" ht="12.75" customHeight="1" x14ac:dyDescent="0.3">
      <c r="A34" s="41" t="s">
        <v>32</v>
      </c>
      <c r="B34" s="39">
        <v>3071</v>
      </c>
      <c r="C34" s="56">
        <v>539</v>
      </c>
      <c r="D34" s="154"/>
      <c r="E34" s="156" t="str">
        <f t="shared" si="1"/>
        <v>Missouri</v>
      </c>
      <c r="F34" s="70">
        <v>2532</v>
      </c>
      <c r="G34" s="70">
        <v>2363</v>
      </c>
      <c r="H34" s="39">
        <v>82</v>
      </c>
      <c r="I34" s="39">
        <v>71</v>
      </c>
      <c r="J34" s="39">
        <v>15</v>
      </c>
      <c r="K34" s="39">
        <v>1</v>
      </c>
    </row>
    <row r="35" spans="1:11" ht="12.75" customHeight="1" x14ac:dyDescent="0.3">
      <c r="A35" s="41" t="s">
        <v>33</v>
      </c>
      <c r="B35" s="39">
        <v>519</v>
      </c>
      <c r="C35" s="56">
        <v>178</v>
      </c>
      <c r="D35" s="154"/>
      <c r="E35" s="156" t="str">
        <f t="shared" si="1"/>
        <v>Montana</v>
      </c>
      <c r="F35" s="70">
        <v>340</v>
      </c>
      <c r="G35" s="70">
        <v>203</v>
      </c>
      <c r="H35" s="39">
        <v>82</v>
      </c>
      <c r="I35" s="39">
        <v>42</v>
      </c>
      <c r="J35" s="39">
        <v>13</v>
      </c>
      <c r="K35" s="44">
        <v>0</v>
      </c>
    </row>
    <row r="36" spans="1:11" ht="12.75" customHeight="1" x14ac:dyDescent="0.3">
      <c r="A36" s="41" t="s">
        <v>34</v>
      </c>
      <c r="B36" s="39">
        <v>766</v>
      </c>
      <c r="C36" s="56">
        <v>79</v>
      </c>
      <c r="D36" s="154"/>
      <c r="E36" s="156" t="str">
        <f t="shared" si="1"/>
        <v>Nebraska</v>
      </c>
      <c r="F36" s="70">
        <v>687</v>
      </c>
      <c r="G36" s="70">
        <v>668</v>
      </c>
      <c r="H36" s="39">
        <v>6</v>
      </c>
      <c r="I36" s="39">
        <v>10</v>
      </c>
      <c r="J36" s="39">
        <v>3</v>
      </c>
      <c r="K36" s="44">
        <v>0</v>
      </c>
    </row>
    <row r="37" spans="1:11" ht="12.75" customHeight="1" x14ac:dyDescent="0.3">
      <c r="A37" s="41" t="s">
        <v>35</v>
      </c>
      <c r="B37" s="39">
        <v>3313</v>
      </c>
      <c r="C37" s="56">
        <v>783</v>
      </c>
      <c r="D37" s="154"/>
      <c r="E37" s="156" t="str">
        <f t="shared" si="1"/>
        <v>Nevada</v>
      </c>
      <c r="F37" s="70">
        <v>2531</v>
      </c>
      <c r="G37" s="70">
        <v>1950</v>
      </c>
      <c r="H37" s="39">
        <v>306</v>
      </c>
      <c r="I37" s="39">
        <v>171</v>
      </c>
      <c r="J37" s="39">
        <v>101</v>
      </c>
      <c r="K37" s="44">
        <v>3</v>
      </c>
    </row>
    <row r="38" spans="1:11" ht="18" customHeight="1" x14ac:dyDescent="0.3">
      <c r="A38" s="41" t="s">
        <v>36</v>
      </c>
      <c r="B38" s="39">
        <v>1945</v>
      </c>
      <c r="C38" s="56">
        <v>1201</v>
      </c>
      <c r="D38" s="154"/>
      <c r="E38" s="156" t="str">
        <f t="shared" si="1"/>
        <v>New Hampshire</v>
      </c>
      <c r="F38" s="70">
        <v>744</v>
      </c>
      <c r="G38" s="70">
        <v>510</v>
      </c>
      <c r="H38" s="39">
        <v>100</v>
      </c>
      <c r="I38" s="39">
        <v>87</v>
      </c>
      <c r="J38" s="39">
        <v>47</v>
      </c>
      <c r="K38" s="44">
        <v>1</v>
      </c>
    </row>
    <row r="39" spans="1:11" ht="12.75" customHeight="1" x14ac:dyDescent="0.3">
      <c r="A39" s="41" t="s">
        <v>37</v>
      </c>
      <c r="B39" s="39">
        <v>6088</v>
      </c>
      <c r="C39" s="56">
        <v>424</v>
      </c>
      <c r="D39" s="154"/>
      <c r="E39" s="156" t="str">
        <f t="shared" si="1"/>
        <v>New Jersey</v>
      </c>
      <c r="F39" s="70">
        <v>5665</v>
      </c>
      <c r="G39" s="70">
        <v>5418</v>
      </c>
      <c r="H39" s="39">
        <v>93</v>
      </c>
      <c r="I39" s="39">
        <v>106</v>
      </c>
      <c r="J39" s="39">
        <v>35</v>
      </c>
      <c r="K39" s="39">
        <v>13</v>
      </c>
    </row>
    <row r="40" spans="1:11" ht="12.75" customHeight="1" x14ac:dyDescent="0.3">
      <c r="A40" s="41" t="s">
        <v>38</v>
      </c>
      <c r="B40" s="39">
        <v>6382</v>
      </c>
      <c r="C40" s="56">
        <v>473</v>
      </c>
      <c r="D40" s="154"/>
      <c r="E40" s="156" t="str">
        <f t="shared" si="1"/>
        <v>New Mexico</v>
      </c>
      <c r="F40" s="70">
        <v>5909</v>
      </c>
      <c r="G40" s="70">
        <v>5875</v>
      </c>
      <c r="H40" s="39">
        <v>5</v>
      </c>
      <c r="I40" s="39">
        <v>15</v>
      </c>
      <c r="J40" s="39">
        <v>13</v>
      </c>
      <c r="K40" s="44">
        <v>0</v>
      </c>
    </row>
    <row r="41" spans="1:11" ht="12.75" customHeight="1" x14ac:dyDescent="0.3">
      <c r="A41" s="41" t="s">
        <v>39</v>
      </c>
      <c r="B41" s="39">
        <v>79070</v>
      </c>
      <c r="C41" s="56">
        <v>9069</v>
      </c>
      <c r="D41" s="154"/>
      <c r="E41" s="156" t="str">
        <f t="shared" si="1"/>
        <v>New York</v>
      </c>
      <c r="F41" s="70">
        <v>70001</v>
      </c>
      <c r="G41" s="70">
        <v>61562</v>
      </c>
      <c r="H41" s="39">
        <v>2807</v>
      </c>
      <c r="I41" s="39">
        <v>3892</v>
      </c>
      <c r="J41" s="39">
        <v>1740</v>
      </c>
      <c r="K41" s="44">
        <v>0</v>
      </c>
    </row>
    <row r="42" spans="1:11" ht="12.75" customHeight="1" x14ac:dyDescent="0.3">
      <c r="A42" s="41" t="s">
        <v>40</v>
      </c>
      <c r="B42" s="39">
        <v>3509</v>
      </c>
      <c r="C42" s="56">
        <v>196</v>
      </c>
      <c r="D42" s="154"/>
      <c r="E42" s="156" t="str">
        <f t="shared" si="1"/>
        <v>North Carolina</v>
      </c>
      <c r="F42" s="70">
        <v>3313</v>
      </c>
      <c r="G42" s="70">
        <v>3133</v>
      </c>
      <c r="H42" s="39">
        <v>103</v>
      </c>
      <c r="I42" s="39">
        <v>63</v>
      </c>
      <c r="J42" s="39">
        <v>14</v>
      </c>
      <c r="K42" s="44">
        <v>0</v>
      </c>
    </row>
    <row r="43" spans="1:11" ht="12.75" customHeight="1" x14ac:dyDescent="0.3">
      <c r="A43" s="41" t="s">
        <v>41</v>
      </c>
      <c r="B43" s="39">
        <v>197</v>
      </c>
      <c r="C43" s="56">
        <v>77</v>
      </c>
      <c r="D43" s="154"/>
      <c r="E43" s="156" t="str">
        <f t="shared" si="1"/>
        <v>North Dakota</v>
      </c>
      <c r="F43" s="70">
        <v>119</v>
      </c>
      <c r="G43" s="70">
        <v>85</v>
      </c>
      <c r="H43" s="39">
        <v>14</v>
      </c>
      <c r="I43" s="39">
        <v>14</v>
      </c>
      <c r="J43" s="39">
        <v>7</v>
      </c>
      <c r="K43" s="44">
        <v>0</v>
      </c>
    </row>
    <row r="44" spans="1:11" ht="12.75" customHeight="1" x14ac:dyDescent="0.3">
      <c r="A44" s="41" t="s">
        <v>42</v>
      </c>
      <c r="B44" s="39">
        <v>4415</v>
      </c>
      <c r="C44" s="56">
        <v>1569</v>
      </c>
      <c r="D44" s="154"/>
      <c r="E44" s="156" t="str">
        <f t="shared" si="1"/>
        <v>Ohio</v>
      </c>
      <c r="F44" s="70">
        <v>2846</v>
      </c>
      <c r="G44" s="70">
        <v>2514</v>
      </c>
      <c r="H44" s="39">
        <v>175</v>
      </c>
      <c r="I44" s="39">
        <v>101</v>
      </c>
      <c r="J44" s="39">
        <v>54</v>
      </c>
      <c r="K44" s="44">
        <v>2</v>
      </c>
    </row>
    <row r="45" spans="1:11" ht="12.75" customHeight="1" x14ac:dyDescent="0.3">
      <c r="A45" s="41" t="s">
        <v>43</v>
      </c>
      <c r="B45" s="39">
        <v>866</v>
      </c>
      <c r="C45" s="56">
        <v>163</v>
      </c>
      <c r="D45" s="154"/>
      <c r="E45" s="156" t="str">
        <f t="shared" si="1"/>
        <v>Oklahoma</v>
      </c>
      <c r="F45" s="70">
        <v>703</v>
      </c>
      <c r="G45" s="70">
        <v>569</v>
      </c>
      <c r="H45" s="39">
        <v>35</v>
      </c>
      <c r="I45" s="39">
        <v>53</v>
      </c>
      <c r="J45" s="39">
        <v>39</v>
      </c>
      <c r="K45" s="39">
        <v>7</v>
      </c>
    </row>
    <row r="46" spans="1:11" ht="12.75" customHeight="1" x14ac:dyDescent="0.3">
      <c r="A46" s="41" t="s">
        <v>44</v>
      </c>
      <c r="B46" s="39">
        <v>31532</v>
      </c>
      <c r="C46" s="56">
        <v>15125</v>
      </c>
      <c r="D46" s="154"/>
      <c r="E46" s="156" t="str">
        <f t="shared" si="1"/>
        <v>Oregon</v>
      </c>
      <c r="F46" s="70">
        <v>16408</v>
      </c>
      <c r="G46" s="70">
        <v>12977</v>
      </c>
      <c r="H46" s="39">
        <v>1519</v>
      </c>
      <c r="I46" s="39">
        <v>626</v>
      </c>
      <c r="J46" s="39">
        <v>1286</v>
      </c>
      <c r="K46" s="44">
        <v>0</v>
      </c>
    </row>
    <row r="47" spans="1:11" ht="12.75" customHeight="1" x14ac:dyDescent="0.3">
      <c r="A47" s="41" t="s">
        <v>45</v>
      </c>
      <c r="B47" s="39">
        <v>15552</v>
      </c>
      <c r="C47" s="56">
        <v>2794</v>
      </c>
      <c r="D47" s="154"/>
      <c r="E47" s="156" t="str">
        <f t="shared" si="1"/>
        <v>Pennsylvania</v>
      </c>
      <c r="F47" s="70">
        <v>12758</v>
      </c>
      <c r="G47" s="70">
        <v>8955</v>
      </c>
      <c r="H47" s="39">
        <v>2162</v>
      </c>
      <c r="I47" s="39">
        <v>1162</v>
      </c>
      <c r="J47" s="39">
        <v>479</v>
      </c>
      <c r="K47" s="44">
        <v>0</v>
      </c>
    </row>
    <row r="48" spans="1:11" ht="18" customHeight="1" x14ac:dyDescent="0.3">
      <c r="A48" s="41" t="s">
        <v>46</v>
      </c>
      <c r="B48" s="39">
        <v>3162</v>
      </c>
      <c r="C48" s="56">
        <v>213</v>
      </c>
      <c r="D48" s="154"/>
      <c r="E48" s="156" t="str">
        <f t="shared" si="1"/>
        <v>Puerto Rico</v>
      </c>
      <c r="F48" s="70">
        <v>2950</v>
      </c>
      <c r="G48" s="70">
        <v>2884</v>
      </c>
      <c r="H48" s="39">
        <v>10</v>
      </c>
      <c r="I48" s="39">
        <v>45</v>
      </c>
      <c r="J48" s="39">
        <v>11</v>
      </c>
      <c r="K48" s="44">
        <v>0</v>
      </c>
    </row>
    <row r="49" spans="1:11" ht="12.75" customHeight="1" x14ac:dyDescent="0.3">
      <c r="A49" s="41" t="s">
        <v>47</v>
      </c>
      <c r="B49" s="39">
        <v>2077</v>
      </c>
      <c r="C49" s="56">
        <v>158</v>
      </c>
      <c r="D49" s="154"/>
      <c r="E49" s="156" t="str">
        <f t="shared" si="1"/>
        <v>Rhode Island</v>
      </c>
      <c r="F49" s="70">
        <v>1919</v>
      </c>
      <c r="G49" s="70">
        <v>1109</v>
      </c>
      <c r="H49" s="39">
        <v>461</v>
      </c>
      <c r="I49" s="39">
        <v>271</v>
      </c>
      <c r="J49" s="39">
        <v>75</v>
      </c>
      <c r="K49" s="44">
        <v>2</v>
      </c>
    </row>
    <row r="50" spans="1:11" ht="12.75" customHeight="1" x14ac:dyDescent="0.3">
      <c r="A50" s="41" t="s">
        <v>48</v>
      </c>
      <c r="B50" s="39">
        <v>2223</v>
      </c>
      <c r="C50" s="56">
        <v>140</v>
      </c>
      <c r="D50" s="154"/>
      <c r="E50" s="156" t="str">
        <f t="shared" si="1"/>
        <v>South Carolina</v>
      </c>
      <c r="F50" s="70">
        <v>2083</v>
      </c>
      <c r="G50" s="70">
        <v>1908</v>
      </c>
      <c r="H50" s="39">
        <v>78</v>
      </c>
      <c r="I50" s="39">
        <v>66</v>
      </c>
      <c r="J50" s="39">
        <v>31</v>
      </c>
      <c r="K50" s="44">
        <v>0</v>
      </c>
    </row>
    <row r="51" spans="1:11" ht="12.75" customHeight="1" x14ac:dyDescent="0.3">
      <c r="A51" s="41" t="s">
        <v>49</v>
      </c>
      <c r="B51" s="39">
        <v>183</v>
      </c>
      <c r="C51" s="56">
        <v>99</v>
      </c>
      <c r="D51" s="154"/>
      <c r="E51" s="156" t="str">
        <f t="shared" si="1"/>
        <v>South Dakota</v>
      </c>
      <c r="F51" s="70">
        <v>84</v>
      </c>
      <c r="G51" s="70">
        <v>34</v>
      </c>
      <c r="H51" s="39">
        <v>25</v>
      </c>
      <c r="I51" s="39">
        <v>19</v>
      </c>
      <c r="J51" s="39">
        <v>7</v>
      </c>
      <c r="K51" s="44">
        <v>0</v>
      </c>
    </row>
    <row r="52" spans="1:11" ht="12.75" customHeight="1" x14ac:dyDescent="0.3">
      <c r="A52" s="41" t="s">
        <v>50</v>
      </c>
      <c r="B52" s="39">
        <v>3907</v>
      </c>
      <c r="C52" s="56">
        <v>1267</v>
      </c>
      <c r="D52" s="154"/>
      <c r="E52" s="156" t="str">
        <f t="shared" si="1"/>
        <v>Tennessee</v>
      </c>
      <c r="F52" s="70">
        <v>2640</v>
      </c>
      <c r="G52" s="70">
        <v>1886</v>
      </c>
      <c r="H52" s="39">
        <v>438</v>
      </c>
      <c r="I52" s="39">
        <v>233</v>
      </c>
      <c r="J52" s="39">
        <v>83</v>
      </c>
      <c r="K52" s="44">
        <v>0</v>
      </c>
    </row>
    <row r="53" spans="1:11" ht="12.75" customHeight="1" x14ac:dyDescent="0.3">
      <c r="A53" s="41" t="s">
        <v>51</v>
      </c>
      <c r="B53" s="39">
        <v>2768</v>
      </c>
      <c r="C53" s="56">
        <v>439</v>
      </c>
      <c r="D53" s="154"/>
      <c r="E53" s="156" t="str">
        <f t="shared" si="1"/>
        <v>Texas</v>
      </c>
      <c r="F53" s="70">
        <v>2329</v>
      </c>
      <c r="G53" s="70">
        <v>2123</v>
      </c>
      <c r="H53" s="39">
        <v>106</v>
      </c>
      <c r="I53" s="39">
        <v>74</v>
      </c>
      <c r="J53" s="39">
        <v>26</v>
      </c>
      <c r="K53" s="44">
        <v>0</v>
      </c>
    </row>
    <row r="54" spans="1:11" ht="12.75" customHeight="1" x14ac:dyDescent="0.3">
      <c r="A54" s="41" t="s">
        <v>52</v>
      </c>
      <c r="B54" s="39">
        <v>668</v>
      </c>
      <c r="C54" s="56">
        <v>79</v>
      </c>
      <c r="D54" s="154"/>
      <c r="E54" s="156" t="str">
        <f t="shared" si="1"/>
        <v>Utah</v>
      </c>
      <c r="F54" s="70">
        <v>590</v>
      </c>
      <c r="G54" s="70">
        <v>472</v>
      </c>
      <c r="H54" s="39">
        <v>79</v>
      </c>
      <c r="I54" s="39">
        <v>26</v>
      </c>
      <c r="J54" s="39">
        <v>11</v>
      </c>
      <c r="K54" s="44">
        <v>1</v>
      </c>
    </row>
    <row r="55" spans="1:11" ht="12.75" customHeight="1" x14ac:dyDescent="0.3">
      <c r="A55" s="41" t="s">
        <v>53</v>
      </c>
      <c r="B55" s="39">
        <v>886</v>
      </c>
      <c r="C55" s="56">
        <v>288</v>
      </c>
      <c r="D55" s="154"/>
      <c r="E55" s="156" t="str">
        <f t="shared" si="1"/>
        <v>Vermont</v>
      </c>
      <c r="F55" s="70">
        <v>598</v>
      </c>
      <c r="G55" s="70">
        <v>518</v>
      </c>
      <c r="H55" s="39">
        <v>43</v>
      </c>
      <c r="I55" s="39">
        <v>30</v>
      </c>
      <c r="J55" s="39">
        <v>8</v>
      </c>
      <c r="K55" s="44">
        <v>0</v>
      </c>
    </row>
    <row r="56" spans="1:11" ht="12.75" customHeight="1" x14ac:dyDescent="0.3">
      <c r="A56" s="41" t="s">
        <v>54</v>
      </c>
      <c r="B56" s="39">
        <v>59</v>
      </c>
      <c r="C56" s="56">
        <v>2</v>
      </c>
      <c r="D56" s="154"/>
      <c r="E56" s="156" t="str">
        <f t="shared" si="1"/>
        <v>Virgin Islands</v>
      </c>
      <c r="F56" s="70">
        <v>57</v>
      </c>
      <c r="G56" s="70">
        <v>55</v>
      </c>
      <c r="H56" s="44">
        <v>1</v>
      </c>
      <c r="I56" s="44">
        <v>1</v>
      </c>
      <c r="J56" s="44">
        <v>0</v>
      </c>
      <c r="K56" s="44">
        <v>0</v>
      </c>
    </row>
    <row r="57" spans="1:11" ht="12.75" customHeight="1" x14ac:dyDescent="0.3">
      <c r="A57" s="41" t="s">
        <v>55</v>
      </c>
      <c r="B57" s="39">
        <v>8977</v>
      </c>
      <c r="C57" s="56">
        <v>1210</v>
      </c>
      <c r="D57" s="154"/>
      <c r="E57" s="156" t="str">
        <f t="shared" si="1"/>
        <v>Virginia</v>
      </c>
      <c r="F57" s="70">
        <v>7767</v>
      </c>
      <c r="G57" s="70">
        <v>7399</v>
      </c>
      <c r="H57" s="39">
        <v>114</v>
      </c>
      <c r="I57" s="39">
        <v>177</v>
      </c>
      <c r="J57" s="39">
        <v>77</v>
      </c>
      <c r="K57" s="39">
        <v>1</v>
      </c>
    </row>
    <row r="58" spans="1:11" ht="18" customHeight="1" x14ac:dyDescent="0.3">
      <c r="A58" s="41" t="s">
        <v>56</v>
      </c>
      <c r="B58" s="39">
        <v>27649</v>
      </c>
      <c r="C58" s="56">
        <v>9422</v>
      </c>
      <c r="D58" s="154"/>
      <c r="E58" s="156" t="str">
        <f t="shared" si="1"/>
        <v>Washington</v>
      </c>
      <c r="F58" s="70">
        <v>18227</v>
      </c>
      <c r="G58" s="70">
        <v>16027</v>
      </c>
      <c r="H58" s="39">
        <v>977</v>
      </c>
      <c r="I58" s="39">
        <v>755</v>
      </c>
      <c r="J58" s="39">
        <v>442</v>
      </c>
      <c r="K58" s="39">
        <v>26</v>
      </c>
    </row>
    <row r="59" spans="1:11" ht="12.75" customHeight="1" x14ac:dyDescent="0.3">
      <c r="A59" s="41" t="s">
        <v>57</v>
      </c>
      <c r="B59" s="39">
        <v>1058</v>
      </c>
      <c r="C59" s="56">
        <v>264</v>
      </c>
      <c r="D59" s="154"/>
      <c r="E59" s="156" t="str">
        <f t="shared" si="1"/>
        <v>West Virginia</v>
      </c>
      <c r="F59" s="70">
        <v>795</v>
      </c>
      <c r="G59" s="70">
        <v>600</v>
      </c>
      <c r="H59" s="39">
        <v>87</v>
      </c>
      <c r="I59" s="39">
        <v>73</v>
      </c>
      <c r="J59" s="39">
        <v>28</v>
      </c>
      <c r="K59" s="39">
        <v>5</v>
      </c>
    </row>
    <row r="60" spans="1:11" ht="12.75" customHeight="1" x14ac:dyDescent="0.3">
      <c r="A60" s="41" t="s">
        <v>58</v>
      </c>
      <c r="B60" s="39">
        <v>3405</v>
      </c>
      <c r="C60" s="56">
        <v>1942</v>
      </c>
      <c r="D60" s="154"/>
      <c r="E60" s="156" t="str">
        <f t="shared" si="1"/>
        <v>Wisconsin</v>
      </c>
      <c r="F60" s="70">
        <v>1464</v>
      </c>
      <c r="G60" s="70">
        <v>1182</v>
      </c>
      <c r="H60" s="39">
        <v>182</v>
      </c>
      <c r="I60" s="39">
        <v>76</v>
      </c>
      <c r="J60" s="39">
        <v>23</v>
      </c>
      <c r="K60" s="39">
        <v>1</v>
      </c>
    </row>
    <row r="61" spans="1:11" ht="12.75" customHeight="1" x14ac:dyDescent="0.3">
      <c r="A61" s="42" t="s">
        <v>59</v>
      </c>
      <c r="B61" s="46">
        <v>201</v>
      </c>
      <c r="C61" s="57">
        <v>150</v>
      </c>
      <c r="D61" s="154"/>
      <c r="E61" s="156" t="str">
        <f t="shared" si="1"/>
        <v>Wyoming</v>
      </c>
      <c r="F61" s="71">
        <v>51</v>
      </c>
      <c r="G61" s="71">
        <v>15</v>
      </c>
      <c r="H61" s="46">
        <v>12</v>
      </c>
      <c r="I61" s="46">
        <v>16</v>
      </c>
      <c r="J61" s="46">
        <v>8</v>
      </c>
      <c r="K61" s="47">
        <v>0</v>
      </c>
    </row>
    <row r="62" spans="1:11" ht="15" customHeight="1" x14ac:dyDescent="0.3">
      <c r="A62" s="216" t="s">
        <v>266</v>
      </c>
      <c r="D62" s="154"/>
      <c r="E62" s="162" t="str">
        <f t="shared" si="1"/>
        <v>* - Weighted average monthly data; may differ from official work participation rate.</v>
      </c>
    </row>
  </sheetData>
  <phoneticPr fontId="0" type="noConversion"/>
  <pageMargins left="0.25" right="0.25" top="0.25" bottom="0.25" header="0.5" footer="0.5"/>
  <pageSetup scale="7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63"/>
  <sheetViews>
    <sheetView zoomScale="85" zoomScaleNormal="85" zoomScaleSheetLayoutView="97" workbookViewId="0">
      <selection activeCell="E1" sqref="E1:E1048576"/>
    </sheetView>
  </sheetViews>
  <sheetFormatPr defaultColWidth="9.08984375" defaultRowHeight="12.5" x14ac:dyDescent="0.25"/>
  <cols>
    <col min="1" max="1" width="15.6328125" style="2" customWidth="1"/>
    <col min="2" max="3" width="12.6328125" style="2" customWidth="1"/>
    <col min="4" max="4" width="1.6328125" style="139" hidden="1" customWidth="1"/>
    <col min="5" max="5" width="18.453125" style="2" bestFit="1" customWidth="1"/>
    <col min="6" max="10" width="12.6328125" style="2" customWidth="1"/>
    <col min="11" max="16384" width="9.08984375" style="2"/>
  </cols>
  <sheetData>
    <row r="1" spans="1:11" s="110" customFormat="1" ht="13" x14ac:dyDescent="0.3">
      <c r="A1" s="159" t="s">
        <v>207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110" customFormat="1" ht="13" x14ac:dyDescent="0.3">
      <c r="A2" s="159" t="s">
        <v>208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7"/>
    </row>
    <row r="4" spans="1:11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</row>
    <row r="5" spans="1:11" s="139" customFormat="1" ht="20" customHeight="1" x14ac:dyDescent="0.25">
      <c r="A5" s="259"/>
      <c r="B5" s="263" t="s">
        <v>89</v>
      </c>
      <c r="C5" s="241"/>
      <c r="D5" s="153"/>
      <c r="E5" s="264" t="s">
        <v>112</v>
      </c>
      <c r="F5" s="265"/>
      <c r="G5" s="265"/>
      <c r="H5" s="265"/>
      <c r="I5" s="265"/>
      <c r="J5" s="266"/>
    </row>
    <row r="6" spans="1:11" s="3" customFormat="1" ht="54" customHeight="1" x14ac:dyDescent="0.3">
      <c r="A6" s="150" t="s">
        <v>0</v>
      </c>
      <c r="B6" s="21" t="s">
        <v>113</v>
      </c>
      <c r="C6" s="102" t="s">
        <v>263</v>
      </c>
      <c r="D6" s="155"/>
      <c r="E6" s="152" t="s">
        <v>118</v>
      </c>
      <c r="F6" s="21" t="s">
        <v>109</v>
      </c>
      <c r="G6" s="21" t="s">
        <v>119</v>
      </c>
      <c r="H6" s="21" t="s">
        <v>108</v>
      </c>
      <c r="I6" s="21" t="s">
        <v>110</v>
      </c>
      <c r="J6" s="21" t="s">
        <v>111</v>
      </c>
      <c r="K6" s="3" t="s">
        <v>4</v>
      </c>
    </row>
    <row r="7" spans="1:11" ht="12.75" customHeight="1" x14ac:dyDescent="0.3">
      <c r="A7" s="33" t="s">
        <v>3</v>
      </c>
      <c r="B7" s="72">
        <f>SUM(B8:B61)</f>
        <v>544603</v>
      </c>
      <c r="C7" s="194">
        <f>'8A'!C7/$B7</f>
        <v>0.35636417720798452</v>
      </c>
      <c r="D7" s="154"/>
      <c r="E7" s="157">
        <f>'8A'!F7/$B7</f>
        <v>0.6436376589919629</v>
      </c>
      <c r="F7" s="73">
        <f>'8A'!G7/$B7</f>
        <v>0.54073150533507897</v>
      </c>
      <c r="G7" s="73">
        <f>'8A'!H7/$B7</f>
        <v>4.4041255740420088E-2</v>
      </c>
      <c r="H7" s="73">
        <f>'8A'!I7/$B7</f>
        <v>3.7462151328582473E-2</v>
      </c>
      <c r="I7" s="73">
        <f>'8A'!J7/$B7</f>
        <v>2.0987765399749909E-2</v>
      </c>
      <c r="J7" s="73">
        <f>'8A'!K7/$B7</f>
        <v>4.2783458776393077E-4</v>
      </c>
    </row>
    <row r="8" spans="1:11" ht="18" customHeight="1" x14ac:dyDescent="0.3">
      <c r="A8" s="41" t="s">
        <v>7</v>
      </c>
      <c r="B8" s="19">
        <f>'8A'!B8</f>
        <v>1822</v>
      </c>
      <c r="C8" s="195">
        <f>'8A'!C8/$B8</f>
        <v>0.44731064763995609</v>
      </c>
      <c r="D8" s="154"/>
      <c r="E8" s="74">
        <f>'8A'!F8/$B8</f>
        <v>0.55268935236004391</v>
      </c>
      <c r="F8" s="74">
        <f>'8A'!G8/$B8</f>
        <v>0.51152579582875957</v>
      </c>
      <c r="G8" s="74">
        <f>'8A'!H8/$B8</f>
        <v>1.4270032930845226E-2</v>
      </c>
      <c r="H8" s="74">
        <f>'8A'!I8/$B8</f>
        <v>1.5367727771679473E-2</v>
      </c>
      <c r="I8" s="74">
        <f>'8A'!J8/$B8</f>
        <v>1.0976948408342482E-2</v>
      </c>
      <c r="J8" s="74">
        <f>'8A'!K8/$B8</f>
        <v>5.4884742041712406E-4</v>
      </c>
    </row>
    <row r="9" spans="1:11" ht="12.75" customHeight="1" x14ac:dyDescent="0.3">
      <c r="A9" s="41" t="s">
        <v>8</v>
      </c>
      <c r="B9" s="19">
        <f>'8A'!B9</f>
        <v>862</v>
      </c>
      <c r="C9" s="195">
        <f>'8A'!C9/$B9</f>
        <v>0.3109048723897912</v>
      </c>
      <c r="D9" s="154"/>
      <c r="E9" s="74">
        <f>'8A'!F9/$B9</f>
        <v>0.68909512761020886</v>
      </c>
      <c r="F9" s="74">
        <f>'8A'!G9/$B9</f>
        <v>0.53364269141531318</v>
      </c>
      <c r="G9" s="74">
        <f>'8A'!H9/$B9</f>
        <v>7.8886310904872387E-2</v>
      </c>
      <c r="H9" s="74">
        <f>'8A'!I9/$B9</f>
        <v>4.9883990719257539E-2</v>
      </c>
      <c r="I9" s="74">
        <f>'8A'!J9/$B9</f>
        <v>2.5522041763341066E-2</v>
      </c>
      <c r="J9" s="74">
        <f>'8A'!K9/$B9</f>
        <v>1.1600928074245939E-3</v>
      </c>
    </row>
    <row r="10" spans="1:11" ht="12.75" customHeight="1" x14ac:dyDescent="0.3">
      <c r="A10" s="41" t="s">
        <v>9</v>
      </c>
      <c r="B10" s="19">
        <f>'8A'!B10</f>
        <v>1555</v>
      </c>
      <c r="C10" s="195">
        <f>'8A'!C10/$B10</f>
        <v>0.12861736334405144</v>
      </c>
      <c r="D10" s="154"/>
      <c r="E10" s="74">
        <f>'8A'!F10/$B10</f>
        <v>0.87138263665594851</v>
      </c>
      <c r="F10" s="74">
        <f>'8A'!G10/$B10</f>
        <v>0.797427652733119</v>
      </c>
      <c r="G10" s="74">
        <f>'8A'!H10/$B10</f>
        <v>3.1511254019292605E-2</v>
      </c>
      <c r="H10" s="74">
        <f>'8A'!I10/$B10</f>
        <v>3.0225080385852091E-2</v>
      </c>
      <c r="I10" s="74">
        <f>'8A'!J10/$B10</f>
        <v>1.2218649517684888E-2</v>
      </c>
      <c r="J10" s="74">
        <f>'8A'!K10/$B10</f>
        <v>0</v>
      </c>
    </row>
    <row r="11" spans="1:11" ht="12.75" customHeight="1" x14ac:dyDescent="0.3">
      <c r="A11" s="41" t="s">
        <v>10</v>
      </c>
      <c r="B11" s="19">
        <f>'8A'!B11</f>
        <v>351</v>
      </c>
      <c r="C11" s="195">
        <f>'8A'!C11/$B11</f>
        <v>0.14529914529914531</v>
      </c>
      <c r="D11" s="154"/>
      <c r="E11" s="74">
        <f>'8A'!F11/$B11</f>
        <v>0.85470085470085466</v>
      </c>
      <c r="F11" s="74">
        <f>'8A'!G11/$B11</f>
        <v>0.75498575498575493</v>
      </c>
      <c r="G11" s="74">
        <f>'8A'!H11/$B11</f>
        <v>4.843304843304843E-2</v>
      </c>
      <c r="H11" s="74">
        <f>'8A'!I11/$B11</f>
        <v>4.2735042735042736E-2</v>
      </c>
      <c r="I11" s="74">
        <f>'8A'!J11/$B11</f>
        <v>8.5470085470085479E-3</v>
      </c>
      <c r="J11" s="74">
        <f>'8A'!K11/$B11</f>
        <v>0</v>
      </c>
    </row>
    <row r="12" spans="1:11" ht="12.75" customHeight="1" x14ac:dyDescent="0.3">
      <c r="A12" s="41" t="s">
        <v>11</v>
      </c>
      <c r="B12" s="19">
        <f>'8A'!B12</f>
        <v>222524</v>
      </c>
      <c r="C12" s="195">
        <f>'8A'!C12/$B12</f>
        <v>0.47247937301145043</v>
      </c>
      <c r="D12" s="154"/>
      <c r="E12" s="74">
        <f>'8A'!F12/$B12</f>
        <v>0.52752062698854951</v>
      </c>
      <c r="F12" s="74">
        <f>'8A'!G12/$B12</f>
        <v>0.43255109561215871</v>
      </c>
      <c r="G12" s="74">
        <f>'8A'!H12/$B12</f>
        <v>3.6418543617767071E-2</v>
      </c>
      <c r="H12" s="74">
        <f>'8A'!I12/$B12</f>
        <v>3.6153403677805541E-2</v>
      </c>
      <c r="I12" s="74">
        <f>'8A'!J12/$B12</f>
        <v>2.1916737071057502E-2</v>
      </c>
      <c r="J12" s="74">
        <f>'8A'!K12/$B12</f>
        <v>4.8983480433571216E-4</v>
      </c>
    </row>
    <row r="13" spans="1:11" ht="12.75" customHeight="1" x14ac:dyDescent="0.3">
      <c r="A13" s="41" t="s">
        <v>12</v>
      </c>
      <c r="B13" s="19">
        <f>'8A'!B13</f>
        <v>6563</v>
      </c>
      <c r="C13" s="195">
        <f>'8A'!C13/$B13</f>
        <v>0.43120524150540912</v>
      </c>
      <c r="D13" s="154"/>
      <c r="E13" s="74">
        <f>'8A'!F13/$B13</f>
        <v>0.56879475849459094</v>
      </c>
      <c r="F13" s="74">
        <f>'8A'!G13/$B13</f>
        <v>0.22002133170806035</v>
      </c>
      <c r="G13" s="74">
        <f>'8A'!H13/$B13</f>
        <v>0.21712631418558587</v>
      </c>
      <c r="H13" s="74">
        <f>'8A'!I13/$B13</f>
        <v>9.0202651226573213E-2</v>
      </c>
      <c r="I13" s="74">
        <f>'8A'!J13/$B13</f>
        <v>4.0225506628066433E-2</v>
      </c>
      <c r="J13" s="74">
        <f>'8A'!K13/$B13</f>
        <v>1.3713240895931737E-3</v>
      </c>
    </row>
    <row r="14" spans="1:11" ht="12.75" customHeight="1" x14ac:dyDescent="0.3">
      <c r="A14" s="41" t="s">
        <v>13</v>
      </c>
      <c r="B14" s="19">
        <f>'8A'!B14</f>
        <v>1948</v>
      </c>
      <c r="C14" s="195">
        <f>'8A'!C14/$B14</f>
        <v>3.9014373716632446E-2</v>
      </c>
      <c r="D14" s="154"/>
      <c r="E14" s="74">
        <f>'8A'!F14/$B14</f>
        <v>0.96098562628336759</v>
      </c>
      <c r="F14" s="74">
        <f>'8A'!G14/$B14</f>
        <v>0.9117043121149897</v>
      </c>
      <c r="G14" s="74">
        <f>'8A'!H14/$B14</f>
        <v>1.6427104722792608E-2</v>
      </c>
      <c r="H14" s="74">
        <f>'8A'!I14/$B14</f>
        <v>2.6694045174537988E-2</v>
      </c>
      <c r="I14" s="74">
        <f>'8A'!J14/$B14</f>
        <v>5.1334702258726897E-3</v>
      </c>
      <c r="J14" s="74">
        <f>'8A'!K14/$B14</f>
        <v>0</v>
      </c>
    </row>
    <row r="15" spans="1:11" ht="12.75" customHeight="1" x14ac:dyDescent="0.3">
      <c r="A15" s="41" t="s">
        <v>14</v>
      </c>
      <c r="B15" s="19">
        <f>'8A'!B15</f>
        <v>629</v>
      </c>
      <c r="C15" s="195">
        <f>'8A'!C15/$B15</f>
        <v>0.17806041335453099</v>
      </c>
      <c r="D15" s="154"/>
      <c r="E15" s="74">
        <f>'8A'!F15/$B15</f>
        <v>0.82193958664546896</v>
      </c>
      <c r="F15" s="74">
        <f>'8A'!G15/$B15</f>
        <v>0.72178060413354528</v>
      </c>
      <c r="G15" s="74">
        <f>'8A'!H15/$B15</f>
        <v>4.133545310015898E-2</v>
      </c>
      <c r="H15" s="74">
        <f>'8A'!I15/$B15</f>
        <v>4.2925278219395867E-2</v>
      </c>
      <c r="I15" s="74">
        <f>'8A'!J15/$B15</f>
        <v>1.5898251192368838E-2</v>
      </c>
      <c r="J15" s="74">
        <f>'8A'!K15/$B15</f>
        <v>0</v>
      </c>
    </row>
    <row r="16" spans="1:11" ht="12.75" customHeight="1" x14ac:dyDescent="0.3">
      <c r="A16" s="41" t="s">
        <v>76</v>
      </c>
      <c r="B16" s="19">
        <f>'8A'!B16</f>
        <v>3741</v>
      </c>
      <c r="C16" s="195">
        <f>'8A'!C16/$B16</f>
        <v>0.20449077786688052</v>
      </c>
      <c r="D16" s="154"/>
      <c r="E16" s="74">
        <f>'8A'!F16/$B16</f>
        <v>0.79550922213311948</v>
      </c>
      <c r="F16" s="74">
        <f>'8A'!G16/$B16</f>
        <v>0.76075915530606786</v>
      </c>
      <c r="G16" s="74">
        <f>'8A'!H16/$B16</f>
        <v>1.2296177492649024E-2</v>
      </c>
      <c r="H16" s="74">
        <f>'8A'!I16/$B16</f>
        <v>1.3365410318096765E-2</v>
      </c>
      <c r="I16" s="74">
        <f>'8A'!J16/$B16</f>
        <v>7.7519379844961239E-3</v>
      </c>
      <c r="J16" s="74">
        <f>'8A'!K16/$B16</f>
        <v>1.6038492381716118E-3</v>
      </c>
    </row>
    <row r="17" spans="1:10" ht="12.75" customHeight="1" x14ac:dyDescent="0.3">
      <c r="A17" s="41" t="s">
        <v>15</v>
      </c>
      <c r="B17" s="19">
        <f>'8A'!B17</f>
        <v>3642</v>
      </c>
      <c r="C17" s="195">
        <f>'8A'!C17/$B17</f>
        <v>0.12355848434925865</v>
      </c>
      <c r="D17" s="154"/>
      <c r="E17" s="74">
        <f>'8A'!F17/$B17</f>
        <v>0.87644151565074135</v>
      </c>
      <c r="F17" s="74">
        <f>'8A'!G17/$B17</f>
        <v>0.82207578253706759</v>
      </c>
      <c r="G17" s="74">
        <f>'8A'!H17/$B17</f>
        <v>3.2674354750137288E-2</v>
      </c>
      <c r="H17" s="74">
        <f>'8A'!I17/$B17</f>
        <v>1.1532125205930808E-2</v>
      </c>
      <c r="I17" s="74">
        <f>'8A'!J17/$B17</f>
        <v>1.0159253157605712E-2</v>
      </c>
      <c r="J17" s="74">
        <f>'8A'!K17/$B17</f>
        <v>2.7457440966501922E-4</v>
      </c>
    </row>
    <row r="18" spans="1:10" ht="18" customHeight="1" x14ac:dyDescent="0.3">
      <c r="A18" s="41" t="s">
        <v>16</v>
      </c>
      <c r="B18" s="19">
        <f>'8A'!B18</f>
        <v>1171</v>
      </c>
      <c r="C18" s="195">
        <f>'8A'!C18/$B18</f>
        <v>6.4047822374039276E-2</v>
      </c>
      <c r="D18" s="154"/>
      <c r="E18" s="74">
        <f>'8A'!F18/$B18</f>
        <v>0.93595217762596072</v>
      </c>
      <c r="F18" s="74">
        <f>'8A'!G18/$B18</f>
        <v>0.88385994876174212</v>
      </c>
      <c r="G18" s="74">
        <f>'8A'!H18/$B18</f>
        <v>2.4765157984628524E-2</v>
      </c>
      <c r="H18" s="74">
        <f>'8A'!I18/$B18</f>
        <v>2.1349274124679761E-2</v>
      </c>
      <c r="I18" s="74">
        <f>'8A'!J18/$B18</f>
        <v>5.1238257899231428E-3</v>
      </c>
      <c r="J18" s="74">
        <f>'8A'!K18/$B18</f>
        <v>8.5397096498719043E-4</v>
      </c>
    </row>
    <row r="19" spans="1:10" ht="12.75" customHeight="1" x14ac:dyDescent="0.3">
      <c r="A19" s="41" t="s">
        <v>17</v>
      </c>
      <c r="B19" s="19">
        <f>'8A'!B19</f>
        <v>172</v>
      </c>
      <c r="C19" s="195">
        <f>'8A'!C19/$B19</f>
        <v>1.7441860465116279E-2</v>
      </c>
      <c r="D19" s="154"/>
      <c r="E19" s="74">
        <f>'8A'!F19/$B19</f>
        <v>0.98255813953488369</v>
      </c>
      <c r="F19" s="74">
        <f>'8A'!G19/$B19</f>
        <v>0.98255813953488369</v>
      </c>
      <c r="G19" s="74">
        <f>'8A'!H19/$B19</f>
        <v>0</v>
      </c>
      <c r="H19" s="74">
        <f>'8A'!I19/$B19</f>
        <v>0</v>
      </c>
      <c r="I19" s="74">
        <f>'8A'!J19/$B19</f>
        <v>0</v>
      </c>
      <c r="J19" s="74">
        <f>'8A'!K19/$B19</f>
        <v>0</v>
      </c>
    </row>
    <row r="20" spans="1:10" ht="12.75" customHeight="1" x14ac:dyDescent="0.3">
      <c r="A20" s="41" t="s">
        <v>18</v>
      </c>
      <c r="B20" s="19">
        <f>'8A'!B20</f>
        <v>3214</v>
      </c>
      <c r="C20" s="195">
        <f>'8A'!C20/$B20</f>
        <v>0.13067828251400124</v>
      </c>
      <c r="D20" s="154"/>
      <c r="E20" s="74">
        <f>'8A'!F20/$B20</f>
        <v>0.86932171748599874</v>
      </c>
      <c r="F20" s="74">
        <f>'8A'!G20/$B20</f>
        <v>0.70597386434349718</v>
      </c>
      <c r="G20" s="74">
        <f>'8A'!H20/$B20</f>
        <v>6.627255756067206E-2</v>
      </c>
      <c r="H20" s="74">
        <f>'8A'!I20/$B20</f>
        <v>6.8450528935905419E-2</v>
      </c>
      <c r="I20" s="74">
        <f>'8A'!J20/$B20</f>
        <v>2.8002489110143122E-2</v>
      </c>
      <c r="J20" s="74">
        <f>'8A'!K20/$B20</f>
        <v>3.1113876789047915E-4</v>
      </c>
    </row>
    <row r="21" spans="1:10" ht="12.75" customHeight="1" x14ac:dyDescent="0.3">
      <c r="A21" s="41" t="s">
        <v>19</v>
      </c>
      <c r="B21" s="19">
        <f>'8A'!B21</f>
        <v>26</v>
      </c>
      <c r="C21" s="195">
        <f>'8A'!C21/$B21</f>
        <v>0.61538461538461542</v>
      </c>
      <c r="D21" s="154"/>
      <c r="E21" s="74">
        <f>'8A'!F21/$B21</f>
        <v>0.34615384615384615</v>
      </c>
      <c r="F21" s="74">
        <f>'8A'!G21/$B21</f>
        <v>0.19230769230769232</v>
      </c>
      <c r="G21" s="74">
        <f>'8A'!H21/$B21</f>
        <v>7.6923076923076927E-2</v>
      </c>
      <c r="H21" s="74">
        <f>'8A'!I21/$B21</f>
        <v>7.6923076923076927E-2</v>
      </c>
      <c r="I21" s="74">
        <f>'8A'!J21/$B21</f>
        <v>3.8461538461538464E-2</v>
      </c>
      <c r="J21" s="74">
        <f>'8A'!K21/$B21</f>
        <v>0</v>
      </c>
    </row>
    <row r="22" spans="1:10" ht="12.75" customHeight="1" x14ac:dyDescent="0.3">
      <c r="A22" s="41" t="s">
        <v>20</v>
      </c>
      <c r="B22" s="19">
        <f>'8A'!B22</f>
        <v>2412</v>
      </c>
      <c r="C22" s="195">
        <f>'8A'!C22/$B22</f>
        <v>0.48258706467661694</v>
      </c>
      <c r="D22" s="154"/>
      <c r="E22" s="74">
        <f>'8A'!F22/$B22</f>
        <v>0.51741293532338306</v>
      </c>
      <c r="F22" s="74">
        <f>'8A'!G22/$B22</f>
        <v>0.16003316749585406</v>
      </c>
      <c r="G22" s="74">
        <f>'8A'!H22/$B22</f>
        <v>0.10945273631840796</v>
      </c>
      <c r="H22" s="74">
        <f>'8A'!I22/$B22</f>
        <v>0.18076285240464346</v>
      </c>
      <c r="I22" s="74">
        <f>'8A'!J22/$B22</f>
        <v>6.7164179104477612E-2</v>
      </c>
      <c r="J22" s="74">
        <f>'8A'!K22/$B22</f>
        <v>0</v>
      </c>
    </row>
    <row r="23" spans="1:10" ht="12.75" customHeight="1" x14ac:dyDescent="0.3">
      <c r="A23" s="41" t="s">
        <v>21</v>
      </c>
      <c r="B23" s="19">
        <f>'8A'!B23</f>
        <v>1626</v>
      </c>
      <c r="C23" s="195">
        <f>'8A'!C23/$B23</f>
        <v>0.13899138991389914</v>
      </c>
      <c r="D23" s="154"/>
      <c r="E23" s="74">
        <f>'8A'!F23/$B23</f>
        <v>0.86100861008610086</v>
      </c>
      <c r="F23" s="74">
        <f>'8A'!G23/$B23</f>
        <v>0.75276752767527677</v>
      </c>
      <c r="G23" s="74">
        <f>'8A'!H23/$B23</f>
        <v>6.1500615006150061E-2</v>
      </c>
      <c r="H23" s="74">
        <f>'8A'!I23/$B23</f>
        <v>3.5670356703567038E-2</v>
      </c>
      <c r="I23" s="74">
        <f>'8A'!J23/$B23</f>
        <v>1.107011070110701E-2</v>
      </c>
      <c r="J23" s="74">
        <f>'8A'!K23/$B23</f>
        <v>0</v>
      </c>
    </row>
    <row r="24" spans="1:10" ht="12.75" customHeight="1" x14ac:dyDescent="0.3">
      <c r="A24" s="41" t="s">
        <v>22</v>
      </c>
      <c r="B24" s="19">
        <f>'8A'!B24</f>
        <v>2062</v>
      </c>
      <c r="C24" s="195">
        <f>'8A'!C24/$B24</f>
        <v>0.17216294859359846</v>
      </c>
      <c r="D24" s="154"/>
      <c r="E24" s="74">
        <f>'8A'!F24/$B24</f>
        <v>0.82735208535402527</v>
      </c>
      <c r="F24" s="74">
        <f>'8A'!G24/$B24</f>
        <v>0.71774975751697379</v>
      </c>
      <c r="G24" s="74">
        <f>'8A'!H24/$B24</f>
        <v>4.8011639185257034E-2</v>
      </c>
      <c r="H24" s="74">
        <f>'8A'!I24/$B24</f>
        <v>4.7041707080504362E-2</v>
      </c>
      <c r="I24" s="74">
        <f>'8A'!J24/$B24</f>
        <v>1.4548981571290009E-2</v>
      </c>
      <c r="J24" s="74">
        <f>'8A'!K24/$B24</f>
        <v>4.8496605237633366E-4</v>
      </c>
    </row>
    <row r="25" spans="1:10" ht="12.75" customHeight="1" x14ac:dyDescent="0.3">
      <c r="A25" s="41" t="s">
        <v>23</v>
      </c>
      <c r="B25" s="19">
        <f>'8A'!B25</f>
        <v>1479</v>
      </c>
      <c r="C25" s="195">
        <f>'8A'!C25/$B25</f>
        <v>0.29479377958079783</v>
      </c>
      <c r="D25" s="154"/>
      <c r="E25" s="74">
        <f>'8A'!F25/$B25</f>
        <v>0.70520622041920211</v>
      </c>
      <c r="F25" s="74">
        <f>'8A'!G25/$B25</f>
        <v>0.55916159567275181</v>
      </c>
      <c r="G25" s="74">
        <f>'8A'!H25/$B25</f>
        <v>5.9499661933739012E-2</v>
      </c>
      <c r="H25" s="74">
        <f>'8A'!I25/$B25</f>
        <v>5.6795131845841784E-2</v>
      </c>
      <c r="I25" s="74">
        <f>'8A'!J25/$B25</f>
        <v>2.9749830966869506E-2</v>
      </c>
      <c r="J25" s="74">
        <f>'8A'!K25/$B25</f>
        <v>0</v>
      </c>
    </row>
    <row r="26" spans="1:10" ht="12.75" customHeight="1" x14ac:dyDescent="0.3">
      <c r="A26" s="41" t="s">
        <v>24</v>
      </c>
      <c r="B26" s="19">
        <f>'8A'!B26</f>
        <v>2921</v>
      </c>
      <c r="C26" s="195">
        <f>'8A'!C26/$B26</f>
        <v>0.20061622731941117</v>
      </c>
      <c r="D26" s="154"/>
      <c r="E26" s="74">
        <f>'8A'!F26/$B26</f>
        <v>0.79904142416980484</v>
      </c>
      <c r="F26" s="74">
        <f>'8A'!G26/$B26</f>
        <v>0.70763437179048272</v>
      </c>
      <c r="G26" s="74">
        <f>'8A'!H26/$B26</f>
        <v>3.8343033207805549E-2</v>
      </c>
      <c r="H26" s="74">
        <f>'8A'!I26/$B26</f>
        <v>3.6288942143101681E-2</v>
      </c>
      <c r="I26" s="74">
        <f>'8A'!J26/$B26</f>
        <v>1.7117425539198903E-2</v>
      </c>
      <c r="J26" s="74">
        <f>'8A'!K26/$B26</f>
        <v>0</v>
      </c>
    </row>
    <row r="27" spans="1:10" ht="12.75" customHeight="1" x14ac:dyDescent="0.3">
      <c r="A27" s="41" t="s">
        <v>25</v>
      </c>
      <c r="B27" s="19">
        <f>'8A'!B27</f>
        <v>1206</v>
      </c>
      <c r="C27" s="195">
        <f>'8A'!C27/$B27</f>
        <v>4.7263681592039801E-2</v>
      </c>
      <c r="D27" s="154"/>
      <c r="E27" s="74">
        <f>'8A'!F27/$B27</f>
        <v>0.95273631840796025</v>
      </c>
      <c r="F27" s="74">
        <f>'8A'!G27/$B27</f>
        <v>0.80514096185737982</v>
      </c>
      <c r="G27" s="74">
        <f>'8A'!H27/$B27</f>
        <v>6.965174129353234E-2</v>
      </c>
      <c r="H27" s="74">
        <f>'8A'!I27/$B27</f>
        <v>4.3117744610281922E-2</v>
      </c>
      <c r="I27" s="74">
        <f>'8A'!J27/$B27</f>
        <v>2.8192371475953566E-2</v>
      </c>
      <c r="J27" s="74">
        <f>'8A'!K27/$B27</f>
        <v>6.6334991708126038E-3</v>
      </c>
    </row>
    <row r="28" spans="1:10" ht="18" customHeight="1" x14ac:dyDescent="0.3">
      <c r="A28" s="41" t="s">
        <v>26</v>
      </c>
      <c r="B28" s="19">
        <f>'8A'!B28</f>
        <v>10507</v>
      </c>
      <c r="C28" s="195">
        <f>'8A'!C28/$B28</f>
        <v>0.77919482249928618</v>
      </c>
      <c r="D28" s="154"/>
      <c r="E28" s="74">
        <f>'8A'!F28/$B28</f>
        <v>0.22071000285523937</v>
      </c>
      <c r="F28" s="74">
        <f>'8A'!G28/$B28</f>
        <v>7.2332730560578665E-2</v>
      </c>
      <c r="G28" s="74">
        <f>'8A'!H28/$B28</f>
        <v>0.10650042828590464</v>
      </c>
      <c r="H28" s="74">
        <f>'8A'!I28/$B28</f>
        <v>2.084324735890359E-2</v>
      </c>
      <c r="I28" s="74">
        <f>'8A'!J28/$B28</f>
        <v>2.0272199486056915E-2</v>
      </c>
      <c r="J28" s="74">
        <f>'8A'!K28/$B28</f>
        <v>7.6139716379556481E-4</v>
      </c>
    </row>
    <row r="29" spans="1:10" ht="12.75" customHeight="1" x14ac:dyDescent="0.3">
      <c r="A29" s="41" t="s">
        <v>27</v>
      </c>
      <c r="B29" s="19">
        <f>'8A'!B29</f>
        <v>11569</v>
      </c>
      <c r="C29" s="195">
        <f>'8A'!C29/$B29</f>
        <v>0.11919785634021955</v>
      </c>
      <c r="D29" s="154"/>
      <c r="E29" s="74">
        <f>'8A'!F29/$B29</f>
        <v>0.88080214365978049</v>
      </c>
      <c r="F29" s="74">
        <f>'8A'!G29/$B29</f>
        <v>0.83879332699455444</v>
      </c>
      <c r="G29" s="74">
        <f>'8A'!H29/$B29</f>
        <v>1.2965684155933962E-2</v>
      </c>
      <c r="H29" s="74">
        <f>'8A'!I29/$B29</f>
        <v>1.6941827297087042E-2</v>
      </c>
      <c r="I29" s="74">
        <f>'8A'!J29/$B29</f>
        <v>1.12369262684761E-2</v>
      </c>
      <c r="J29" s="74">
        <f>'8A'!K29/$B29</f>
        <v>8.6437894372893079E-4</v>
      </c>
    </row>
    <row r="30" spans="1:10" ht="12.75" customHeight="1" x14ac:dyDescent="0.3">
      <c r="A30" s="41" t="s">
        <v>28</v>
      </c>
      <c r="B30" s="19">
        <f>'8A'!B30</f>
        <v>38553</v>
      </c>
      <c r="C30" s="195">
        <f>'8A'!C30/$B30</f>
        <v>0.50584909086193031</v>
      </c>
      <c r="D30" s="154"/>
      <c r="E30" s="74">
        <f>'8A'!F30/$B30</f>
        <v>0.49415090913806969</v>
      </c>
      <c r="F30" s="74">
        <f>'8A'!G30/$B30</f>
        <v>0.43195082094778614</v>
      </c>
      <c r="G30" s="74">
        <f>'8A'!H30/$B30</f>
        <v>2.5990195315539647E-2</v>
      </c>
      <c r="H30" s="74">
        <f>'8A'!I30/$B30</f>
        <v>2.51342307991596E-2</v>
      </c>
      <c r="I30" s="74">
        <f>'8A'!J30/$B30</f>
        <v>1.1101600394262444E-2</v>
      </c>
      <c r="J30" s="74">
        <f>'8A'!K30/$B30</f>
        <v>0</v>
      </c>
    </row>
    <row r="31" spans="1:10" ht="12.75" customHeight="1" x14ac:dyDescent="0.3">
      <c r="A31" s="41" t="s">
        <v>29</v>
      </c>
      <c r="B31" s="19">
        <f>'8A'!B31</f>
        <v>2513</v>
      </c>
      <c r="C31" s="195">
        <f>'8A'!C31/$B31</f>
        <v>0.45085555113410264</v>
      </c>
      <c r="D31" s="154"/>
      <c r="E31" s="74">
        <f>'8A'!F31/$B31</f>
        <v>0.54914444886589731</v>
      </c>
      <c r="F31" s="74">
        <f>'8A'!G31/$B31</f>
        <v>0.41543971348985276</v>
      </c>
      <c r="G31" s="74">
        <f>'8A'!H31/$B31</f>
        <v>5.690409868682849E-2</v>
      </c>
      <c r="H31" s="74">
        <f>'8A'!I31/$B31</f>
        <v>5.1730998806207719E-2</v>
      </c>
      <c r="I31" s="74">
        <f>'8A'!J31/$B31</f>
        <v>2.5467568643056108E-2</v>
      </c>
      <c r="J31" s="74">
        <f>'8A'!K31/$B31</f>
        <v>0</v>
      </c>
    </row>
    <row r="32" spans="1:10" ht="12.75" customHeight="1" x14ac:dyDescent="0.3">
      <c r="A32" s="41" t="s">
        <v>30</v>
      </c>
      <c r="B32" s="19">
        <f>'8A'!B32</f>
        <v>6898</v>
      </c>
      <c r="C32" s="195">
        <f>'8A'!C32/$B32</f>
        <v>0.20411713540156567</v>
      </c>
      <c r="D32" s="154"/>
      <c r="E32" s="74">
        <f>'8A'!F32/$B32</f>
        <v>0.79588286459843438</v>
      </c>
      <c r="F32" s="74">
        <f>'8A'!G32/$B32</f>
        <v>0.60118875036242392</v>
      </c>
      <c r="G32" s="74">
        <f>'8A'!H32/$B32</f>
        <v>8.0603073354595531E-2</v>
      </c>
      <c r="H32" s="74">
        <f>'8A'!I32/$B32</f>
        <v>8.4662220933603941E-2</v>
      </c>
      <c r="I32" s="74">
        <f>'8A'!J32/$B32</f>
        <v>2.7544215714699914E-2</v>
      </c>
      <c r="J32" s="74">
        <f>'8A'!K32/$B32</f>
        <v>1.8846042331110468E-3</v>
      </c>
    </row>
    <row r="33" spans="1:10" ht="12.75" customHeight="1" x14ac:dyDescent="0.3">
      <c r="A33" s="41" t="s">
        <v>31</v>
      </c>
      <c r="B33" s="19">
        <f>'8A'!B33</f>
        <v>189</v>
      </c>
      <c r="C33" s="195">
        <f>'8A'!C33/$B33</f>
        <v>0.43386243386243384</v>
      </c>
      <c r="D33" s="154"/>
      <c r="E33" s="74">
        <f>'8A'!F33/$B33</f>
        <v>0.56613756613756616</v>
      </c>
      <c r="F33" s="74">
        <f>'8A'!G33/$B33</f>
        <v>0.44973544973544971</v>
      </c>
      <c r="G33" s="74">
        <f>'8A'!H33/$B33</f>
        <v>5.2910052910052907E-2</v>
      </c>
      <c r="H33" s="74">
        <f>'8A'!I33/$B33</f>
        <v>4.2328042328042326E-2</v>
      </c>
      <c r="I33" s="74">
        <f>'8A'!J33/$B33</f>
        <v>1.5873015873015872E-2</v>
      </c>
      <c r="J33" s="74">
        <f>'8A'!K33/$B33</f>
        <v>5.2910052910052907E-3</v>
      </c>
    </row>
    <row r="34" spans="1:10" ht="12.75" customHeight="1" x14ac:dyDescent="0.3">
      <c r="A34" s="41" t="s">
        <v>32</v>
      </c>
      <c r="B34" s="19">
        <f>'8A'!B34</f>
        <v>3071</v>
      </c>
      <c r="C34" s="195">
        <f>'8A'!C34/$B34</f>
        <v>0.17551286225985022</v>
      </c>
      <c r="D34" s="154"/>
      <c r="E34" s="74">
        <f>'8A'!F34/$B34</f>
        <v>0.82448713774014981</v>
      </c>
      <c r="F34" s="74">
        <f>'8A'!G34/$B34</f>
        <v>0.76945620319114294</v>
      </c>
      <c r="G34" s="74">
        <f>'8A'!H34/$B34</f>
        <v>2.6701400195376097E-2</v>
      </c>
      <c r="H34" s="74">
        <f>'8A'!I34/$B34</f>
        <v>2.3119505047215889E-2</v>
      </c>
      <c r="I34" s="74">
        <f>'8A'!J34/$B34</f>
        <v>4.8844024747639204E-3</v>
      </c>
      <c r="J34" s="74">
        <f>'8A'!K34/$B34</f>
        <v>3.2562683165092806E-4</v>
      </c>
    </row>
    <row r="35" spans="1:10" ht="12.75" customHeight="1" x14ac:dyDescent="0.3">
      <c r="A35" s="41" t="s">
        <v>33</v>
      </c>
      <c r="B35" s="19">
        <f>'8A'!B35</f>
        <v>519</v>
      </c>
      <c r="C35" s="195">
        <f>'8A'!C35/$B35</f>
        <v>0.34296724470134876</v>
      </c>
      <c r="D35" s="154"/>
      <c r="E35" s="74">
        <f>'8A'!F35/$B35</f>
        <v>0.65510597302504814</v>
      </c>
      <c r="F35" s="74">
        <f>'8A'!G35/$B35</f>
        <v>0.39113680154142583</v>
      </c>
      <c r="G35" s="74">
        <f>'8A'!H35/$B35</f>
        <v>0.15799614643545279</v>
      </c>
      <c r="H35" s="74">
        <f>'8A'!I35/$B35</f>
        <v>8.0924855491329481E-2</v>
      </c>
      <c r="I35" s="74">
        <f>'8A'!J35/$B35</f>
        <v>2.5048169556840076E-2</v>
      </c>
      <c r="J35" s="74">
        <f>'8A'!K35/$B35</f>
        <v>0</v>
      </c>
    </row>
    <row r="36" spans="1:10" ht="12.75" customHeight="1" x14ac:dyDescent="0.3">
      <c r="A36" s="41" t="s">
        <v>34</v>
      </c>
      <c r="B36" s="19">
        <f>'8A'!B36</f>
        <v>766</v>
      </c>
      <c r="C36" s="195">
        <f>'8A'!C36/$B36</f>
        <v>0.10313315926892951</v>
      </c>
      <c r="D36" s="154"/>
      <c r="E36" s="74">
        <f>'8A'!F36/$B36</f>
        <v>0.89686684073107048</v>
      </c>
      <c r="F36" s="74">
        <f>'8A'!G36/$B36</f>
        <v>0.87206266318537862</v>
      </c>
      <c r="G36" s="74">
        <f>'8A'!H36/$B36</f>
        <v>7.832898172323759E-3</v>
      </c>
      <c r="H36" s="74">
        <f>'8A'!I36/$B36</f>
        <v>1.3054830287206266E-2</v>
      </c>
      <c r="I36" s="74">
        <f>'8A'!J36/$B36</f>
        <v>3.9164490861618795E-3</v>
      </c>
      <c r="J36" s="74">
        <f>'8A'!K36/$B36</f>
        <v>0</v>
      </c>
    </row>
    <row r="37" spans="1:10" ht="12.75" customHeight="1" x14ac:dyDescent="0.3">
      <c r="A37" s="41" t="s">
        <v>35</v>
      </c>
      <c r="B37" s="19">
        <f>'8A'!B37</f>
        <v>3313</v>
      </c>
      <c r="C37" s="195">
        <f>'8A'!C37/$B37</f>
        <v>0.23634168427407184</v>
      </c>
      <c r="D37" s="154"/>
      <c r="E37" s="74">
        <f>'8A'!F37/$B37</f>
        <v>0.76396015695744035</v>
      </c>
      <c r="F37" s="74">
        <f>'8A'!G37/$B37</f>
        <v>0.5885904014488379</v>
      </c>
      <c r="G37" s="74">
        <f>'8A'!H37/$B37</f>
        <v>9.2363416842740714E-2</v>
      </c>
      <c r="H37" s="74">
        <f>'8A'!I37/$B37</f>
        <v>5.1614850588590402E-2</v>
      </c>
      <c r="I37" s="74">
        <f>'8A'!J37/$B37</f>
        <v>3.0485964382734682E-2</v>
      </c>
      <c r="J37" s="74">
        <f>'8A'!K37/$B37</f>
        <v>9.0552369453667371E-4</v>
      </c>
    </row>
    <row r="38" spans="1:10" ht="18" customHeight="1" x14ac:dyDescent="0.3">
      <c r="A38" s="41" t="s">
        <v>36</v>
      </c>
      <c r="B38" s="19">
        <f>'8A'!B38</f>
        <v>1945</v>
      </c>
      <c r="C38" s="195">
        <f>'8A'!C38/$B38</f>
        <v>0.61748071979434449</v>
      </c>
      <c r="D38" s="154"/>
      <c r="E38" s="74">
        <f>'8A'!F38/$B38</f>
        <v>0.38251928020565551</v>
      </c>
      <c r="F38" s="74">
        <f>'8A'!G38/$B38</f>
        <v>0.26221079691516708</v>
      </c>
      <c r="G38" s="74">
        <f>'8A'!H38/$B38</f>
        <v>5.1413881748071981E-2</v>
      </c>
      <c r="H38" s="74">
        <f>'8A'!I38/$B38</f>
        <v>4.4730077120822623E-2</v>
      </c>
      <c r="I38" s="74">
        <f>'8A'!J38/$B38</f>
        <v>2.4164524421593829E-2</v>
      </c>
      <c r="J38" s="74">
        <f>'8A'!K38/$B38</f>
        <v>5.1413881748071976E-4</v>
      </c>
    </row>
    <row r="39" spans="1:10" ht="12.75" customHeight="1" x14ac:dyDescent="0.3">
      <c r="A39" s="41" t="s">
        <v>37</v>
      </c>
      <c r="B39" s="19">
        <f>'8A'!B39</f>
        <v>6088</v>
      </c>
      <c r="C39" s="195">
        <f>'8A'!C39/$B39</f>
        <v>6.9645203679369244E-2</v>
      </c>
      <c r="D39" s="154"/>
      <c r="E39" s="74">
        <f>'8A'!F39/$B39</f>
        <v>0.93051905387647826</v>
      </c>
      <c r="F39" s="74">
        <f>'8A'!G39/$B39</f>
        <v>0.8899474375821288</v>
      </c>
      <c r="G39" s="74">
        <f>'8A'!H39/$B39</f>
        <v>1.5275952693823916E-2</v>
      </c>
      <c r="H39" s="74">
        <f>'8A'!I39/$B39</f>
        <v>1.7411300919842311E-2</v>
      </c>
      <c r="I39" s="74">
        <f>'8A'!J39/$B39</f>
        <v>5.7490144546649144E-3</v>
      </c>
      <c r="J39" s="74">
        <f>'8A'!K39/$B39</f>
        <v>2.1353482260183967E-3</v>
      </c>
    </row>
    <row r="40" spans="1:10" ht="12.75" customHeight="1" x14ac:dyDescent="0.3">
      <c r="A40" s="41" t="s">
        <v>38</v>
      </c>
      <c r="B40" s="19">
        <f>'8A'!B40</f>
        <v>6382</v>
      </c>
      <c r="C40" s="195">
        <f>'8A'!C40/$B40</f>
        <v>7.4114697586963332E-2</v>
      </c>
      <c r="D40" s="154"/>
      <c r="E40" s="74">
        <f>'8A'!F40/$B40</f>
        <v>0.92588530241303668</v>
      </c>
      <c r="F40" s="74">
        <f>'8A'!G40/$B40</f>
        <v>0.92055781886555943</v>
      </c>
      <c r="G40" s="74">
        <f>'8A'!H40/$B40</f>
        <v>7.8345346286430584E-4</v>
      </c>
      <c r="H40" s="74">
        <f>'8A'!I40/$B40</f>
        <v>2.3503603885929175E-3</v>
      </c>
      <c r="I40" s="74">
        <f>'8A'!J40/$B40</f>
        <v>2.0369790034471952E-3</v>
      </c>
      <c r="J40" s="74">
        <f>'8A'!K40/$B40</f>
        <v>0</v>
      </c>
    </row>
    <row r="41" spans="1:10" ht="12.75" customHeight="1" x14ac:dyDescent="0.3">
      <c r="A41" s="41" t="s">
        <v>39</v>
      </c>
      <c r="B41" s="19">
        <f>'8A'!B41</f>
        <v>79070</v>
      </c>
      <c r="C41" s="195">
        <f>'8A'!C41/$B41</f>
        <v>0.11469583912988492</v>
      </c>
      <c r="D41" s="154"/>
      <c r="E41" s="74">
        <f>'8A'!F41/$B41</f>
        <v>0.8853041608701151</v>
      </c>
      <c r="F41" s="74">
        <f>'8A'!G41/$B41</f>
        <v>0.77857594536486663</v>
      </c>
      <c r="G41" s="74">
        <f>'8A'!H41/$B41</f>
        <v>3.5500189705324398E-2</v>
      </c>
      <c r="H41" s="74">
        <f>'8A'!I41/$B41</f>
        <v>4.9222208169975967E-2</v>
      </c>
      <c r="I41" s="74">
        <f>'8A'!J41/$B41</f>
        <v>2.2005817629948146E-2</v>
      </c>
      <c r="J41" s="74">
        <f>'8A'!K41/$B41</f>
        <v>0</v>
      </c>
    </row>
    <row r="42" spans="1:10" ht="12.75" customHeight="1" x14ac:dyDescent="0.3">
      <c r="A42" s="41" t="s">
        <v>40</v>
      </c>
      <c r="B42" s="19">
        <f>'8A'!B42</f>
        <v>3509</v>
      </c>
      <c r="C42" s="195">
        <f>'8A'!C42/$B42</f>
        <v>5.585636933599316E-2</v>
      </c>
      <c r="D42" s="154"/>
      <c r="E42" s="74">
        <f>'8A'!F42/$B42</f>
        <v>0.94414363066400686</v>
      </c>
      <c r="F42" s="74">
        <f>'8A'!G42/$B42</f>
        <v>0.89284696494727844</v>
      </c>
      <c r="G42" s="74">
        <f>'8A'!H42/$B42</f>
        <v>2.9353092049016812E-2</v>
      </c>
      <c r="H42" s="74">
        <f>'8A'!I42/$B42</f>
        <v>1.7953833000854943E-2</v>
      </c>
      <c r="I42" s="74">
        <f>'8A'!J42/$B42</f>
        <v>3.9897406668566544E-3</v>
      </c>
      <c r="J42" s="74">
        <f>'8A'!K42/$B42</f>
        <v>0</v>
      </c>
    </row>
    <row r="43" spans="1:10" ht="12.75" customHeight="1" x14ac:dyDescent="0.3">
      <c r="A43" s="41" t="s">
        <v>41</v>
      </c>
      <c r="B43" s="19">
        <f>'8A'!B43</f>
        <v>197</v>
      </c>
      <c r="C43" s="195">
        <f>'8A'!C43/$B43</f>
        <v>0.39086294416243655</v>
      </c>
      <c r="D43" s="154"/>
      <c r="E43" s="74">
        <f>'8A'!F43/$B43</f>
        <v>0.60406091370558379</v>
      </c>
      <c r="F43" s="74">
        <f>'8A'!G43/$B43</f>
        <v>0.43147208121827413</v>
      </c>
      <c r="G43" s="74">
        <f>'8A'!H43/$B43</f>
        <v>7.1065989847715741E-2</v>
      </c>
      <c r="H43" s="74">
        <f>'8A'!I43/$B43</f>
        <v>7.1065989847715741E-2</v>
      </c>
      <c r="I43" s="74">
        <f>'8A'!J43/$B43</f>
        <v>3.553299492385787E-2</v>
      </c>
      <c r="J43" s="74">
        <f>'8A'!K43/$B43</f>
        <v>0</v>
      </c>
    </row>
    <row r="44" spans="1:10" ht="12.75" customHeight="1" x14ac:dyDescent="0.3">
      <c r="A44" s="41" t="s">
        <v>42</v>
      </c>
      <c r="B44" s="19">
        <f>'8A'!B44</f>
        <v>4415</v>
      </c>
      <c r="C44" s="195">
        <f>'8A'!C44/$B44</f>
        <v>0.35537938844847111</v>
      </c>
      <c r="D44" s="154"/>
      <c r="E44" s="74">
        <f>'8A'!F44/$B44</f>
        <v>0.64462061155152883</v>
      </c>
      <c r="F44" s="74">
        <f>'8A'!G44/$B44</f>
        <v>0.56942242355605888</v>
      </c>
      <c r="G44" s="74">
        <f>'8A'!H44/$B44</f>
        <v>3.9637599093997736E-2</v>
      </c>
      <c r="H44" s="74">
        <f>'8A'!I44/$B44</f>
        <v>2.287655719139298E-2</v>
      </c>
      <c r="I44" s="74">
        <f>'8A'!J44/$B44</f>
        <v>1.2231030577576444E-2</v>
      </c>
      <c r="J44" s="74">
        <f>'8A'!K44/$B44</f>
        <v>4.5300113250283127E-4</v>
      </c>
    </row>
    <row r="45" spans="1:10" ht="12.75" customHeight="1" x14ac:dyDescent="0.3">
      <c r="A45" s="41" t="s">
        <v>43</v>
      </c>
      <c r="B45" s="19">
        <f>'8A'!B45</f>
        <v>866</v>
      </c>
      <c r="C45" s="195">
        <f>'8A'!C45/$B45</f>
        <v>0.18822170900692842</v>
      </c>
      <c r="D45" s="154"/>
      <c r="E45" s="74">
        <f>'8A'!F45/$B45</f>
        <v>0.81177829099307164</v>
      </c>
      <c r="F45" s="74">
        <f>'8A'!G45/$B45</f>
        <v>0.65704387990762125</v>
      </c>
      <c r="G45" s="74">
        <f>'8A'!H45/$B45</f>
        <v>4.0415704387990761E-2</v>
      </c>
      <c r="H45" s="74">
        <f>'8A'!I45/$B45</f>
        <v>6.1200923787528866E-2</v>
      </c>
      <c r="I45" s="74">
        <f>'8A'!J45/$B45</f>
        <v>4.5034642032332567E-2</v>
      </c>
      <c r="J45" s="74">
        <f>'8A'!K45/$B45</f>
        <v>8.0831408775981529E-3</v>
      </c>
    </row>
    <row r="46" spans="1:10" ht="12.75" customHeight="1" x14ac:dyDescent="0.3">
      <c r="A46" s="41" t="s">
        <v>44</v>
      </c>
      <c r="B46" s="19">
        <f>'8A'!B46</f>
        <v>31532</v>
      </c>
      <c r="C46" s="195">
        <f>'8A'!C46/$B46</f>
        <v>0.47967144488139035</v>
      </c>
      <c r="D46" s="154"/>
      <c r="E46" s="74">
        <f>'8A'!F46/$B46</f>
        <v>0.52036026893314724</v>
      </c>
      <c r="F46" s="74">
        <f>'8A'!G46/$B46</f>
        <v>0.41155017125459853</v>
      </c>
      <c r="G46" s="74">
        <f>'8A'!H46/$B46</f>
        <v>4.8173284282633518E-2</v>
      </c>
      <c r="H46" s="74">
        <f>'8A'!I46/$B46</f>
        <v>1.9852847900545478E-2</v>
      </c>
      <c r="I46" s="74">
        <f>'8A'!J46/$B46</f>
        <v>4.0783965495369785E-2</v>
      </c>
      <c r="J46" s="74">
        <f>'8A'!K46/$B46</f>
        <v>0</v>
      </c>
    </row>
    <row r="47" spans="1:10" ht="12.75" customHeight="1" x14ac:dyDescent="0.3">
      <c r="A47" s="41" t="s">
        <v>45</v>
      </c>
      <c r="B47" s="19">
        <f>'8A'!B47</f>
        <v>15552</v>
      </c>
      <c r="C47" s="195">
        <f>'8A'!C47/$B47</f>
        <v>0.17965534979423869</v>
      </c>
      <c r="D47" s="154"/>
      <c r="E47" s="74">
        <f>'8A'!F47/$B47</f>
        <v>0.82034465020576131</v>
      </c>
      <c r="F47" s="74">
        <f>'8A'!G47/$B47</f>
        <v>0.57581018518518523</v>
      </c>
      <c r="G47" s="74">
        <f>'8A'!H47/$B47</f>
        <v>0.13901748971193414</v>
      </c>
      <c r="H47" s="74">
        <f>'8A'!I47/$B47</f>
        <v>7.4717078189300415E-2</v>
      </c>
      <c r="I47" s="74">
        <f>'8A'!J47/$B47</f>
        <v>3.0799897119341564E-2</v>
      </c>
      <c r="J47" s="74">
        <f>'8A'!K47/$B47</f>
        <v>0</v>
      </c>
    </row>
    <row r="48" spans="1:10" ht="18" customHeight="1" x14ac:dyDescent="0.3">
      <c r="A48" s="41" t="s">
        <v>46</v>
      </c>
      <c r="B48" s="19">
        <f>'8A'!B48</f>
        <v>3162</v>
      </c>
      <c r="C48" s="195">
        <f>'8A'!C48/$B48</f>
        <v>6.7362428842504748E-2</v>
      </c>
      <c r="D48" s="154"/>
      <c r="E48" s="74">
        <f>'8A'!F48/$B48</f>
        <v>0.93295382669196714</v>
      </c>
      <c r="F48" s="74">
        <f>'8A'!G48/$B48</f>
        <v>0.91208096141682482</v>
      </c>
      <c r="G48" s="74">
        <f>'8A'!H48/$B48</f>
        <v>3.1625553447185324E-3</v>
      </c>
      <c r="H48" s="74">
        <f>'8A'!I48/$B48</f>
        <v>1.4231499051233396E-2</v>
      </c>
      <c r="I48" s="74">
        <f>'8A'!J48/$B48</f>
        <v>3.478810879190386E-3</v>
      </c>
      <c r="J48" s="74">
        <f>'8A'!K48/$B48</f>
        <v>0</v>
      </c>
    </row>
    <row r="49" spans="1:10" ht="12.75" customHeight="1" x14ac:dyDescent="0.3">
      <c r="A49" s="41" t="s">
        <v>47</v>
      </c>
      <c r="B49" s="19">
        <f>'8A'!B49</f>
        <v>2077</v>
      </c>
      <c r="C49" s="195">
        <f>'8A'!C49/$B49</f>
        <v>7.6071256620125177E-2</v>
      </c>
      <c r="D49" s="154"/>
      <c r="E49" s="74">
        <f>'8A'!F49/$B49</f>
        <v>0.92392874337987485</v>
      </c>
      <c r="F49" s="74">
        <f>'8A'!G49/$B49</f>
        <v>0.53394318728935963</v>
      </c>
      <c r="G49" s="74">
        <f>'8A'!H49/$B49</f>
        <v>0.22195474241694751</v>
      </c>
      <c r="H49" s="74">
        <f>'8A'!I49/$B49</f>
        <v>0.13047664901299952</v>
      </c>
      <c r="I49" s="74">
        <f>'8A'!J49/$B49</f>
        <v>3.6109773712084736E-2</v>
      </c>
      <c r="J49" s="74">
        <f>'8A'!K49/$B49</f>
        <v>9.6292729898892631E-4</v>
      </c>
    </row>
    <row r="50" spans="1:10" ht="12.75" customHeight="1" x14ac:dyDescent="0.3">
      <c r="A50" s="41" t="s">
        <v>48</v>
      </c>
      <c r="B50" s="19">
        <f>'8A'!B50</f>
        <v>2223</v>
      </c>
      <c r="C50" s="195">
        <f>'8A'!C50/$B50</f>
        <v>6.2977957714799818E-2</v>
      </c>
      <c r="D50" s="154"/>
      <c r="E50" s="74">
        <f>'8A'!F50/$B50</f>
        <v>0.93702204228520014</v>
      </c>
      <c r="F50" s="74">
        <f>'8A'!G50/$B50</f>
        <v>0.8582995951417004</v>
      </c>
      <c r="G50" s="74">
        <f>'8A'!H50/$B50</f>
        <v>3.5087719298245612E-2</v>
      </c>
      <c r="H50" s="74">
        <f>'8A'!I50/$B50</f>
        <v>2.9689608636977057E-2</v>
      </c>
      <c r="I50" s="74">
        <f>'8A'!J50/$B50</f>
        <v>1.3945119208277103E-2</v>
      </c>
      <c r="J50" s="74">
        <f>'8A'!K50/$B50</f>
        <v>0</v>
      </c>
    </row>
    <row r="51" spans="1:10" ht="12.75" customHeight="1" x14ac:dyDescent="0.3">
      <c r="A51" s="41" t="s">
        <v>49</v>
      </c>
      <c r="B51" s="19">
        <f>'8A'!B51</f>
        <v>183</v>
      </c>
      <c r="C51" s="195">
        <f>'8A'!C51/$B51</f>
        <v>0.54098360655737709</v>
      </c>
      <c r="D51" s="154"/>
      <c r="E51" s="74">
        <f>'8A'!F51/$B51</f>
        <v>0.45901639344262296</v>
      </c>
      <c r="F51" s="74">
        <f>'8A'!G51/$B51</f>
        <v>0.18579234972677597</v>
      </c>
      <c r="G51" s="74">
        <f>'8A'!H51/$B51</f>
        <v>0.13661202185792351</v>
      </c>
      <c r="H51" s="74">
        <f>'8A'!I51/$B51</f>
        <v>0.10382513661202186</v>
      </c>
      <c r="I51" s="74">
        <f>'8A'!J51/$B51</f>
        <v>3.825136612021858E-2</v>
      </c>
      <c r="J51" s="74">
        <f>'8A'!K51/$B51</f>
        <v>0</v>
      </c>
    </row>
    <row r="52" spans="1:10" ht="12.75" customHeight="1" x14ac:dyDescent="0.3">
      <c r="A52" s="41" t="s">
        <v>50</v>
      </c>
      <c r="B52" s="19">
        <f>'8A'!B52</f>
        <v>3907</v>
      </c>
      <c r="C52" s="195">
        <f>'8A'!C52/$B52</f>
        <v>0.32428973637061687</v>
      </c>
      <c r="D52" s="154"/>
      <c r="E52" s="74">
        <f>'8A'!F52/$B52</f>
        <v>0.67571026362938313</v>
      </c>
      <c r="F52" s="74">
        <f>'8A'!G52/$B52</f>
        <v>0.48272331712311234</v>
      </c>
      <c r="G52" s="74">
        <f>'8A'!H52/$B52</f>
        <v>0.11210647555669312</v>
      </c>
      <c r="H52" s="74">
        <f>'8A'!I52/$B52</f>
        <v>5.9636549782441768E-2</v>
      </c>
      <c r="I52" s="74">
        <f>'8A'!J52/$B52</f>
        <v>2.1243921167135908E-2</v>
      </c>
      <c r="J52" s="74">
        <f>'8A'!K52/$B52</f>
        <v>0</v>
      </c>
    </row>
    <row r="53" spans="1:10" ht="12.75" customHeight="1" x14ac:dyDescent="0.3">
      <c r="A53" s="41" t="s">
        <v>51</v>
      </c>
      <c r="B53" s="19">
        <f>'8A'!B53</f>
        <v>2768</v>
      </c>
      <c r="C53" s="195">
        <f>'8A'!C53/$B53</f>
        <v>0.15859826589595374</v>
      </c>
      <c r="D53" s="154"/>
      <c r="E53" s="74">
        <f>'8A'!F53/$B53</f>
        <v>0.84140173410404628</v>
      </c>
      <c r="F53" s="74">
        <f>'8A'!G53/$B53</f>
        <v>0.76697976878612717</v>
      </c>
      <c r="G53" s="74">
        <f>'8A'!H53/$B53</f>
        <v>3.8294797687861273E-2</v>
      </c>
      <c r="H53" s="74">
        <f>'8A'!I53/$B53</f>
        <v>2.6734104046242775E-2</v>
      </c>
      <c r="I53" s="74">
        <f>'8A'!J53/$B53</f>
        <v>9.3930635838150294E-3</v>
      </c>
      <c r="J53" s="74">
        <f>'8A'!K53/$B53</f>
        <v>0</v>
      </c>
    </row>
    <row r="54" spans="1:10" ht="12.75" customHeight="1" x14ac:dyDescent="0.3">
      <c r="A54" s="41" t="s">
        <v>52</v>
      </c>
      <c r="B54" s="19">
        <f>'8A'!B54</f>
        <v>668</v>
      </c>
      <c r="C54" s="195">
        <f>'8A'!C54/$B54</f>
        <v>0.11826347305389222</v>
      </c>
      <c r="D54" s="154"/>
      <c r="E54" s="74">
        <f>'8A'!F54/$B54</f>
        <v>0.88323353293413176</v>
      </c>
      <c r="F54" s="74">
        <f>'8A'!G54/$B54</f>
        <v>0.70658682634730541</v>
      </c>
      <c r="G54" s="74">
        <f>'8A'!H54/$B54</f>
        <v>0.11826347305389222</v>
      </c>
      <c r="H54" s="74">
        <f>'8A'!I54/$B54</f>
        <v>3.8922155688622756E-2</v>
      </c>
      <c r="I54" s="74">
        <f>'8A'!J54/$B54</f>
        <v>1.6467065868263474E-2</v>
      </c>
      <c r="J54" s="74">
        <f>'8A'!K54/$B54</f>
        <v>1.4970059880239522E-3</v>
      </c>
    </row>
    <row r="55" spans="1:10" ht="12.75" customHeight="1" x14ac:dyDescent="0.3">
      <c r="A55" s="41" t="s">
        <v>53</v>
      </c>
      <c r="B55" s="19">
        <f>'8A'!B55</f>
        <v>886</v>
      </c>
      <c r="C55" s="195">
        <f>'8A'!C55/$B55</f>
        <v>0.32505643340857787</v>
      </c>
      <c r="D55" s="154"/>
      <c r="E55" s="74">
        <f>'8A'!F55/$B55</f>
        <v>0.67494356659142207</v>
      </c>
      <c r="F55" s="74">
        <f>'8A'!G55/$B55</f>
        <v>0.58465011286681712</v>
      </c>
      <c r="G55" s="74">
        <f>'8A'!H55/$B55</f>
        <v>4.8532731376975169E-2</v>
      </c>
      <c r="H55" s="74">
        <f>'8A'!I55/$B55</f>
        <v>3.3860045146726865E-2</v>
      </c>
      <c r="I55" s="74">
        <f>'8A'!J55/$B55</f>
        <v>9.0293453724604959E-3</v>
      </c>
      <c r="J55" s="74">
        <f>'8A'!K55/$B55</f>
        <v>0</v>
      </c>
    </row>
    <row r="56" spans="1:10" ht="12.75" customHeight="1" x14ac:dyDescent="0.3">
      <c r="A56" s="41" t="s">
        <v>54</v>
      </c>
      <c r="B56" s="19">
        <f>'8A'!B56</f>
        <v>59</v>
      </c>
      <c r="C56" s="195">
        <f>'8A'!C56/$B56</f>
        <v>3.3898305084745763E-2</v>
      </c>
      <c r="D56" s="154"/>
      <c r="E56" s="74">
        <f>'8A'!F56/$B56</f>
        <v>0.96610169491525422</v>
      </c>
      <c r="F56" s="74">
        <f>'8A'!G56/$B56</f>
        <v>0.93220338983050843</v>
      </c>
      <c r="G56" s="74">
        <f>'8A'!H56/$B56</f>
        <v>1.6949152542372881E-2</v>
      </c>
      <c r="H56" s="74">
        <f>'8A'!I56/$B56</f>
        <v>1.6949152542372881E-2</v>
      </c>
      <c r="I56" s="74">
        <f>'8A'!J56/$B56</f>
        <v>0</v>
      </c>
      <c r="J56" s="74">
        <f>'8A'!K56/$B56</f>
        <v>0</v>
      </c>
    </row>
    <row r="57" spans="1:10" ht="12.75" customHeight="1" x14ac:dyDescent="0.3">
      <c r="A57" s="41" t="s">
        <v>55</v>
      </c>
      <c r="B57" s="19">
        <f>'8A'!B57</f>
        <v>8977</v>
      </c>
      <c r="C57" s="195">
        <f>'8A'!C57/$B57</f>
        <v>0.13478890497939178</v>
      </c>
      <c r="D57" s="154"/>
      <c r="E57" s="74">
        <f>'8A'!F57/$B57</f>
        <v>0.86521109502060822</v>
      </c>
      <c r="F57" s="74">
        <f>'8A'!G57/$B57</f>
        <v>0.82421744458059487</v>
      </c>
      <c r="G57" s="74">
        <f>'8A'!H57/$B57</f>
        <v>1.269911997326501E-2</v>
      </c>
      <c r="H57" s="74">
        <f>'8A'!I57/$B57</f>
        <v>1.9717054695332515E-2</v>
      </c>
      <c r="I57" s="74">
        <f>'8A'!J57/$B57</f>
        <v>8.5774757714158403E-3</v>
      </c>
      <c r="J57" s="74">
        <f>'8A'!K57/$B57</f>
        <v>1.1139578923916676E-4</v>
      </c>
    </row>
    <row r="58" spans="1:10" ht="18" customHeight="1" x14ac:dyDescent="0.3">
      <c r="A58" s="41" t="s">
        <v>56</v>
      </c>
      <c r="B58" s="19">
        <f>'8A'!B58</f>
        <v>27649</v>
      </c>
      <c r="C58" s="195">
        <f>'8A'!C58/$B58</f>
        <v>0.34077181814893848</v>
      </c>
      <c r="D58" s="154"/>
      <c r="E58" s="74">
        <f>'8A'!F58/$B58</f>
        <v>0.65922818185106147</v>
      </c>
      <c r="F58" s="74">
        <f>'8A'!G58/$B58</f>
        <v>0.57965930051719772</v>
      </c>
      <c r="G58" s="74">
        <f>'8A'!H58/$B58</f>
        <v>3.5335816846902242E-2</v>
      </c>
      <c r="H58" s="74">
        <f>'8A'!I58/$B58</f>
        <v>2.7306593366848712E-2</v>
      </c>
      <c r="I58" s="74">
        <f>'8A'!J58/$B58</f>
        <v>1.5986111613439907E-2</v>
      </c>
      <c r="J58" s="74">
        <f>'8A'!K58/$B58</f>
        <v>9.4035950667293569E-4</v>
      </c>
    </row>
    <row r="59" spans="1:10" ht="12.75" customHeight="1" x14ac:dyDescent="0.3">
      <c r="A59" s="41" t="s">
        <v>57</v>
      </c>
      <c r="B59" s="19">
        <f>'8A'!B59</f>
        <v>1058</v>
      </c>
      <c r="C59" s="195">
        <f>'8A'!C59/$B59</f>
        <v>0.2495274102079395</v>
      </c>
      <c r="D59" s="154"/>
      <c r="E59" s="74">
        <f>'8A'!F59/$B59</f>
        <v>0.75141776937618143</v>
      </c>
      <c r="F59" s="74">
        <f>'8A'!G59/$B59</f>
        <v>0.56710775047258977</v>
      </c>
      <c r="G59" s="74">
        <f>'8A'!H59/$B59</f>
        <v>8.2230623818525514E-2</v>
      </c>
      <c r="H59" s="74">
        <f>'8A'!I59/$B59</f>
        <v>6.8998109640831765E-2</v>
      </c>
      <c r="I59" s="74">
        <f>'8A'!J59/$B59</f>
        <v>2.6465028355387523E-2</v>
      </c>
      <c r="J59" s="74">
        <f>'8A'!K59/$B59</f>
        <v>4.725897920604915E-3</v>
      </c>
    </row>
    <row r="60" spans="1:10" ht="12.75" customHeight="1" x14ac:dyDescent="0.3">
      <c r="A60" s="41" t="s">
        <v>58</v>
      </c>
      <c r="B60" s="19">
        <f>'8A'!B60</f>
        <v>3405</v>
      </c>
      <c r="C60" s="195">
        <f>'8A'!C60/$B60</f>
        <v>0.57033773861967696</v>
      </c>
      <c r="D60" s="154"/>
      <c r="E60" s="74">
        <f>'8A'!F60/$B60</f>
        <v>0.42995594713656388</v>
      </c>
      <c r="F60" s="74">
        <f>'8A'!G60/$B60</f>
        <v>0.34713656387665198</v>
      </c>
      <c r="G60" s="74">
        <f>'8A'!H60/$B60</f>
        <v>5.3450807635829663E-2</v>
      </c>
      <c r="H60" s="74">
        <f>'8A'!I60/$B60</f>
        <v>2.2320117474302497E-2</v>
      </c>
      <c r="I60" s="74">
        <f>'8A'!J60/$B60</f>
        <v>6.7547723935389133E-3</v>
      </c>
      <c r="J60" s="74">
        <f>'8A'!K60/$B60</f>
        <v>2.9368575624082231E-4</v>
      </c>
    </row>
    <row r="61" spans="1:10" ht="12.75" customHeight="1" x14ac:dyDescent="0.3">
      <c r="A61" s="42" t="s">
        <v>59</v>
      </c>
      <c r="B61" s="20">
        <f>'8A'!B61</f>
        <v>201</v>
      </c>
      <c r="C61" s="196">
        <f>'8A'!C61/$B61</f>
        <v>0.74626865671641796</v>
      </c>
      <c r="D61" s="88"/>
      <c r="E61" s="59">
        <f>'8A'!F61/$B61</f>
        <v>0.2537313432835821</v>
      </c>
      <c r="F61" s="59">
        <f>'8A'!G61/$B61</f>
        <v>7.4626865671641784E-2</v>
      </c>
      <c r="G61" s="59">
        <f>'8A'!H61/$B61</f>
        <v>5.9701492537313432E-2</v>
      </c>
      <c r="H61" s="59">
        <f>'8A'!I61/$B61</f>
        <v>7.9601990049751242E-2</v>
      </c>
      <c r="I61" s="59">
        <f>'8A'!J61/$B61</f>
        <v>3.9800995024875621E-2</v>
      </c>
      <c r="J61" s="59">
        <f>'8A'!K61/$B61</f>
        <v>0</v>
      </c>
    </row>
    <row r="62" spans="1:10" ht="15" customHeight="1" x14ac:dyDescent="0.25">
      <c r="A62" s="125" t="s">
        <v>266</v>
      </c>
      <c r="B62" s="125"/>
      <c r="C62" s="125"/>
      <c r="D62" s="15"/>
      <c r="E62" s="125"/>
      <c r="F62" s="125"/>
      <c r="G62" s="125"/>
      <c r="H62" s="125"/>
      <c r="I62" s="125"/>
      <c r="J62" s="125"/>
    </row>
    <row r="63" spans="1:10" ht="15" customHeight="1" x14ac:dyDescent="0.25">
      <c r="A63" s="60"/>
    </row>
  </sheetData>
  <phoneticPr fontId="0" type="noConversion"/>
  <pageMargins left="0.25" right="0.25" top="0.25" bottom="0.25" header="0.5" footer="0.5"/>
  <pageSetup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tabSelected="1" zoomScaleNormal="100" workbookViewId="0">
      <selection activeCell="A3" sqref="A3"/>
    </sheetView>
  </sheetViews>
  <sheetFormatPr defaultRowHeight="12.5" x14ac:dyDescent="0.25"/>
  <cols>
    <col min="1" max="1" width="12" customWidth="1"/>
    <col min="2" max="2" width="100.08984375" customWidth="1"/>
    <col min="11" max="11" width="29" customWidth="1"/>
  </cols>
  <sheetData>
    <row r="1" spans="1:11" ht="50" customHeight="1" x14ac:dyDescent="0.35">
      <c r="A1" s="269" t="s">
        <v>274</v>
      </c>
      <c r="B1" s="269"/>
    </row>
    <row r="2" spans="1:11" s="219" customFormat="1" ht="30" customHeight="1" x14ac:dyDescent="0.25">
      <c r="A2" s="270" t="s">
        <v>155</v>
      </c>
      <c r="B2" s="270"/>
      <c r="C2" s="218"/>
      <c r="D2" s="218"/>
      <c r="E2" s="218"/>
      <c r="F2" s="218"/>
      <c r="G2" s="218"/>
      <c r="H2" s="218"/>
      <c r="I2" s="218"/>
      <c r="J2" s="218"/>
      <c r="K2" s="218"/>
    </row>
    <row r="3" spans="1:11" s="223" customFormat="1" ht="25" customHeight="1" x14ac:dyDescent="0.25">
      <c r="A3" s="220" t="s">
        <v>156</v>
      </c>
      <c r="B3" s="221" t="str">
        <f>'1A'!$A$2</f>
        <v>Combined TANF and SSP-MOE Work Participation Rates</v>
      </c>
      <c r="C3" s="222"/>
      <c r="D3" s="222"/>
      <c r="E3" s="222"/>
      <c r="F3" s="222"/>
      <c r="G3" s="222"/>
      <c r="H3" s="222"/>
      <c r="I3" s="222"/>
      <c r="J3" s="222"/>
      <c r="K3" s="222"/>
    </row>
    <row r="4" spans="1:11" s="223" customFormat="1" ht="25" customHeight="1" x14ac:dyDescent="0.25">
      <c r="A4" s="224" t="s">
        <v>157</v>
      </c>
      <c r="B4" s="225" t="str">
        <f>'1B'!$A$2</f>
        <v>TANF and SSP-MOE Work Participation Rates</v>
      </c>
      <c r="C4" s="222"/>
      <c r="D4" s="222"/>
      <c r="E4" s="222"/>
      <c r="F4" s="222"/>
      <c r="G4" s="222"/>
      <c r="H4" s="222"/>
      <c r="I4" s="222"/>
      <c r="J4" s="222"/>
      <c r="K4" s="222"/>
    </row>
    <row r="5" spans="1:11" s="223" customFormat="1" ht="25" customHeight="1" x14ac:dyDescent="0.25">
      <c r="A5" s="220" t="s">
        <v>158</v>
      </c>
      <c r="B5" s="226" t="str">
        <f>'1C'!$A$2</f>
        <v xml:space="preserve">Changes in Combined Work Participation Rates </v>
      </c>
      <c r="C5" s="222"/>
      <c r="D5" s="222"/>
      <c r="E5" s="222"/>
      <c r="F5" s="222"/>
      <c r="G5" s="222"/>
      <c r="H5" s="222"/>
      <c r="I5" s="222"/>
      <c r="J5" s="222"/>
      <c r="K5" s="222"/>
    </row>
    <row r="6" spans="1:11" s="223" customFormat="1" ht="25" customHeight="1" x14ac:dyDescent="0.25">
      <c r="A6" s="224" t="s">
        <v>159</v>
      </c>
      <c r="B6" s="225" t="str">
        <f>'2'!$A$2</f>
        <v>Caseload Reduction Credits</v>
      </c>
      <c r="C6" s="222"/>
      <c r="D6" s="222"/>
      <c r="E6" s="222"/>
      <c r="F6" s="222"/>
      <c r="G6" s="222"/>
      <c r="H6" s="222"/>
      <c r="I6" s="222"/>
      <c r="J6" s="222"/>
      <c r="K6" s="222"/>
    </row>
    <row r="7" spans="1:11" s="223" customFormat="1" ht="25" customHeight="1" x14ac:dyDescent="0.25">
      <c r="A7" s="220" t="s">
        <v>160</v>
      </c>
      <c r="B7" s="227" t="str">
        <f>'3A'!$A$2</f>
        <v>Status of TANF and SSP-MOE Families as Relates to All-Families Work Participation Rates</v>
      </c>
      <c r="C7" s="222"/>
      <c r="D7" s="222"/>
      <c r="E7" s="222"/>
      <c r="F7" s="222"/>
      <c r="G7" s="222"/>
      <c r="H7" s="222"/>
      <c r="I7" s="222"/>
      <c r="J7" s="222"/>
      <c r="K7" s="222"/>
    </row>
    <row r="8" spans="1:11" s="223" customFormat="1" ht="25" customHeight="1" x14ac:dyDescent="0.25">
      <c r="A8" s="224" t="s">
        <v>161</v>
      </c>
      <c r="B8" s="225" t="str">
        <f>'3B'!$A$2</f>
        <v>Status of TANF and SSP-MOE Two-Parent Families as Relates to Two-Parent Work Participation Rate</v>
      </c>
    </row>
    <row r="9" spans="1:11" s="223" customFormat="1" ht="25" customHeight="1" x14ac:dyDescent="0.25">
      <c r="A9" s="220" t="s">
        <v>162</v>
      </c>
      <c r="B9" s="226" t="str">
        <f>'4A'!$A$2</f>
        <v>Number of Work-Eligible Individuals Participating in Work Activities for Sufficient Hours for the Family to Count as Meeting the All-Families Work Requirement</v>
      </c>
    </row>
    <row r="10" spans="1:11" s="223" customFormat="1" ht="25" customHeight="1" x14ac:dyDescent="0.25">
      <c r="A10" s="224" t="s">
        <v>163</v>
      </c>
      <c r="B10" s="225" t="str">
        <f>'4B'!$A$2</f>
        <v>Percentage of Work-Eligible Individuals Participating in Work Activities for Sufficient Hours for the Family to Count as Meeting the All-Families Work Requirement</v>
      </c>
    </row>
    <row r="11" spans="1:11" s="223" customFormat="1" ht="25" customHeight="1" x14ac:dyDescent="0.25">
      <c r="A11" s="220" t="s">
        <v>164</v>
      </c>
      <c r="B11" s="226" t="str">
        <f>'5A'!$A$2</f>
        <v>Work-Eligible Individuals Participating in Work Activities for Sufficient Hours for the Family to Count as Meeting the Two-Parent Families Work Requirement</v>
      </c>
    </row>
    <row r="12" spans="1:11" s="223" customFormat="1" ht="25" customHeight="1" x14ac:dyDescent="0.25">
      <c r="A12" s="224" t="s">
        <v>165</v>
      </c>
      <c r="B12" s="225" t="str">
        <f>'5B'!$A$2</f>
        <v>Work-Eligible Individuals Participating in Work Activities for Sufficient Hours for the Family to Count as Meeting the Two-Parent Families Work Requirement</v>
      </c>
    </row>
    <row r="13" spans="1:11" s="223" customFormat="1" ht="25" customHeight="1" x14ac:dyDescent="0.25">
      <c r="A13" s="220" t="s">
        <v>166</v>
      </c>
      <c r="B13" s="226" t="str">
        <f>'6A'!$A$2</f>
        <v>Number of Work-Eligible Individuals with Hours of Participation In Work Activities</v>
      </c>
    </row>
    <row r="14" spans="1:11" s="223" customFormat="1" ht="25" customHeight="1" x14ac:dyDescent="0.25">
      <c r="A14" s="224" t="s">
        <v>167</v>
      </c>
      <c r="B14" s="225" t="str">
        <f>'6B'!$A$2</f>
        <v>Work-Eligible Individuals with Hours of Participation by Work Activity as a Percent of the Number of Participating Work-Eligible Individuals</v>
      </c>
    </row>
    <row r="15" spans="1:11" s="223" customFormat="1" ht="25" customHeight="1" x14ac:dyDescent="0.25">
      <c r="A15" s="220" t="s">
        <v>168</v>
      </c>
      <c r="B15" s="226" t="str">
        <f>'6C'!$A$2</f>
        <v xml:space="preserve">Work-Eligible Individuals with Hours of Participation by Work Activity as a Percent of the Total Number of Work-Eligible Individuals </v>
      </c>
    </row>
    <row r="16" spans="1:11" s="223" customFormat="1" ht="25" customHeight="1" x14ac:dyDescent="0.25">
      <c r="A16" s="224" t="s">
        <v>169</v>
      </c>
      <c r="B16" s="225" t="str">
        <f>'7A'!$A$2</f>
        <v>Number of Hours of Participation per Week for All Work-Eligible Individuals</v>
      </c>
    </row>
    <row r="17" spans="1:2" s="223" customFormat="1" ht="25" customHeight="1" x14ac:dyDescent="0.25">
      <c r="A17" s="220" t="s">
        <v>170</v>
      </c>
      <c r="B17" s="226" t="str">
        <f>'7B'!$A$2</f>
        <v>Number of Hours of Participation per Week for All Work-Eligible Individuals Participating in the Work Activity</v>
      </c>
    </row>
    <row r="18" spans="1:2" s="223" customFormat="1" ht="25" customHeight="1" x14ac:dyDescent="0.25">
      <c r="A18" s="224" t="s">
        <v>171</v>
      </c>
      <c r="B18" s="225" t="str">
        <f>'8A'!$A$2</f>
        <v>Number of Families with Insufficient Hours to Count in the All-Families Work Participation Rate</v>
      </c>
    </row>
    <row r="19" spans="1:2" s="223" customFormat="1" ht="25" customHeight="1" x14ac:dyDescent="0.25">
      <c r="A19" s="220" t="s">
        <v>190</v>
      </c>
      <c r="B19" s="226" t="str">
        <f>'8B'!$A$2</f>
        <v xml:space="preserve">Percentage Of Families with Insufficient Hours to Count in the All-Families Work Participation Rate </v>
      </c>
    </row>
    <row r="20" spans="1:2" s="223" customFormat="1" ht="25" customHeight="1" x14ac:dyDescent="0.25">
      <c r="A20" s="224" t="s">
        <v>172</v>
      </c>
      <c r="B20" s="225" t="str">
        <f>'9'!$A$2</f>
        <v>Families with a Domestic Violence Exemption</v>
      </c>
    </row>
    <row r="21" spans="1:2" s="223" customFormat="1" ht="25" customHeight="1" x14ac:dyDescent="0.25">
      <c r="A21" s="220" t="s">
        <v>173</v>
      </c>
      <c r="B21" s="226" t="str">
        <f>'10A'!$A$2</f>
        <v>Number of Work-Eligible Individuals with Holiday Hours for Participating Families</v>
      </c>
    </row>
    <row r="22" spans="1:2" s="223" customFormat="1" ht="25" customHeight="1" x14ac:dyDescent="0.25">
      <c r="A22" s="224" t="s">
        <v>174</v>
      </c>
      <c r="B22" s="225" t="str">
        <f>'10B'!$A$2</f>
        <v>Number Of Holiday Hours Per Week For Participating Families</v>
      </c>
    </row>
    <row r="23" spans="1:2" s="223" customFormat="1" ht="25" customHeight="1" x14ac:dyDescent="0.25">
      <c r="A23" s="220" t="s">
        <v>175</v>
      </c>
      <c r="B23" s="226" t="str">
        <f>'11A'!$A$2</f>
        <v>Number Of Work-Eligible Individuals With Hours Of Excused Absences For Participating Families</v>
      </c>
    </row>
    <row r="24" spans="1:2" s="223" customFormat="1" ht="25" customHeight="1" x14ac:dyDescent="0.25">
      <c r="A24" s="224" t="s">
        <v>176</v>
      </c>
      <c r="B24" s="225" t="str">
        <f>'11B'!$A$2</f>
        <v>Number of Excused Absence Hours per Week for Participating Families</v>
      </c>
    </row>
    <row r="25" spans="1:2" x14ac:dyDescent="0.25">
      <c r="A25" s="117"/>
      <c r="B25" s="117"/>
    </row>
    <row r="26" spans="1:2" x14ac:dyDescent="0.25">
      <c r="A26" s="117"/>
      <c r="B26" s="117"/>
    </row>
  </sheetData>
  <mergeCells count="2">
    <mergeCell ref="A1:B1"/>
    <mergeCell ref="A2:B2"/>
  </mergeCells>
  <hyperlinks>
    <hyperlink ref="A20" location="'9'!Print_Area" display="Table 9" xr:uid="{00000000-0004-0000-0100-000000000000}"/>
    <hyperlink ref="A3" location="'1A'!A1" display="Table 1A" xr:uid="{00000000-0004-0000-0100-000001000000}"/>
    <hyperlink ref="A4" location="'1B'!A1" display="Table 1B" xr:uid="{00000000-0004-0000-0100-000002000000}"/>
    <hyperlink ref="A5" location="'1C'!A1" display="Table 1C" xr:uid="{00000000-0004-0000-0100-000003000000}"/>
    <hyperlink ref="A6" location="'2'!A1" display="Table 2" xr:uid="{00000000-0004-0000-0100-000004000000}"/>
    <hyperlink ref="A7" location="'3A'!A1" display="Table 3A" xr:uid="{00000000-0004-0000-0100-000005000000}"/>
    <hyperlink ref="A8" location="'3B'!A1" display="Table 3B" xr:uid="{00000000-0004-0000-0100-000006000000}"/>
    <hyperlink ref="A9" location="'4A'!A1" display="Table 4A" xr:uid="{00000000-0004-0000-0100-000007000000}"/>
    <hyperlink ref="A10" location="'4B'!A1" display="Table 4B" xr:uid="{00000000-0004-0000-0100-000008000000}"/>
    <hyperlink ref="A11" location="'5A'!A1" display="Table 5A" xr:uid="{00000000-0004-0000-0100-000009000000}"/>
    <hyperlink ref="A12" location="'5B'!A1" display="Table 5B" xr:uid="{00000000-0004-0000-0100-00000A000000}"/>
    <hyperlink ref="A13" location="'6A'!A1" display="Table 6A" xr:uid="{00000000-0004-0000-0100-00000B000000}"/>
    <hyperlink ref="A14" location="'6B'!A1" display="Table 6B" xr:uid="{00000000-0004-0000-0100-00000C000000}"/>
    <hyperlink ref="A15" location="'6C'!A1" display="Table 6C" xr:uid="{00000000-0004-0000-0100-00000D000000}"/>
    <hyperlink ref="A16" location="'7A'!A1" display="Table 7A" xr:uid="{00000000-0004-0000-0100-00000E000000}"/>
    <hyperlink ref="A17" location="'7B'!A1" display="Table 7B" xr:uid="{00000000-0004-0000-0100-00000F000000}"/>
    <hyperlink ref="A18" location="'8A'!A1" display="Table 8A" xr:uid="{00000000-0004-0000-0100-000010000000}"/>
    <hyperlink ref="A19" location="'8B'!A1" display="Table 8B" xr:uid="{00000000-0004-0000-0100-000011000000}"/>
    <hyperlink ref="A21" location="'10A'!A1" display="Table 10A" xr:uid="{00000000-0004-0000-0100-000012000000}"/>
    <hyperlink ref="A22" location="'10B'!A1" display="Table 10B" xr:uid="{00000000-0004-0000-0100-000013000000}"/>
    <hyperlink ref="A23" location="'11A'!A1" display="Table 11A" xr:uid="{00000000-0004-0000-0100-000014000000}"/>
    <hyperlink ref="A24" location="'11B'!A1" display="Table 11B" xr:uid="{00000000-0004-0000-0100-000015000000}"/>
  </hyperlinks>
  <pageMargins left="0.25" right="0.25" top="0.75" bottom="0.75" header="0.3" footer="0.3"/>
  <pageSetup scale="8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62"/>
  <sheetViews>
    <sheetView zoomScale="85" zoomScaleNormal="85" zoomScaleSheetLayoutView="111" workbookViewId="0">
      <selection activeCell="B7" sqref="B7:D60"/>
    </sheetView>
  </sheetViews>
  <sheetFormatPr defaultColWidth="9.08984375" defaultRowHeight="12.5" x14ac:dyDescent="0.25"/>
  <cols>
    <col min="1" max="1" width="15.7265625" style="2" customWidth="1"/>
    <col min="2" max="2" width="16" style="2" bestFit="1" customWidth="1"/>
    <col min="3" max="3" width="16.453125" style="2" bestFit="1" customWidth="1"/>
    <col min="4" max="5" width="18.6328125" style="2" customWidth="1"/>
    <col min="6" max="16384" width="9.08984375" style="2"/>
  </cols>
  <sheetData>
    <row r="1" spans="1:7" s="110" customFormat="1" ht="13" x14ac:dyDescent="0.3">
      <c r="A1" s="159" t="s">
        <v>209</v>
      </c>
      <c r="B1" s="159"/>
      <c r="C1" s="159"/>
      <c r="D1" s="159"/>
      <c r="E1" s="159"/>
    </row>
    <row r="2" spans="1:7" s="110" customFormat="1" ht="13" x14ac:dyDescent="0.3">
      <c r="A2" s="159" t="s">
        <v>210</v>
      </c>
      <c r="B2" s="159"/>
      <c r="C2" s="159"/>
      <c r="D2" s="159"/>
      <c r="E2" s="159"/>
    </row>
    <row r="3" spans="1:7" ht="13" x14ac:dyDescent="0.3">
      <c r="A3" s="159" t="str">
        <f>'3A'!$A$3</f>
        <v>Monthly Average, Fiscal Year 2022</v>
      </c>
      <c r="B3" s="159"/>
      <c r="C3" s="159"/>
      <c r="D3" s="159"/>
      <c r="E3" s="159"/>
      <c r="F3" s="7"/>
      <c r="G3" s="7" t="s">
        <v>2</v>
      </c>
    </row>
    <row r="4" spans="1:7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</row>
    <row r="5" spans="1:7" s="3" customFormat="1" ht="67.650000000000006" customHeight="1" x14ac:dyDescent="0.3">
      <c r="A5" s="62" t="s">
        <v>0</v>
      </c>
      <c r="B5" s="21" t="s">
        <v>105</v>
      </c>
      <c r="C5" s="21" t="s">
        <v>91</v>
      </c>
      <c r="D5" s="75" t="s">
        <v>92</v>
      </c>
      <c r="E5" s="75" t="s">
        <v>114</v>
      </c>
    </row>
    <row r="6" spans="1:7" ht="12.75" customHeight="1" x14ac:dyDescent="0.3">
      <c r="A6" s="33" t="s">
        <v>3</v>
      </c>
      <c r="B6" s="19">
        <f>SUM(B7:B60)</f>
        <v>953734</v>
      </c>
      <c r="C6" s="19">
        <f t="shared" ref="C6:D6" si="0">SUM(C7:C60)</f>
        <v>544603</v>
      </c>
      <c r="D6" s="19">
        <f t="shared" si="0"/>
        <v>2707</v>
      </c>
      <c r="E6" s="30">
        <f>D6/C6</f>
        <v>4.970593257841033E-3</v>
      </c>
    </row>
    <row r="7" spans="1:7" ht="18" customHeight="1" x14ac:dyDescent="0.3">
      <c r="A7" s="41" t="s">
        <v>7</v>
      </c>
      <c r="B7" s="19">
        <v>5664</v>
      </c>
      <c r="C7" s="19">
        <v>1822</v>
      </c>
      <c r="D7" s="37">
        <v>0</v>
      </c>
      <c r="E7" s="74">
        <f t="shared" ref="E7:E16" si="1">D7/C7</f>
        <v>0</v>
      </c>
    </row>
    <row r="8" spans="1:7" ht="12.75" customHeight="1" x14ac:dyDescent="0.3">
      <c r="A8" s="41" t="s">
        <v>8</v>
      </c>
      <c r="B8" s="19">
        <v>1556</v>
      </c>
      <c r="C8" s="19">
        <v>862</v>
      </c>
      <c r="D8" s="37">
        <v>0</v>
      </c>
      <c r="E8" s="74">
        <f t="shared" si="1"/>
        <v>0</v>
      </c>
    </row>
    <row r="9" spans="1:7" ht="12.75" customHeight="1" x14ac:dyDescent="0.3">
      <c r="A9" s="41" t="s">
        <v>9</v>
      </c>
      <c r="B9" s="19">
        <v>5751</v>
      </c>
      <c r="C9" s="19">
        <v>1555</v>
      </c>
      <c r="D9" s="19">
        <v>14</v>
      </c>
      <c r="E9" s="74">
        <f t="shared" si="1"/>
        <v>9.0032154340836008E-3</v>
      </c>
    </row>
    <row r="10" spans="1:7" ht="12.75" customHeight="1" x14ac:dyDescent="0.3">
      <c r="A10" s="41" t="s">
        <v>10</v>
      </c>
      <c r="B10" s="19">
        <v>1193</v>
      </c>
      <c r="C10" s="19">
        <v>351</v>
      </c>
      <c r="D10" s="37">
        <v>2</v>
      </c>
      <c r="E10" s="74">
        <f t="shared" si="1"/>
        <v>5.6980056980056983E-3</v>
      </c>
    </row>
    <row r="11" spans="1:7" ht="12.75" customHeight="1" x14ac:dyDescent="0.3">
      <c r="A11" s="41" t="s">
        <v>11</v>
      </c>
      <c r="B11" s="19">
        <v>336655</v>
      </c>
      <c r="C11" s="19">
        <v>222524</v>
      </c>
      <c r="D11" s="37">
        <v>0</v>
      </c>
      <c r="E11" s="74">
        <f t="shared" si="1"/>
        <v>0</v>
      </c>
    </row>
    <row r="12" spans="1:7" ht="12.75" customHeight="1" x14ac:dyDescent="0.3">
      <c r="A12" s="41" t="s">
        <v>12</v>
      </c>
      <c r="B12" s="19">
        <v>11775</v>
      </c>
      <c r="C12" s="19">
        <v>6563</v>
      </c>
      <c r="D12" s="19">
        <v>29</v>
      </c>
      <c r="E12" s="74">
        <f t="shared" si="1"/>
        <v>4.4187109553557825E-3</v>
      </c>
    </row>
    <row r="13" spans="1:7" ht="12.75" customHeight="1" x14ac:dyDescent="0.3">
      <c r="A13" s="41" t="s">
        <v>13</v>
      </c>
      <c r="B13" s="19">
        <v>4734</v>
      </c>
      <c r="C13" s="19">
        <v>1948</v>
      </c>
      <c r="D13" s="37">
        <v>0</v>
      </c>
      <c r="E13" s="74">
        <f t="shared" si="1"/>
        <v>0</v>
      </c>
    </row>
    <row r="14" spans="1:7" ht="12.75" customHeight="1" x14ac:dyDescent="0.3">
      <c r="A14" s="41" t="s">
        <v>14</v>
      </c>
      <c r="B14" s="19">
        <v>2799</v>
      </c>
      <c r="C14" s="19">
        <v>629</v>
      </c>
      <c r="D14" s="19">
        <v>3</v>
      </c>
      <c r="E14" s="74">
        <f t="shared" si="1"/>
        <v>4.7694753577106515E-3</v>
      </c>
    </row>
    <row r="15" spans="1:7" ht="12.75" customHeight="1" x14ac:dyDescent="0.3">
      <c r="A15" s="41" t="s">
        <v>76</v>
      </c>
      <c r="B15" s="19">
        <v>6120</v>
      </c>
      <c r="C15" s="19">
        <v>3741</v>
      </c>
      <c r="D15" s="37">
        <v>0</v>
      </c>
      <c r="E15" s="74">
        <f t="shared" si="1"/>
        <v>0</v>
      </c>
    </row>
    <row r="16" spans="1:7" ht="12.75" customHeight="1" x14ac:dyDescent="0.3">
      <c r="A16" s="41" t="s">
        <v>15</v>
      </c>
      <c r="B16" s="19">
        <v>27534</v>
      </c>
      <c r="C16" s="19">
        <v>3642</v>
      </c>
      <c r="D16" s="37">
        <v>0</v>
      </c>
      <c r="E16" s="74">
        <f t="shared" si="1"/>
        <v>0</v>
      </c>
    </row>
    <row r="17" spans="1:5" ht="18" customHeight="1" x14ac:dyDescent="0.3">
      <c r="A17" s="41" t="s">
        <v>16</v>
      </c>
      <c r="B17" s="19">
        <v>6441</v>
      </c>
      <c r="C17" s="19">
        <v>1171</v>
      </c>
      <c r="D17" s="37">
        <v>0</v>
      </c>
      <c r="E17" s="74">
        <f t="shared" ref="E17:E26" si="2">D17/C17</f>
        <v>0</v>
      </c>
    </row>
    <row r="18" spans="1:5" ht="12.75" customHeight="1" x14ac:dyDescent="0.3">
      <c r="A18" s="41" t="s">
        <v>17</v>
      </c>
      <c r="B18" s="19">
        <v>348</v>
      </c>
      <c r="C18" s="19">
        <v>172</v>
      </c>
      <c r="D18" s="37">
        <v>0</v>
      </c>
      <c r="E18" s="74">
        <f t="shared" si="2"/>
        <v>0</v>
      </c>
    </row>
    <row r="19" spans="1:5" ht="12.75" customHeight="1" x14ac:dyDescent="0.3">
      <c r="A19" s="41" t="s">
        <v>18</v>
      </c>
      <c r="B19" s="19">
        <v>4527</v>
      </c>
      <c r="C19" s="19">
        <v>3214</v>
      </c>
      <c r="D19" s="19">
        <v>106</v>
      </c>
      <c r="E19" s="74">
        <f t="shared" si="2"/>
        <v>3.2980709396390792E-2</v>
      </c>
    </row>
    <row r="20" spans="1:5" ht="12.75" customHeight="1" x14ac:dyDescent="0.3">
      <c r="A20" s="41" t="s">
        <v>19</v>
      </c>
      <c r="B20" s="19">
        <v>1547</v>
      </c>
      <c r="C20" s="19">
        <v>26</v>
      </c>
      <c r="D20" s="37">
        <v>0</v>
      </c>
      <c r="E20" s="74">
        <f t="shared" si="2"/>
        <v>0</v>
      </c>
    </row>
    <row r="21" spans="1:5" ht="12.75" customHeight="1" x14ac:dyDescent="0.3">
      <c r="A21" s="41" t="s">
        <v>20</v>
      </c>
      <c r="B21" s="19">
        <v>10212</v>
      </c>
      <c r="C21" s="19">
        <v>2412</v>
      </c>
      <c r="D21" s="37">
        <v>0</v>
      </c>
      <c r="E21" s="74">
        <f t="shared" si="2"/>
        <v>0</v>
      </c>
    </row>
    <row r="22" spans="1:5" ht="12.75" customHeight="1" x14ac:dyDescent="0.3">
      <c r="A22" s="41" t="s">
        <v>21</v>
      </c>
      <c r="B22" s="19">
        <v>4495</v>
      </c>
      <c r="C22" s="19">
        <v>1626</v>
      </c>
      <c r="D22" s="37">
        <v>0</v>
      </c>
      <c r="E22" s="74">
        <f t="shared" si="2"/>
        <v>0</v>
      </c>
    </row>
    <row r="23" spans="1:5" ht="12.75" customHeight="1" x14ac:dyDescent="0.3">
      <c r="A23" s="41" t="s">
        <v>22</v>
      </c>
      <c r="B23" s="19">
        <v>5373</v>
      </c>
      <c r="C23" s="19">
        <v>2062</v>
      </c>
      <c r="D23" s="37">
        <v>0</v>
      </c>
      <c r="E23" s="74">
        <f t="shared" si="2"/>
        <v>0</v>
      </c>
    </row>
    <row r="24" spans="1:5" ht="12.75" customHeight="1" x14ac:dyDescent="0.3">
      <c r="A24" s="41" t="s">
        <v>23</v>
      </c>
      <c r="B24" s="19">
        <v>3107</v>
      </c>
      <c r="C24" s="19">
        <v>1479</v>
      </c>
      <c r="D24" s="37">
        <v>0</v>
      </c>
      <c r="E24" s="74">
        <f t="shared" si="2"/>
        <v>0</v>
      </c>
    </row>
    <row r="25" spans="1:5" ht="12.75" customHeight="1" x14ac:dyDescent="0.3">
      <c r="A25" s="41" t="s">
        <v>24</v>
      </c>
      <c r="B25" s="19">
        <v>11705</v>
      </c>
      <c r="C25" s="19">
        <v>2921</v>
      </c>
      <c r="D25" s="19">
        <v>12</v>
      </c>
      <c r="E25" s="74">
        <f t="shared" si="2"/>
        <v>4.1081821294077373E-3</v>
      </c>
    </row>
    <row r="26" spans="1:5" ht="12.75" customHeight="1" x14ac:dyDescent="0.3">
      <c r="A26" s="41" t="s">
        <v>25</v>
      </c>
      <c r="B26" s="19">
        <v>3294</v>
      </c>
      <c r="C26" s="19">
        <v>1206</v>
      </c>
      <c r="D26" s="37">
        <v>0</v>
      </c>
      <c r="E26" s="74">
        <f t="shared" si="2"/>
        <v>0</v>
      </c>
    </row>
    <row r="27" spans="1:5" ht="18" customHeight="1" x14ac:dyDescent="0.3">
      <c r="A27" s="41" t="s">
        <v>26</v>
      </c>
      <c r="B27" s="19">
        <v>11832</v>
      </c>
      <c r="C27" s="19">
        <v>10507</v>
      </c>
      <c r="D27" s="37">
        <v>0</v>
      </c>
      <c r="E27" s="74">
        <f t="shared" ref="E27:E36" si="3">D27/C27</f>
        <v>0</v>
      </c>
    </row>
    <row r="28" spans="1:5" ht="12.75" customHeight="1" x14ac:dyDescent="0.3">
      <c r="A28" s="41" t="s">
        <v>27</v>
      </c>
      <c r="B28" s="19">
        <v>15498</v>
      </c>
      <c r="C28" s="19">
        <v>11569</v>
      </c>
      <c r="D28" s="19">
        <v>5</v>
      </c>
      <c r="E28" s="74">
        <f t="shared" si="3"/>
        <v>4.3218947186446539E-4</v>
      </c>
    </row>
    <row r="29" spans="1:5" ht="12.75" customHeight="1" x14ac:dyDescent="0.3">
      <c r="A29" s="41" t="s">
        <v>28</v>
      </c>
      <c r="B29" s="19">
        <v>50275</v>
      </c>
      <c r="C29" s="19">
        <v>38553</v>
      </c>
      <c r="D29" s="37">
        <v>2</v>
      </c>
      <c r="E29" s="74">
        <f t="shared" si="3"/>
        <v>5.187663735636656E-5</v>
      </c>
    </row>
    <row r="30" spans="1:5" ht="12.75" customHeight="1" x14ac:dyDescent="0.3">
      <c r="A30" s="41" t="s">
        <v>29</v>
      </c>
      <c r="B30" s="19">
        <v>8484</v>
      </c>
      <c r="C30" s="19">
        <v>2513</v>
      </c>
      <c r="D30" s="19">
        <v>23</v>
      </c>
      <c r="E30" s="74">
        <f t="shared" si="3"/>
        <v>9.1524074810982892E-3</v>
      </c>
    </row>
    <row r="31" spans="1:5" ht="12.75" customHeight="1" x14ac:dyDescent="0.3">
      <c r="A31" s="41" t="s">
        <v>30</v>
      </c>
      <c r="B31" s="19">
        <v>14355</v>
      </c>
      <c r="C31" s="19">
        <v>6898</v>
      </c>
      <c r="D31" s="37">
        <v>0</v>
      </c>
      <c r="E31" s="74">
        <f t="shared" si="3"/>
        <v>0</v>
      </c>
    </row>
    <row r="32" spans="1:5" ht="12.75" customHeight="1" x14ac:dyDescent="0.3">
      <c r="A32" s="41" t="s">
        <v>31</v>
      </c>
      <c r="B32" s="19">
        <v>1631</v>
      </c>
      <c r="C32" s="19">
        <v>189</v>
      </c>
      <c r="D32" s="37">
        <v>0</v>
      </c>
      <c r="E32" s="74">
        <f t="shared" si="3"/>
        <v>0</v>
      </c>
    </row>
    <row r="33" spans="1:5" ht="12.75" customHeight="1" x14ac:dyDescent="0.3">
      <c r="A33" s="41" t="s">
        <v>32</v>
      </c>
      <c r="B33" s="19">
        <v>6302</v>
      </c>
      <c r="C33" s="19">
        <v>3071</v>
      </c>
      <c r="D33" s="19">
        <v>75</v>
      </c>
      <c r="E33" s="74">
        <f t="shared" si="3"/>
        <v>2.4422012373819604E-2</v>
      </c>
    </row>
    <row r="34" spans="1:5" ht="12.75" customHeight="1" x14ac:dyDescent="0.3">
      <c r="A34" s="41" t="s">
        <v>33</v>
      </c>
      <c r="B34" s="19">
        <v>1896</v>
      </c>
      <c r="C34" s="19">
        <v>519</v>
      </c>
      <c r="D34" s="37">
        <v>0</v>
      </c>
      <c r="E34" s="74">
        <f t="shared" si="3"/>
        <v>0</v>
      </c>
    </row>
    <row r="35" spans="1:5" ht="12.75" customHeight="1" x14ac:dyDescent="0.3">
      <c r="A35" s="41" t="s">
        <v>34</v>
      </c>
      <c r="B35" s="19">
        <v>3175</v>
      </c>
      <c r="C35" s="19">
        <v>766</v>
      </c>
      <c r="D35" s="37">
        <v>0</v>
      </c>
      <c r="E35" s="74">
        <f t="shared" si="3"/>
        <v>0</v>
      </c>
    </row>
    <row r="36" spans="1:5" ht="12.75" customHeight="1" x14ac:dyDescent="0.3">
      <c r="A36" s="41" t="s">
        <v>35</v>
      </c>
      <c r="B36" s="19">
        <v>6103</v>
      </c>
      <c r="C36" s="19">
        <v>3313</v>
      </c>
      <c r="D36" s="37">
        <v>2</v>
      </c>
      <c r="E36" s="74">
        <f t="shared" si="3"/>
        <v>6.036824630244491E-4</v>
      </c>
    </row>
    <row r="37" spans="1:5" ht="18" customHeight="1" x14ac:dyDescent="0.3">
      <c r="A37" s="41" t="s">
        <v>36</v>
      </c>
      <c r="B37" s="19">
        <v>3832</v>
      </c>
      <c r="C37" s="19">
        <v>1945</v>
      </c>
      <c r="D37" s="19">
        <v>59</v>
      </c>
      <c r="E37" s="74">
        <f t="shared" ref="E37:E46" si="4">D37/C37</f>
        <v>3.0334190231362468E-2</v>
      </c>
    </row>
    <row r="38" spans="1:5" ht="12.75" customHeight="1" x14ac:dyDescent="0.3">
      <c r="A38" s="41" t="s">
        <v>37</v>
      </c>
      <c r="B38" s="19">
        <v>9082</v>
      </c>
      <c r="C38" s="19">
        <v>6088</v>
      </c>
      <c r="D38" s="37">
        <v>0</v>
      </c>
      <c r="E38" s="74">
        <f t="shared" si="4"/>
        <v>0</v>
      </c>
    </row>
    <row r="39" spans="1:5" ht="12.75" customHeight="1" x14ac:dyDescent="0.3">
      <c r="A39" s="41" t="s">
        <v>38</v>
      </c>
      <c r="B39" s="19">
        <v>10859</v>
      </c>
      <c r="C39" s="19">
        <v>6382</v>
      </c>
      <c r="D39" s="37">
        <v>5</v>
      </c>
      <c r="E39" s="74">
        <f t="shared" si="4"/>
        <v>7.8345346286430584E-4</v>
      </c>
    </row>
    <row r="40" spans="1:5" ht="12.75" customHeight="1" x14ac:dyDescent="0.3">
      <c r="A40" s="41" t="s">
        <v>39</v>
      </c>
      <c r="B40" s="19">
        <v>111711</v>
      </c>
      <c r="C40" s="19">
        <v>79070</v>
      </c>
      <c r="D40" s="19">
        <v>873</v>
      </c>
      <c r="E40" s="74">
        <f t="shared" si="4"/>
        <v>1.1040849879853295E-2</v>
      </c>
    </row>
    <row r="41" spans="1:5" ht="12.75" customHeight="1" x14ac:dyDescent="0.3">
      <c r="A41" s="41" t="s">
        <v>40</v>
      </c>
      <c r="B41" s="19">
        <v>12355</v>
      </c>
      <c r="C41" s="19">
        <v>3509</v>
      </c>
      <c r="D41" s="37">
        <v>0</v>
      </c>
      <c r="E41" s="74">
        <f t="shared" si="4"/>
        <v>0</v>
      </c>
    </row>
    <row r="42" spans="1:5" ht="12.75" customHeight="1" x14ac:dyDescent="0.3">
      <c r="A42" s="41" t="s">
        <v>41</v>
      </c>
      <c r="B42" s="19">
        <v>716</v>
      </c>
      <c r="C42" s="19">
        <v>197</v>
      </c>
      <c r="D42" s="37">
        <v>1</v>
      </c>
      <c r="E42" s="74">
        <f t="shared" si="4"/>
        <v>5.076142131979695E-3</v>
      </c>
    </row>
    <row r="43" spans="1:5" ht="12.75" customHeight="1" x14ac:dyDescent="0.3">
      <c r="A43" s="41" t="s">
        <v>42</v>
      </c>
      <c r="B43" s="19">
        <v>42411</v>
      </c>
      <c r="C43" s="19">
        <v>4415</v>
      </c>
      <c r="D43" s="37">
        <v>0</v>
      </c>
      <c r="E43" s="74">
        <f t="shared" si="4"/>
        <v>0</v>
      </c>
    </row>
    <row r="44" spans="1:5" ht="12.75" customHeight="1" x14ac:dyDescent="0.3">
      <c r="A44" s="41" t="s">
        <v>43</v>
      </c>
      <c r="B44" s="19">
        <v>3785</v>
      </c>
      <c r="C44" s="19">
        <v>866</v>
      </c>
      <c r="D44" s="37">
        <v>0</v>
      </c>
      <c r="E44" s="74">
        <f t="shared" si="4"/>
        <v>0</v>
      </c>
    </row>
    <row r="45" spans="1:5" ht="12.75" customHeight="1" x14ac:dyDescent="0.3">
      <c r="A45" s="41" t="s">
        <v>44</v>
      </c>
      <c r="B45" s="19">
        <v>35129</v>
      </c>
      <c r="C45" s="19">
        <v>31532</v>
      </c>
      <c r="D45" s="19">
        <v>1</v>
      </c>
      <c r="E45" s="74">
        <f t="shared" si="4"/>
        <v>3.1713814537612584E-5</v>
      </c>
    </row>
    <row r="46" spans="1:5" ht="12.75" customHeight="1" x14ac:dyDescent="0.3">
      <c r="A46" s="41" t="s">
        <v>45</v>
      </c>
      <c r="B46" s="19">
        <v>28651</v>
      </c>
      <c r="C46" s="19">
        <v>15552</v>
      </c>
      <c r="D46" s="19">
        <v>705</v>
      </c>
      <c r="E46" s="74">
        <f t="shared" si="4"/>
        <v>4.533179012345679E-2</v>
      </c>
    </row>
    <row r="47" spans="1:5" ht="18" customHeight="1" x14ac:dyDescent="0.3">
      <c r="A47" s="41" t="s">
        <v>46</v>
      </c>
      <c r="B47" s="19">
        <v>3629</v>
      </c>
      <c r="C47" s="19">
        <v>3162</v>
      </c>
      <c r="D47" s="37">
        <v>0</v>
      </c>
      <c r="E47" s="74">
        <f t="shared" ref="E47:E56" si="5">D47/C47</f>
        <v>0</v>
      </c>
    </row>
    <row r="48" spans="1:5" ht="12.75" customHeight="1" x14ac:dyDescent="0.3">
      <c r="A48" s="41" t="s">
        <v>47</v>
      </c>
      <c r="B48" s="19">
        <v>2824</v>
      </c>
      <c r="C48" s="19">
        <v>2077</v>
      </c>
      <c r="D48" s="19">
        <v>1</v>
      </c>
      <c r="E48" s="74">
        <f t="shared" si="5"/>
        <v>4.8146364949446316E-4</v>
      </c>
    </row>
    <row r="49" spans="1:5" ht="12.75" customHeight="1" x14ac:dyDescent="0.3">
      <c r="A49" s="41" t="s">
        <v>48</v>
      </c>
      <c r="B49" s="19">
        <v>6480</v>
      </c>
      <c r="C49" s="19">
        <v>2223</v>
      </c>
      <c r="D49" s="37">
        <v>0</v>
      </c>
      <c r="E49" s="74">
        <f t="shared" si="5"/>
        <v>0</v>
      </c>
    </row>
    <row r="50" spans="1:5" ht="12.75" customHeight="1" x14ac:dyDescent="0.3">
      <c r="A50" s="41" t="s">
        <v>49</v>
      </c>
      <c r="B50" s="19">
        <v>2346</v>
      </c>
      <c r="C50" s="19">
        <v>183</v>
      </c>
      <c r="D50" s="37">
        <v>0</v>
      </c>
      <c r="E50" s="74">
        <f t="shared" si="5"/>
        <v>0</v>
      </c>
    </row>
    <row r="51" spans="1:5" ht="12.75" customHeight="1" x14ac:dyDescent="0.3">
      <c r="A51" s="41" t="s">
        <v>50</v>
      </c>
      <c r="B51" s="19">
        <v>13551</v>
      </c>
      <c r="C51" s="19">
        <v>3907</v>
      </c>
      <c r="D51" s="37">
        <v>0</v>
      </c>
      <c r="E51" s="74">
        <f t="shared" si="5"/>
        <v>0</v>
      </c>
    </row>
    <row r="52" spans="1:5" ht="12.75" customHeight="1" x14ac:dyDescent="0.3">
      <c r="A52" s="41" t="s">
        <v>51</v>
      </c>
      <c r="B52" s="19">
        <v>11816</v>
      </c>
      <c r="C52" s="19">
        <v>2768</v>
      </c>
      <c r="D52" s="37">
        <v>0</v>
      </c>
      <c r="E52" s="74">
        <f t="shared" si="5"/>
        <v>0</v>
      </c>
    </row>
    <row r="53" spans="1:5" ht="12.75" customHeight="1" x14ac:dyDescent="0.3">
      <c r="A53" s="41" t="s">
        <v>52</v>
      </c>
      <c r="B53" s="19">
        <v>2029</v>
      </c>
      <c r="C53" s="19">
        <v>668</v>
      </c>
      <c r="D53" s="37">
        <v>0</v>
      </c>
      <c r="E53" s="74">
        <f t="shared" si="5"/>
        <v>0</v>
      </c>
    </row>
    <row r="54" spans="1:5" ht="12.75" customHeight="1" x14ac:dyDescent="0.3">
      <c r="A54" s="41" t="s">
        <v>53</v>
      </c>
      <c r="B54" s="19">
        <v>2049</v>
      </c>
      <c r="C54" s="19">
        <v>886</v>
      </c>
      <c r="D54" s="37">
        <v>1</v>
      </c>
      <c r="E54" s="74">
        <f t="shared" si="5"/>
        <v>1.128668171557562E-3</v>
      </c>
    </row>
    <row r="55" spans="1:5" ht="12.75" customHeight="1" x14ac:dyDescent="0.3">
      <c r="A55" s="41" t="s">
        <v>54</v>
      </c>
      <c r="B55" s="19">
        <v>67</v>
      </c>
      <c r="C55" s="19">
        <v>59</v>
      </c>
      <c r="D55" s="37">
        <v>0</v>
      </c>
      <c r="E55" s="74">
        <f t="shared" si="5"/>
        <v>0</v>
      </c>
    </row>
    <row r="56" spans="1:5" ht="12.75" customHeight="1" x14ac:dyDescent="0.3">
      <c r="A56" s="41" t="s">
        <v>55</v>
      </c>
      <c r="B56" s="19">
        <v>16867</v>
      </c>
      <c r="C56" s="19">
        <v>8977</v>
      </c>
      <c r="D56" s="37">
        <v>0</v>
      </c>
      <c r="E56" s="74">
        <f t="shared" si="5"/>
        <v>0</v>
      </c>
    </row>
    <row r="57" spans="1:5" ht="18" customHeight="1" x14ac:dyDescent="0.3">
      <c r="A57" s="41" t="s">
        <v>56</v>
      </c>
      <c r="B57" s="19">
        <v>40718</v>
      </c>
      <c r="C57" s="19">
        <v>27649</v>
      </c>
      <c r="D57" s="19">
        <v>772</v>
      </c>
      <c r="E57" s="74">
        <f>D57/C57</f>
        <v>2.7921443813519475E-2</v>
      </c>
    </row>
    <row r="58" spans="1:5" ht="12.75" customHeight="1" x14ac:dyDescent="0.3">
      <c r="A58" s="41" t="s">
        <v>57</v>
      </c>
      <c r="B58" s="19">
        <v>5321</v>
      </c>
      <c r="C58" s="19">
        <v>1058</v>
      </c>
      <c r="D58" s="19">
        <v>5</v>
      </c>
      <c r="E58" s="74">
        <f>D58/C58</f>
        <v>4.725897920604915E-3</v>
      </c>
    </row>
    <row r="59" spans="1:5" ht="12.75" customHeight="1" x14ac:dyDescent="0.3">
      <c r="A59" s="41" t="s">
        <v>58</v>
      </c>
      <c r="B59" s="19">
        <v>12674</v>
      </c>
      <c r="C59" s="19">
        <v>3405</v>
      </c>
      <c r="D59" s="19">
        <v>11</v>
      </c>
      <c r="E59" s="74">
        <f>D59/C59</f>
        <v>3.2305433186490457E-3</v>
      </c>
    </row>
    <row r="60" spans="1:5" ht="12.75" customHeight="1" x14ac:dyDescent="0.3">
      <c r="A60" s="42" t="s">
        <v>59</v>
      </c>
      <c r="B60" s="20">
        <v>451</v>
      </c>
      <c r="C60" s="20">
        <v>201</v>
      </c>
      <c r="D60" s="38">
        <v>0</v>
      </c>
      <c r="E60" s="59">
        <f>D60/C60</f>
        <v>0</v>
      </c>
    </row>
    <row r="61" spans="1:5" ht="12.75" customHeight="1" x14ac:dyDescent="0.25">
      <c r="A61" s="125"/>
      <c r="B61" s="125"/>
      <c r="C61" s="125"/>
      <c r="D61" s="125"/>
      <c r="E61" s="125"/>
    </row>
    <row r="62" spans="1:5" ht="15" customHeight="1" x14ac:dyDescent="0.25"/>
  </sheetData>
  <pageMargins left="0.25" right="0.25" top="0.25" bottom="0.25" header="0.3" footer="0.3"/>
  <pageSetup scale="8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L63"/>
  <sheetViews>
    <sheetView zoomScale="85" zoomScaleNormal="85" zoomScaleSheetLayoutView="95" workbookViewId="0">
      <selection activeCell="B7" sqref="B7:K60"/>
    </sheetView>
  </sheetViews>
  <sheetFormatPr defaultColWidth="9.08984375" defaultRowHeight="12.5" x14ac:dyDescent="0.25"/>
  <cols>
    <col min="1" max="1" width="15.7265625" style="2" customWidth="1"/>
    <col min="2" max="3" width="10.7265625" style="2" customWidth="1"/>
    <col min="4" max="4" width="11.26953125" style="2" bestFit="1" customWidth="1"/>
    <col min="5" max="5" width="7.7265625" style="2" bestFit="1" customWidth="1"/>
    <col min="6" max="6" width="12.453125" style="2" customWidth="1"/>
    <col min="7" max="7" width="12" style="2" customWidth="1"/>
    <col min="8" max="8" width="10.7265625" style="2" customWidth="1"/>
    <col min="9" max="9" width="12.6328125" style="2" bestFit="1" customWidth="1"/>
    <col min="10" max="10" width="12.453125" style="2" customWidth="1"/>
    <col min="11" max="11" width="10.7265625" style="2" bestFit="1" customWidth="1"/>
    <col min="12" max="16384" width="9.08984375" style="2"/>
  </cols>
  <sheetData>
    <row r="1" spans="1:12" s="110" customFormat="1" ht="13" x14ac:dyDescent="0.3">
      <c r="A1" s="159" t="s">
        <v>211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2" s="110" customFormat="1" ht="13" x14ac:dyDescent="0.3">
      <c r="A2" s="159" t="s">
        <v>212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2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7"/>
    </row>
    <row r="4" spans="1:12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</row>
    <row r="5" spans="1:12" ht="45" customHeight="1" x14ac:dyDescent="0.3">
      <c r="A5" s="77" t="s">
        <v>0</v>
      </c>
      <c r="B5" s="78" t="s">
        <v>115</v>
      </c>
      <c r="C5" s="78" t="s">
        <v>116</v>
      </c>
      <c r="D5" s="78" t="s">
        <v>93</v>
      </c>
      <c r="E5" s="78" t="s">
        <v>90</v>
      </c>
      <c r="F5" s="78" t="s">
        <v>94</v>
      </c>
      <c r="G5" s="78" t="s">
        <v>95</v>
      </c>
      <c r="H5" s="78" t="s">
        <v>96</v>
      </c>
      <c r="I5" s="78" t="s">
        <v>97</v>
      </c>
      <c r="J5" s="78" t="s">
        <v>98</v>
      </c>
      <c r="K5" s="78" t="s">
        <v>99</v>
      </c>
    </row>
    <row r="6" spans="1:12" s="3" customFormat="1" ht="12.75" customHeight="1" x14ac:dyDescent="0.3">
      <c r="A6" s="33" t="s">
        <v>3</v>
      </c>
      <c r="B6" s="79">
        <f>SUM(B7:B60)</f>
        <v>647811</v>
      </c>
      <c r="C6" s="79">
        <f t="shared" ref="C6:K6" si="0">SUM(C7:C60)</f>
        <v>8956</v>
      </c>
      <c r="D6" s="79">
        <f t="shared" si="0"/>
        <v>461</v>
      </c>
      <c r="E6" s="79">
        <f t="shared" si="0"/>
        <v>5703</v>
      </c>
      <c r="F6" s="79">
        <f t="shared" si="0"/>
        <v>139</v>
      </c>
      <c r="G6" s="79">
        <f t="shared" si="0"/>
        <v>1767</v>
      </c>
      <c r="H6" s="79">
        <f t="shared" si="0"/>
        <v>601</v>
      </c>
      <c r="I6" s="79">
        <f t="shared" si="0"/>
        <v>220</v>
      </c>
      <c r="J6" s="81">
        <f t="shared" si="0"/>
        <v>275</v>
      </c>
      <c r="K6" s="211">
        <f t="shared" si="0"/>
        <v>0</v>
      </c>
    </row>
    <row r="7" spans="1:12" ht="18" customHeight="1" x14ac:dyDescent="0.3">
      <c r="A7" s="41" t="s">
        <v>7</v>
      </c>
      <c r="B7" s="80">
        <v>2055</v>
      </c>
      <c r="C7" s="81">
        <v>20</v>
      </c>
      <c r="D7" s="81">
        <v>9</v>
      </c>
      <c r="E7" s="81">
        <v>3</v>
      </c>
      <c r="F7" s="81">
        <v>0</v>
      </c>
      <c r="G7" s="81">
        <v>4</v>
      </c>
      <c r="H7" s="81">
        <v>4</v>
      </c>
      <c r="I7" s="81">
        <v>0</v>
      </c>
      <c r="J7" s="81">
        <v>1</v>
      </c>
      <c r="K7" s="212">
        <v>0</v>
      </c>
    </row>
    <row r="8" spans="1:12" ht="12.75" customHeight="1" x14ac:dyDescent="0.3">
      <c r="A8" s="41" t="s">
        <v>8</v>
      </c>
      <c r="B8" s="81">
        <v>1167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212">
        <v>0</v>
      </c>
    </row>
    <row r="9" spans="1:12" ht="12.75" customHeight="1" x14ac:dyDescent="0.3">
      <c r="A9" s="41" t="s">
        <v>9</v>
      </c>
      <c r="B9" s="80">
        <v>1953</v>
      </c>
      <c r="C9" s="81">
        <v>3</v>
      </c>
      <c r="D9" s="81">
        <v>0</v>
      </c>
      <c r="E9" s="81">
        <v>1</v>
      </c>
      <c r="F9" s="81">
        <v>0</v>
      </c>
      <c r="G9" s="81">
        <v>1</v>
      </c>
      <c r="H9" s="81">
        <v>0</v>
      </c>
      <c r="I9" s="81">
        <v>0</v>
      </c>
      <c r="J9" s="81">
        <v>0</v>
      </c>
      <c r="K9" s="212">
        <v>0</v>
      </c>
    </row>
    <row r="10" spans="1:12" ht="12.75" customHeight="1" x14ac:dyDescent="0.3">
      <c r="A10" s="41" t="s">
        <v>10</v>
      </c>
      <c r="B10" s="81">
        <v>484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81">
        <v>0</v>
      </c>
      <c r="K10" s="212">
        <v>0</v>
      </c>
    </row>
    <row r="11" spans="1:12" ht="12.75" customHeight="1" x14ac:dyDescent="0.3">
      <c r="A11" s="41" t="s">
        <v>11</v>
      </c>
      <c r="B11" s="80">
        <v>264262</v>
      </c>
      <c r="C11" s="81">
        <v>2193</v>
      </c>
      <c r="D11" s="81">
        <v>21</v>
      </c>
      <c r="E11" s="81">
        <v>869</v>
      </c>
      <c r="F11" s="81">
        <v>0</v>
      </c>
      <c r="G11" s="81">
        <v>982</v>
      </c>
      <c r="H11" s="81">
        <v>141</v>
      </c>
      <c r="I11" s="81">
        <v>90</v>
      </c>
      <c r="J11" s="81">
        <v>90</v>
      </c>
      <c r="K11" s="212">
        <v>0</v>
      </c>
    </row>
    <row r="12" spans="1:12" ht="12.75" customHeight="1" x14ac:dyDescent="0.3">
      <c r="A12" s="41" t="s">
        <v>12</v>
      </c>
      <c r="B12" s="80">
        <v>7285</v>
      </c>
      <c r="C12" s="81">
        <v>3364</v>
      </c>
      <c r="D12" s="81">
        <v>7</v>
      </c>
      <c r="E12" s="81">
        <v>2940</v>
      </c>
      <c r="F12" s="81">
        <v>20</v>
      </c>
      <c r="G12" s="81">
        <v>302</v>
      </c>
      <c r="H12" s="81">
        <v>3</v>
      </c>
      <c r="I12" s="81">
        <v>21</v>
      </c>
      <c r="J12" s="81">
        <v>74</v>
      </c>
      <c r="K12" s="212">
        <v>0</v>
      </c>
    </row>
    <row r="13" spans="1:12" ht="12.75" customHeight="1" x14ac:dyDescent="0.3">
      <c r="A13" s="41" t="s">
        <v>13</v>
      </c>
      <c r="B13" s="81">
        <v>1964</v>
      </c>
      <c r="C13" s="81">
        <v>6</v>
      </c>
      <c r="D13" s="81">
        <v>0</v>
      </c>
      <c r="E13" s="81">
        <v>0</v>
      </c>
      <c r="F13" s="81">
        <v>0</v>
      </c>
      <c r="G13" s="81">
        <v>4</v>
      </c>
      <c r="H13" s="81">
        <v>0</v>
      </c>
      <c r="I13" s="81">
        <v>2</v>
      </c>
      <c r="J13" s="81">
        <v>0</v>
      </c>
      <c r="K13" s="212">
        <v>0</v>
      </c>
    </row>
    <row r="14" spans="1:12" ht="12.75" customHeight="1" x14ac:dyDescent="0.3">
      <c r="A14" s="41" t="s">
        <v>14</v>
      </c>
      <c r="B14" s="80">
        <v>796</v>
      </c>
      <c r="C14" s="81">
        <v>2</v>
      </c>
      <c r="D14" s="81">
        <v>0</v>
      </c>
      <c r="E14" s="81">
        <v>2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212">
        <v>0</v>
      </c>
    </row>
    <row r="15" spans="1:12" ht="12.75" customHeight="1" x14ac:dyDescent="0.3">
      <c r="A15" s="41" t="s">
        <v>76</v>
      </c>
      <c r="B15" s="81">
        <v>4445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212">
        <v>0</v>
      </c>
    </row>
    <row r="16" spans="1:12" ht="12.75" customHeight="1" x14ac:dyDescent="0.3">
      <c r="A16" s="41" t="s">
        <v>15</v>
      </c>
      <c r="B16" s="80">
        <v>5508</v>
      </c>
      <c r="C16" s="81">
        <v>74</v>
      </c>
      <c r="D16" s="81">
        <v>0</v>
      </c>
      <c r="E16" s="81">
        <v>53</v>
      </c>
      <c r="F16" s="81">
        <v>1</v>
      </c>
      <c r="G16" s="81">
        <v>18</v>
      </c>
      <c r="H16" s="81">
        <v>3</v>
      </c>
      <c r="I16" s="81">
        <v>0</v>
      </c>
      <c r="J16" s="81">
        <v>0</v>
      </c>
      <c r="K16" s="212">
        <v>0</v>
      </c>
    </row>
    <row r="17" spans="1:11" ht="18" customHeight="1" x14ac:dyDescent="0.3">
      <c r="A17" s="41" t="s">
        <v>16</v>
      </c>
      <c r="B17" s="81">
        <v>1202</v>
      </c>
      <c r="C17" s="81">
        <v>4</v>
      </c>
      <c r="D17" s="81">
        <v>2</v>
      </c>
      <c r="E17" s="81">
        <v>1</v>
      </c>
      <c r="F17" s="81">
        <v>0</v>
      </c>
      <c r="G17" s="81">
        <v>1</v>
      </c>
      <c r="H17" s="81">
        <v>0</v>
      </c>
      <c r="I17" s="81">
        <v>0</v>
      </c>
      <c r="J17" s="81">
        <v>0</v>
      </c>
      <c r="K17" s="212">
        <v>0</v>
      </c>
    </row>
    <row r="18" spans="1:11" ht="12.75" customHeight="1" x14ac:dyDescent="0.3">
      <c r="A18" s="41" t="s">
        <v>17</v>
      </c>
      <c r="B18" s="80">
        <v>231</v>
      </c>
      <c r="C18" s="81">
        <v>1</v>
      </c>
      <c r="D18" s="81">
        <v>1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212">
        <v>0</v>
      </c>
    </row>
    <row r="19" spans="1:11" ht="12.75" customHeight="1" x14ac:dyDescent="0.3">
      <c r="A19" s="41" t="s">
        <v>18</v>
      </c>
      <c r="B19" s="80">
        <v>4240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212">
        <v>0</v>
      </c>
    </row>
    <row r="20" spans="1:11" ht="12.75" customHeight="1" x14ac:dyDescent="0.3">
      <c r="A20" s="41" t="s">
        <v>19</v>
      </c>
      <c r="B20" s="81">
        <v>36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212">
        <v>0</v>
      </c>
    </row>
    <row r="21" spans="1:11" ht="12.75" customHeight="1" x14ac:dyDescent="0.3">
      <c r="A21" s="41" t="s">
        <v>20</v>
      </c>
      <c r="B21" s="81">
        <v>2474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212">
        <v>0</v>
      </c>
    </row>
    <row r="22" spans="1:11" ht="12.75" customHeight="1" x14ac:dyDescent="0.3">
      <c r="A22" s="41" t="s">
        <v>21</v>
      </c>
      <c r="B22" s="80">
        <v>1977</v>
      </c>
      <c r="C22" s="81">
        <v>4</v>
      </c>
      <c r="D22" s="81">
        <v>0</v>
      </c>
      <c r="E22" s="81">
        <v>3</v>
      </c>
      <c r="F22" s="81">
        <v>0</v>
      </c>
      <c r="G22" s="81">
        <v>1</v>
      </c>
      <c r="H22" s="81">
        <v>0</v>
      </c>
      <c r="I22" s="81">
        <v>0</v>
      </c>
      <c r="J22" s="81">
        <v>0</v>
      </c>
      <c r="K22" s="212">
        <v>0</v>
      </c>
    </row>
    <row r="23" spans="1:11" ht="12.75" customHeight="1" x14ac:dyDescent="0.3">
      <c r="A23" s="41" t="s">
        <v>22</v>
      </c>
      <c r="B23" s="80">
        <v>2975</v>
      </c>
      <c r="C23" s="81">
        <v>2</v>
      </c>
      <c r="D23" s="81">
        <v>0</v>
      </c>
      <c r="E23" s="81">
        <v>0</v>
      </c>
      <c r="F23" s="81">
        <v>0</v>
      </c>
      <c r="G23" s="81">
        <v>2</v>
      </c>
      <c r="H23" s="81">
        <v>0</v>
      </c>
      <c r="I23" s="81">
        <v>0</v>
      </c>
      <c r="J23" s="81">
        <v>0</v>
      </c>
      <c r="K23" s="212">
        <v>0</v>
      </c>
    </row>
    <row r="24" spans="1:11" ht="12.75" customHeight="1" x14ac:dyDescent="0.3">
      <c r="A24" s="41" t="s">
        <v>23</v>
      </c>
      <c r="B24" s="81">
        <v>1939</v>
      </c>
      <c r="C24" s="81">
        <v>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212">
        <v>0</v>
      </c>
    </row>
    <row r="25" spans="1:11" ht="12.75" customHeight="1" x14ac:dyDescent="0.3">
      <c r="A25" s="41" t="s">
        <v>24</v>
      </c>
      <c r="B25" s="80">
        <v>3348</v>
      </c>
      <c r="C25" s="81">
        <v>20</v>
      </c>
      <c r="D25" s="81">
        <v>2</v>
      </c>
      <c r="E25" s="81">
        <v>4</v>
      </c>
      <c r="F25" s="81">
        <v>8</v>
      </c>
      <c r="G25" s="81">
        <v>2</v>
      </c>
      <c r="H25" s="81">
        <v>3</v>
      </c>
      <c r="I25" s="81">
        <v>1</v>
      </c>
      <c r="J25" s="81">
        <v>0</v>
      </c>
      <c r="K25" s="212">
        <v>0</v>
      </c>
    </row>
    <row r="26" spans="1:11" ht="12.75" customHeight="1" x14ac:dyDescent="0.3">
      <c r="A26" s="41" t="s">
        <v>25</v>
      </c>
      <c r="B26" s="80">
        <v>1206</v>
      </c>
      <c r="C26" s="81">
        <v>3</v>
      </c>
      <c r="D26" s="81">
        <v>0</v>
      </c>
      <c r="E26" s="81">
        <v>1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212">
        <v>0</v>
      </c>
    </row>
    <row r="27" spans="1:11" ht="18" customHeight="1" x14ac:dyDescent="0.3">
      <c r="A27" s="41" t="s">
        <v>26</v>
      </c>
      <c r="B27" s="80">
        <v>14952</v>
      </c>
      <c r="C27" s="81">
        <v>397</v>
      </c>
      <c r="D27" s="81">
        <v>7</v>
      </c>
      <c r="E27" s="81">
        <v>357</v>
      </c>
      <c r="F27" s="81">
        <v>0</v>
      </c>
      <c r="G27" s="81">
        <v>16</v>
      </c>
      <c r="H27" s="81">
        <v>12</v>
      </c>
      <c r="I27" s="81">
        <v>10</v>
      </c>
      <c r="J27" s="81">
        <v>0</v>
      </c>
      <c r="K27" s="212">
        <v>0</v>
      </c>
    </row>
    <row r="28" spans="1:11" ht="12.75" customHeight="1" x14ac:dyDescent="0.3">
      <c r="A28" s="41" t="s">
        <v>27</v>
      </c>
      <c r="B28" s="80">
        <v>10135</v>
      </c>
      <c r="C28" s="81">
        <v>295</v>
      </c>
      <c r="D28" s="81">
        <v>43</v>
      </c>
      <c r="E28" s="81">
        <v>134</v>
      </c>
      <c r="F28" s="81">
        <v>0</v>
      </c>
      <c r="G28" s="81">
        <v>81</v>
      </c>
      <c r="H28" s="81">
        <v>107</v>
      </c>
      <c r="I28" s="81">
        <v>0</v>
      </c>
      <c r="J28" s="81">
        <v>0</v>
      </c>
      <c r="K28" s="212">
        <v>0</v>
      </c>
    </row>
    <row r="29" spans="1:11" ht="12.75" customHeight="1" x14ac:dyDescent="0.3">
      <c r="A29" s="41" t="s">
        <v>28</v>
      </c>
      <c r="B29" s="81">
        <v>40455</v>
      </c>
      <c r="C29" s="81">
        <v>0</v>
      </c>
      <c r="D29" s="81">
        <v>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212">
        <v>0</v>
      </c>
    </row>
    <row r="30" spans="1:11" ht="12.75" customHeight="1" x14ac:dyDescent="0.3">
      <c r="A30" s="41" t="s">
        <v>29</v>
      </c>
      <c r="B30" s="80">
        <v>3380</v>
      </c>
      <c r="C30" s="81">
        <v>186</v>
      </c>
      <c r="D30" s="81">
        <v>0</v>
      </c>
      <c r="E30" s="81">
        <v>140</v>
      </c>
      <c r="F30" s="81">
        <v>9</v>
      </c>
      <c r="G30" s="81">
        <v>23</v>
      </c>
      <c r="H30" s="81">
        <v>5</v>
      </c>
      <c r="I30" s="81">
        <v>3</v>
      </c>
      <c r="J30" s="81">
        <v>9</v>
      </c>
      <c r="K30" s="212">
        <v>0</v>
      </c>
    </row>
    <row r="31" spans="1:11" ht="12.75" customHeight="1" x14ac:dyDescent="0.3">
      <c r="A31" s="41" t="s">
        <v>30</v>
      </c>
      <c r="B31" s="80">
        <v>8492</v>
      </c>
      <c r="C31" s="81">
        <v>27</v>
      </c>
      <c r="D31" s="81">
        <v>0</v>
      </c>
      <c r="E31" s="81">
        <v>1</v>
      </c>
      <c r="F31" s="81">
        <v>0</v>
      </c>
      <c r="G31" s="81">
        <v>5</v>
      </c>
      <c r="H31" s="81">
        <v>3</v>
      </c>
      <c r="I31" s="81">
        <v>0</v>
      </c>
      <c r="J31" s="81">
        <v>18</v>
      </c>
      <c r="K31" s="212">
        <v>0</v>
      </c>
    </row>
    <row r="32" spans="1:11" ht="12.75" customHeight="1" x14ac:dyDescent="0.3">
      <c r="A32" s="41" t="s">
        <v>31</v>
      </c>
      <c r="B32" s="80">
        <v>312</v>
      </c>
      <c r="C32" s="81">
        <v>14</v>
      </c>
      <c r="D32" s="81">
        <v>4</v>
      </c>
      <c r="E32" s="81">
        <v>1</v>
      </c>
      <c r="F32" s="81">
        <v>7</v>
      </c>
      <c r="G32" s="81">
        <v>2</v>
      </c>
      <c r="H32" s="81">
        <v>0</v>
      </c>
      <c r="I32" s="81">
        <v>0</v>
      </c>
      <c r="J32" s="81">
        <v>0</v>
      </c>
      <c r="K32" s="212">
        <v>0</v>
      </c>
    </row>
    <row r="33" spans="1:11" ht="12.75" customHeight="1" x14ac:dyDescent="0.3">
      <c r="A33" s="41" t="s">
        <v>32</v>
      </c>
      <c r="B33" s="80">
        <v>3581</v>
      </c>
      <c r="C33" s="81">
        <v>4</v>
      </c>
      <c r="D33" s="81">
        <v>1</v>
      </c>
      <c r="E33" s="81">
        <v>0</v>
      </c>
      <c r="F33" s="81">
        <v>0</v>
      </c>
      <c r="G33" s="81">
        <v>1</v>
      </c>
      <c r="H33" s="81">
        <v>1</v>
      </c>
      <c r="I33" s="81">
        <v>0</v>
      </c>
      <c r="J33" s="81">
        <v>1</v>
      </c>
      <c r="K33" s="212">
        <v>0</v>
      </c>
    </row>
    <row r="34" spans="1:11" ht="12.75" customHeight="1" x14ac:dyDescent="0.3">
      <c r="A34" s="41" t="s">
        <v>33</v>
      </c>
      <c r="B34" s="80">
        <v>821</v>
      </c>
      <c r="C34" s="81">
        <v>120</v>
      </c>
      <c r="D34" s="81">
        <v>64</v>
      </c>
      <c r="E34" s="81">
        <v>29</v>
      </c>
      <c r="F34" s="81">
        <v>17</v>
      </c>
      <c r="G34" s="81">
        <v>9</v>
      </c>
      <c r="H34" s="81">
        <v>1</v>
      </c>
      <c r="I34" s="81">
        <v>2</v>
      </c>
      <c r="J34" s="81">
        <v>1</v>
      </c>
      <c r="K34" s="212">
        <v>0</v>
      </c>
    </row>
    <row r="35" spans="1:11" ht="12.75" customHeight="1" x14ac:dyDescent="0.3">
      <c r="A35" s="41" t="s">
        <v>34</v>
      </c>
      <c r="B35" s="80">
        <v>1021</v>
      </c>
      <c r="C35" s="81">
        <v>0</v>
      </c>
      <c r="D35" s="81"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212">
        <v>0</v>
      </c>
    </row>
    <row r="36" spans="1:11" ht="12.75" customHeight="1" x14ac:dyDescent="0.3">
      <c r="A36" s="41" t="s">
        <v>35</v>
      </c>
      <c r="B36" s="81">
        <v>4072</v>
      </c>
      <c r="C36" s="81">
        <v>1</v>
      </c>
      <c r="D36" s="81">
        <v>0</v>
      </c>
      <c r="E36" s="81">
        <v>0</v>
      </c>
      <c r="F36" s="81">
        <v>0</v>
      </c>
      <c r="G36" s="81">
        <v>0</v>
      </c>
      <c r="H36" s="81">
        <v>0</v>
      </c>
      <c r="I36" s="81">
        <v>1</v>
      </c>
      <c r="J36" s="81">
        <v>0</v>
      </c>
      <c r="K36" s="212">
        <v>0</v>
      </c>
    </row>
    <row r="37" spans="1:11" ht="18" customHeight="1" x14ac:dyDescent="0.3">
      <c r="A37" s="41" t="s">
        <v>36</v>
      </c>
      <c r="B37" s="80">
        <v>2147</v>
      </c>
      <c r="C37" s="81">
        <v>21</v>
      </c>
      <c r="D37" s="81">
        <v>0</v>
      </c>
      <c r="E37" s="81">
        <v>10</v>
      </c>
      <c r="F37" s="81">
        <v>6</v>
      </c>
      <c r="G37" s="81">
        <v>3</v>
      </c>
      <c r="H37" s="81">
        <v>2</v>
      </c>
      <c r="I37" s="81">
        <v>0</v>
      </c>
      <c r="J37" s="81">
        <v>0</v>
      </c>
      <c r="K37" s="212">
        <v>0</v>
      </c>
    </row>
    <row r="38" spans="1:11" ht="12.75" customHeight="1" x14ac:dyDescent="0.3">
      <c r="A38" s="41" t="s">
        <v>37</v>
      </c>
      <c r="B38" s="80">
        <v>6477</v>
      </c>
      <c r="C38" s="81">
        <v>17</v>
      </c>
      <c r="D38" s="81">
        <v>0</v>
      </c>
      <c r="E38" s="81">
        <v>1</v>
      </c>
      <c r="F38" s="81">
        <v>0</v>
      </c>
      <c r="G38" s="81">
        <v>15</v>
      </c>
      <c r="H38" s="81">
        <v>0</v>
      </c>
      <c r="I38" s="81">
        <v>0</v>
      </c>
      <c r="J38" s="81">
        <v>0</v>
      </c>
      <c r="K38" s="212">
        <v>0</v>
      </c>
    </row>
    <row r="39" spans="1:11" ht="12.75" customHeight="1" x14ac:dyDescent="0.3">
      <c r="A39" s="41" t="s">
        <v>38</v>
      </c>
      <c r="B39" s="80">
        <v>7627</v>
      </c>
      <c r="C39" s="81">
        <v>3</v>
      </c>
      <c r="D39" s="81">
        <v>0</v>
      </c>
      <c r="E39" s="81">
        <v>3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212">
        <v>0</v>
      </c>
    </row>
    <row r="40" spans="1:11" ht="12.75" customHeight="1" x14ac:dyDescent="0.3">
      <c r="A40" s="41" t="s">
        <v>39</v>
      </c>
      <c r="B40" s="80">
        <v>93693</v>
      </c>
      <c r="C40" s="81">
        <v>241</v>
      </c>
      <c r="D40" s="81">
        <v>117</v>
      </c>
      <c r="E40" s="81">
        <v>26</v>
      </c>
      <c r="F40" s="81">
        <v>0</v>
      </c>
      <c r="G40" s="81">
        <v>29</v>
      </c>
      <c r="H40" s="81">
        <v>92</v>
      </c>
      <c r="I40" s="81">
        <v>14</v>
      </c>
      <c r="J40" s="81">
        <v>28</v>
      </c>
      <c r="K40" s="212">
        <v>0</v>
      </c>
    </row>
    <row r="41" spans="1:11" ht="12.75" customHeight="1" x14ac:dyDescent="0.3">
      <c r="A41" s="41" t="s">
        <v>40</v>
      </c>
      <c r="B41" s="80">
        <v>4023</v>
      </c>
      <c r="C41" s="81">
        <v>25</v>
      </c>
      <c r="D41" s="81">
        <v>0</v>
      </c>
      <c r="E41" s="81">
        <v>20</v>
      </c>
      <c r="F41" s="81">
        <v>0</v>
      </c>
      <c r="G41" s="81">
        <v>5</v>
      </c>
      <c r="H41" s="81">
        <v>0</v>
      </c>
      <c r="I41" s="81">
        <v>0</v>
      </c>
      <c r="J41" s="81">
        <v>0</v>
      </c>
      <c r="K41" s="212">
        <v>0</v>
      </c>
    </row>
    <row r="42" spans="1:11" ht="12.75" customHeight="1" x14ac:dyDescent="0.3">
      <c r="A42" s="41" t="s">
        <v>41</v>
      </c>
      <c r="B42" s="80">
        <v>312</v>
      </c>
      <c r="C42" s="81">
        <v>10</v>
      </c>
      <c r="D42" s="81">
        <v>5</v>
      </c>
      <c r="E42" s="81">
        <v>1</v>
      </c>
      <c r="F42" s="81">
        <v>0</v>
      </c>
      <c r="G42" s="81">
        <v>4</v>
      </c>
      <c r="H42" s="81">
        <v>0</v>
      </c>
      <c r="I42" s="81">
        <v>0</v>
      </c>
      <c r="J42" s="81">
        <v>0</v>
      </c>
      <c r="K42" s="212">
        <v>0</v>
      </c>
    </row>
    <row r="43" spans="1:11" ht="12.75" customHeight="1" x14ac:dyDescent="0.3">
      <c r="A43" s="41" t="s">
        <v>42</v>
      </c>
      <c r="B43" s="80">
        <v>5794</v>
      </c>
      <c r="C43" s="81">
        <v>204</v>
      </c>
      <c r="D43" s="81">
        <v>127</v>
      </c>
      <c r="E43" s="81">
        <v>28</v>
      </c>
      <c r="F43" s="81">
        <v>0</v>
      </c>
      <c r="G43" s="81">
        <v>28</v>
      </c>
      <c r="H43" s="81">
        <v>27</v>
      </c>
      <c r="I43" s="81">
        <v>14</v>
      </c>
      <c r="J43" s="81">
        <v>11</v>
      </c>
      <c r="K43" s="212">
        <v>0</v>
      </c>
    </row>
    <row r="44" spans="1:11" ht="12.75" customHeight="1" x14ac:dyDescent="0.3">
      <c r="A44" s="41" t="s">
        <v>43</v>
      </c>
      <c r="B44" s="80">
        <v>870</v>
      </c>
      <c r="C44" s="81">
        <v>55</v>
      </c>
      <c r="D44" s="81">
        <v>3</v>
      </c>
      <c r="E44" s="81">
        <v>9</v>
      </c>
      <c r="F44" s="81">
        <v>2</v>
      </c>
      <c r="G44" s="81">
        <v>24</v>
      </c>
      <c r="H44" s="81">
        <v>0</v>
      </c>
      <c r="I44" s="81">
        <v>17</v>
      </c>
      <c r="J44" s="81">
        <v>1</v>
      </c>
      <c r="K44" s="212">
        <v>0</v>
      </c>
    </row>
    <row r="45" spans="1:11" ht="12.75" customHeight="1" x14ac:dyDescent="0.3">
      <c r="A45" s="41" t="s">
        <v>44</v>
      </c>
      <c r="B45" s="80">
        <v>39884</v>
      </c>
      <c r="C45" s="81">
        <v>44</v>
      </c>
      <c r="D45" s="81">
        <v>7</v>
      </c>
      <c r="E45" s="81">
        <v>29</v>
      </c>
      <c r="F45" s="81">
        <v>0</v>
      </c>
      <c r="G45" s="81">
        <v>4</v>
      </c>
      <c r="H45" s="81">
        <v>1</v>
      </c>
      <c r="I45" s="81">
        <v>3</v>
      </c>
      <c r="J45" s="81">
        <v>2</v>
      </c>
      <c r="K45" s="212">
        <v>0</v>
      </c>
    </row>
    <row r="46" spans="1:11" ht="12.75" customHeight="1" x14ac:dyDescent="0.3">
      <c r="A46" s="41" t="s">
        <v>45</v>
      </c>
      <c r="B46" s="81">
        <v>18261</v>
      </c>
      <c r="C46" s="81">
        <v>335</v>
      </c>
      <c r="D46" s="81">
        <v>0</v>
      </c>
      <c r="E46" s="81">
        <v>215</v>
      </c>
      <c r="F46" s="81">
        <v>41</v>
      </c>
      <c r="G46" s="81">
        <v>47</v>
      </c>
      <c r="H46" s="81">
        <v>32</v>
      </c>
      <c r="I46" s="81">
        <v>0</v>
      </c>
      <c r="J46" s="81">
        <v>0</v>
      </c>
      <c r="K46" s="212">
        <v>0</v>
      </c>
    </row>
    <row r="47" spans="1:11" ht="18" customHeight="1" x14ac:dyDescent="0.3">
      <c r="A47" s="41" t="s">
        <v>46</v>
      </c>
      <c r="B47" s="80">
        <v>3360</v>
      </c>
      <c r="C47" s="81">
        <v>5</v>
      </c>
      <c r="D47" s="81">
        <v>1</v>
      </c>
      <c r="E47" s="81">
        <v>1</v>
      </c>
      <c r="F47" s="81">
        <v>1</v>
      </c>
      <c r="G47" s="81">
        <v>1</v>
      </c>
      <c r="H47" s="81">
        <v>0</v>
      </c>
      <c r="I47" s="81">
        <v>0</v>
      </c>
      <c r="J47" s="81">
        <v>0</v>
      </c>
      <c r="K47" s="212">
        <v>0</v>
      </c>
    </row>
    <row r="48" spans="1:11" ht="12.75" customHeight="1" x14ac:dyDescent="0.3">
      <c r="A48" s="41" t="s">
        <v>47</v>
      </c>
      <c r="B48" s="80">
        <v>2285</v>
      </c>
      <c r="C48" s="81">
        <v>158</v>
      </c>
      <c r="D48" s="81">
        <v>1</v>
      </c>
      <c r="E48" s="81">
        <v>106</v>
      </c>
      <c r="F48" s="81">
        <v>0</v>
      </c>
      <c r="G48" s="81">
        <v>15</v>
      </c>
      <c r="H48" s="81">
        <v>1</v>
      </c>
      <c r="I48" s="81">
        <v>29</v>
      </c>
      <c r="J48" s="81">
        <v>5</v>
      </c>
      <c r="K48" s="212">
        <v>0</v>
      </c>
    </row>
    <row r="49" spans="1:11" ht="12.75" customHeight="1" x14ac:dyDescent="0.3">
      <c r="A49" s="41" t="s">
        <v>48</v>
      </c>
      <c r="B49" s="80">
        <v>2550</v>
      </c>
      <c r="C49" s="81">
        <v>2</v>
      </c>
      <c r="D49" s="81">
        <v>0</v>
      </c>
      <c r="E49" s="81">
        <v>0</v>
      </c>
      <c r="F49" s="81">
        <v>0</v>
      </c>
      <c r="G49" s="81">
        <v>2</v>
      </c>
      <c r="H49" s="81">
        <v>0</v>
      </c>
      <c r="I49" s="81">
        <v>0</v>
      </c>
      <c r="J49" s="81">
        <v>0</v>
      </c>
      <c r="K49" s="212">
        <v>0</v>
      </c>
    </row>
    <row r="50" spans="1:11" ht="12.75" customHeight="1" x14ac:dyDescent="0.3">
      <c r="A50" s="41" t="s">
        <v>49</v>
      </c>
      <c r="B50" s="81">
        <v>243</v>
      </c>
      <c r="C50" s="81">
        <v>14</v>
      </c>
      <c r="D50" s="81">
        <v>0</v>
      </c>
      <c r="E50" s="81">
        <v>1</v>
      </c>
      <c r="F50" s="81">
        <v>11</v>
      </c>
      <c r="G50" s="81">
        <v>2</v>
      </c>
      <c r="H50" s="81">
        <v>0</v>
      </c>
      <c r="I50" s="81">
        <v>0</v>
      </c>
      <c r="J50" s="81">
        <v>0</v>
      </c>
      <c r="K50" s="212">
        <v>0</v>
      </c>
    </row>
    <row r="51" spans="1:11" ht="12.75" customHeight="1" x14ac:dyDescent="0.3">
      <c r="A51" s="41" t="s">
        <v>50</v>
      </c>
      <c r="B51" s="80">
        <v>4665</v>
      </c>
      <c r="C51" s="81">
        <v>76</v>
      </c>
      <c r="D51" s="81">
        <v>0</v>
      </c>
      <c r="E51" s="81">
        <v>2</v>
      </c>
      <c r="F51" s="81">
        <v>6</v>
      </c>
      <c r="G51" s="81">
        <v>24</v>
      </c>
      <c r="H51" s="81">
        <v>47</v>
      </c>
      <c r="I51" s="81">
        <v>0</v>
      </c>
      <c r="J51" s="81">
        <v>0</v>
      </c>
      <c r="K51" s="212">
        <v>0</v>
      </c>
    </row>
    <row r="52" spans="1:11" ht="12.75" customHeight="1" x14ac:dyDescent="0.3">
      <c r="A52" s="41" t="s">
        <v>51</v>
      </c>
      <c r="B52" s="81">
        <v>3024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212">
        <v>0</v>
      </c>
    </row>
    <row r="53" spans="1:11" ht="12.75" customHeight="1" x14ac:dyDescent="0.3">
      <c r="A53" s="41" t="s">
        <v>52</v>
      </c>
      <c r="B53" s="80">
        <v>787</v>
      </c>
      <c r="C53" s="81">
        <v>3</v>
      </c>
      <c r="D53" s="81">
        <v>0</v>
      </c>
      <c r="E53" s="81">
        <v>0</v>
      </c>
      <c r="F53" s="81">
        <v>0</v>
      </c>
      <c r="G53" s="81">
        <v>2</v>
      </c>
      <c r="H53" s="81">
        <v>0</v>
      </c>
      <c r="I53" s="81">
        <v>0</v>
      </c>
      <c r="J53" s="81">
        <v>0</v>
      </c>
      <c r="K53" s="212">
        <v>0</v>
      </c>
    </row>
    <row r="54" spans="1:11" ht="12.75" customHeight="1" x14ac:dyDescent="0.3">
      <c r="A54" s="41" t="s">
        <v>53</v>
      </c>
      <c r="B54" s="80">
        <v>1205</v>
      </c>
      <c r="C54" s="81">
        <v>1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212">
        <v>0</v>
      </c>
    </row>
    <row r="55" spans="1:11" ht="12.75" customHeight="1" x14ac:dyDescent="0.3">
      <c r="A55" s="41" t="s">
        <v>54</v>
      </c>
      <c r="B55" s="80">
        <v>59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212">
        <v>0</v>
      </c>
    </row>
    <row r="56" spans="1:11" ht="12.75" customHeight="1" x14ac:dyDescent="0.3">
      <c r="A56" s="41" t="s">
        <v>55</v>
      </c>
      <c r="B56" s="81">
        <v>9910</v>
      </c>
      <c r="C56" s="81">
        <v>2</v>
      </c>
      <c r="D56" s="81">
        <v>0</v>
      </c>
      <c r="E56" s="81">
        <v>0</v>
      </c>
      <c r="F56" s="81">
        <v>0</v>
      </c>
      <c r="G56" s="81">
        <v>2</v>
      </c>
      <c r="H56" s="81">
        <v>0</v>
      </c>
      <c r="I56" s="81">
        <v>0</v>
      </c>
      <c r="J56" s="81">
        <v>0</v>
      </c>
      <c r="K56" s="212">
        <v>0</v>
      </c>
    </row>
    <row r="57" spans="1:11" ht="18" customHeight="1" x14ac:dyDescent="0.3">
      <c r="A57" s="41" t="s">
        <v>56</v>
      </c>
      <c r="B57" s="80">
        <v>37909</v>
      </c>
      <c r="C57" s="81">
        <v>508</v>
      </c>
      <c r="D57" s="81">
        <v>17</v>
      </c>
      <c r="E57" s="81">
        <v>287</v>
      </c>
      <c r="F57" s="81">
        <v>8</v>
      </c>
      <c r="G57" s="81">
        <v>66</v>
      </c>
      <c r="H57" s="81">
        <v>115</v>
      </c>
      <c r="I57" s="81">
        <v>13</v>
      </c>
      <c r="J57" s="81">
        <v>22</v>
      </c>
      <c r="K57" s="212">
        <v>0</v>
      </c>
    </row>
    <row r="58" spans="1:11" ht="12.75" customHeight="1" x14ac:dyDescent="0.3">
      <c r="A58" s="41" t="s">
        <v>57</v>
      </c>
      <c r="B58" s="80">
        <v>1242</v>
      </c>
      <c r="C58" s="81">
        <v>57</v>
      </c>
      <c r="D58" s="81">
        <v>1</v>
      </c>
      <c r="E58" s="81">
        <v>29</v>
      </c>
      <c r="F58" s="81">
        <v>2</v>
      </c>
      <c r="G58" s="81">
        <v>21</v>
      </c>
      <c r="H58" s="81">
        <v>0</v>
      </c>
      <c r="I58" s="81">
        <v>0</v>
      </c>
      <c r="J58" s="81">
        <v>5</v>
      </c>
      <c r="K58" s="212">
        <v>0</v>
      </c>
    </row>
    <row r="59" spans="1:11" ht="12.75" customHeight="1" x14ac:dyDescent="0.3">
      <c r="A59" s="41" t="s">
        <v>58</v>
      </c>
      <c r="B59" s="80">
        <v>4480</v>
      </c>
      <c r="C59" s="81">
        <v>435</v>
      </c>
      <c r="D59" s="81">
        <v>21</v>
      </c>
      <c r="E59" s="81">
        <v>396</v>
      </c>
      <c r="F59" s="81">
        <v>0</v>
      </c>
      <c r="G59" s="81">
        <v>19</v>
      </c>
      <c r="H59" s="81">
        <v>1</v>
      </c>
      <c r="I59" s="81">
        <v>0</v>
      </c>
      <c r="J59" s="81">
        <v>7</v>
      </c>
      <c r="K59" s="212">
        <v>0</v>
      </c>
    </row>
    <row r="60" spans="1:11" ht="12.75" customHeight="1" x14ac:dyDescent="0.3">
      <c r="A60" s="42" t="s">
        <v>59</v>
      </c>
      <c r="B60" s="82">
        <v>236</v>
      </c>
      <c r="C60" s="82">
        <v>0</v>
      </c>
      <c r="D60" s="82">
        <v>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82">
        <v>0</v>
      </c>
      <c r="K60" s="213">
        <v>0</v>
      </c>
    </row>
    <row r="61" spans="1:11" ht="12.7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210"/>
    </row>
    <row r="62" spans="1:11" ht="15" customHeight="1" x14ac:dyDescent="0.25"/>
    <row r="63" spans="1:11" ht="15" customHeight="1" x14ac:dyDescent="0.25"/>
  </sheetData>
  <pageMargins left="0.25" right="0.25" top="0.25" bottom="0.25" header="0.3" footer="0.3"/>
  <pageSetup scale="8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J62"/>
  <sheetViews>
    <sheetView zoomScale="85" zoomScaleNormal="85" zoomScaleSheetLayoutView="111" workbookViewId="0">
      <selection activeCell="B7" sqref="B7:J60"/>
    </sheetView>
  </sheetViews>
  <sheetFormatPr defaultColWidth="9.08984375" defaultRowHeight="12.5" x14ac:dyDescent="0.25"/>
  <cols>
    <col min="1" max="1" width="15.7265625" style="2" customWidth="1"/>
    <col min="2" max="2" width="11.26953125" style="2" bestFit="1" customWidth="1"/>
    <col min="3" max="3" width="9.08984375" style="2"/>
    <col min="4" max="4" width="11.26953125" style="2" bestFit="1" customWidth="1"/>
    <col min="5" max="5" width="11.7265625" style="2" bestFit="1" customWidth="1"/>
    <col min="6" max="6" width="9.7265625" style="2" bestFit="1" customWidth="1"/>
    <col min="7" max="7" width="12.6328125" style="2" bestFit="1" customWidth="1"/>
    <col min="8" max="8" width="11.90625" style="2" bestFit="1" customWidth="1"/>
    <col min="9" max="9" width="10.453125" style="2" bestFit="1" customWidth="1"/>
    <col min="10" max="10" width="10.7265625" style="2" bestFit="1" customWidth="1"/>
    <col min="11" max="16384" width="9.08984375" style="2"/>
  </cols>
  <sheetData>
    <row r="1" spans="1:10" s="110" customFormat="1" ht="13" x14ac:dyDescent="0.3">
      <c r="A1" s="159" t="s">
        <v>213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s="110" customFormat="1" ht="13" x14ac:dyDescent="0.3">
      <c r="A2" s="159" t="s">
        <v>178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</row>
    <row r="5" spans="1:10" s="3" customFormat="1" ht="40" customHeight="1" x14ac:dyDescent="0.3">
      <c r="A5" s="77" t="s">
        <v>0</v>
      </c>
      <c r="B5" s="78" t="s">
        <v>93</v>
      </c>
      <c r="C5" s="78" t="s">
        <v>90</v>
      </c>
      <c r="D5" s="78" t="s">
        <v>94</v>
      </c>
      <c r="E5" s="78" t="s">
        <v>95</v>
      </c>
      <c r="F5" s="78" t="s">
        <v>96</v>
      </c>
      <c r="G5" s="78" t="s">
        <v>97</v>
      </c>
      <c r="H5" s="78" t="s">
        <v>98</v>
      </c>
      <c r="I5" s="78" t="s">
        <v>99</v>
      </c>
      <c r="J5" s="83" t="s">
        <v>88</v>
      </c>
    </row>
    <row r="6" spans="1:10" ht="12.75" customHeight="1" x14ac:dyDescent="0.3">
      <c r="A6" s="33" t="s">
        <v>3</v>
      </c>
      <c r="B6" s="84">
        <f>SUM(B7:B60)</f>
        <v>865</v>
      </c>
      <c r="C6" s="84">
        <v>14257.596388043101</v>
      </c>
      <c r="D6" s="84">
        <v>1406.65772816924</v>
      </c>
      <c r="E6" s="84">
        <v>5405.1474513880003</v>
      </c>
      <c r="F6" s="84">
        <v>1493.73119607883</v>
      </c>
      <c r="G6" s="84">
        <v>552.348176853778</v>
      </c>
      <c r="H6" s="84">
        <v>599.04703529606604</v>
      </c>
      <c r="I6" s="84">
        <v>39.626015557476201</v>
      </c>
      <c r="J6" s="84">
        <f>SUM(B6:I6)</f>
        <v>24619.153991386487</v>
      </c>
    </row>
    <row r="7" spans="1:10" ht="18" customHeight="1" x14ac:dyDescent="0.3">
      <c r="A7" s="41" t="s">
        <v>7</v>
      </c>
      <c r="B7" s="84">
        <v>17</v>
      </c>
      <c r="C7" s="84">
        <v>5</v>
      </c>
      <c r="D7" s="84">
        <v>0</v>
      </c>
      <c r="E7" s="84">
        <v>6</v>
      </c>
      <c r="F7" s="84">
        <v>7</v>
      </c>
      <c r="G7" s="84">
        <v>0</v>
      </c>
      <c r="H7" s="84">
        <v>3</v>
      </c>
      <c r="I7" s="84">
        <v>0</v>
      </c>
      <c r="J7" s="39">
        <v>38</v>
      </c>
    </row>
    <row r="8" spans="1:10" ht="12.75" customHeight="1" x14ac:dyDescent="0.3">
      <c r="A8" s="41" t="s">
        <v>8</v>
      </c>
      <c r="B8" s="84">
        <v>0</v>
      </c>
      <c r="C8" s="84">
        <v>0</v>
      </c>
      <c r="D8" s="84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44">
        <v>0</v>
      </c>
    </row>
    <row r="9" spans="1:10" ht="12.75" customHeight="1" x14ac:dyDescent="0.3">
      <c r="A9" s="41" t="s">
        <v>9</v>
      </c>
      <c r="B9" s="84">
        <v>2</v>
      </c>
      <c r="C9" s="84">
        <v>10</v>
      </c>
      <c r="D9" s="84">
        <v>1</v>
      </c>
      <c r="E9" s="84">
        <v>3</v>
      </c>
      <c r="F9" s="84">
        <v>0</v>
      </c>
      <c r="G9" s="84">
        <v>0</v>
      </c>
      <c r="H9" s="84">
        <v>1</v>
      </c>
      <c r="I9" s="84">
        <v>0</v>
      </c>
      <c r="J9" s="44">
        <v>17</v>
      </c>
    </row>
    <row r="10" spans="1:10" ht="12.75" customHeight="1" x14ac:dyDescent="0.3">
      <c r="A10" s="41" t="s">
        <v>10</v>
      </c>
      <c r="B10" s="84">
        <v>0</v>
      </c>
      <c r="C10" s="84">
        <v>0</v>
      </c>
      <c r="D10" s="84">
        <v>0</v>
      </c>
      <c r="E10" s="84">
        <v>0</v>
      </c>
      <c r="F10" s="84">
        <v>0</v>
      </c>
      <c r="G10" s="84">
        <v>0</v>
      </c>
      <c r="H10" s="84">
        <v>0</v>
      </c>
      <c r="I10" s="84">
        <v>0</v>
      </c>
      <c r="J10" s="44">
        <v>0</v>
      </c>
    </row>
    <row r="11" spans="1:10" ht="12.75" customHeight="1" x14ac:dyDescent="0.3">
      <c r="A11" s="41" t="s">
        <v>11</v>
      </c>
      <c r="B11" s="84">
        <v>41</v>
      </c>
      <c r="C11" s="84">
        <v>2366</v>
      </c>
      <c r="D11" s="84">
        <v>0</v>
      </c>
      <c r="E11" s="84">
        <v>1902</v>
      </c>
      <c r="F11" s="84">
        <v>141</v>
      </c>
      <c r="G11" s="84">
        <v>90</v>
      </c>
      <c r="H11" s="84">
        <v>90</v>
      </c>
      <c r="I11" s="84">
        <v>0</v>
      </c>
      <c r="J11" s="39">
        <v>4629</v>
      </c>
    </row>
    <row r="12" spans="1:10" ht="12.75" customHeight="1" x14ac:dyDescent="0.3">
      <c r="A12" s="41" t="s">
        <v>12</v>
      </c>
      <c r="B12" s="84">
        <v>26</v>
      </c>
      <c r="C12" s="84">
        <v>9277</v>
      </c>
      <c r="D12" s="84">
        <v>52</v>
      </c>
      <c r="E12" s="84">
        <v>881</v>
      </c>
      <c r="F12" s="84">
        <v>7</v>
      </c>
      <c r="G12" s="84">
        <v>49</v>
      </c>
      <c r="H12" s="84">
        <v>192</v>
      </c>
      <c r="I12" s="84">
        <v>0</v>
      </c>
      <c r="J12" s="39">
        <v>10484</v>
      </c>
    </row>
    <row r="13" spans="1:10" ht="12.75" customHeight="1" x14ac:dyDescent="0.3">
      <c r="A13" s="41" t="s">
        <v>13</v>
      </c>
      <c r="B13" s="84">
        <v>0</v>
      </c>
      <c r="C13" s="84">
        <v>0</v>
      </c>
      <c r="D13" s="84">
        <v>0</v>
      </c>
      <c r="E13" s="84">
        <v>6</v>
      </c>
      <c r="F13" s="84">
        <v>0</v>
      </c>
      <c r="G13" s="84">
        <v>2</v>
      </c>
      <c r="H13" s="84">
        <v>0</v>
      </c>
      <c r="I13" s="84">
        <v>0</v>
      </c>
      <c r="J13" s="39">
        <v>8</v>
      </c>
    </row>
    <row r="14" spans="1:10" ht="12.75" customHeight="1" x14ac:dyDescent="0.3">
      <c r="A14" s="41" t="s">
        <v>14</v>
      </c>
      <c r="B14" s="84">
        <v>0</v>
      </c>
      <c r="C14" s="84">
        <v>5</v>
      </c>
      <c r="D14" s="84">
        <v>0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  <c r="J14" s="44">
        <v>5</v>
      </c>
    </row>
    <row r="15" spans="1:10" ht="12.75" customHeight="1" x14ac:dyDescent="0.3">
      <c r="A15" s="41" t="s">
        <v>76</v>
      </c>
      <c r="B15" s="84">
        <v>0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44">
        <v>0</v>
      </c>
    </row>
    <row r="16" spans="1:10" ht="12.75" customHeight="1" x14ac:dyDescent="0.3">
      <c r="A16" s="41" t="s">
        <v>15</v>
      </c>
      <c r="B16" s="84">
        <v>0</v>
      </c>
      <c r="C16" s="84">
        <v>119</v>
      </c>
      <c r="D16" s="84">
        <v>1</v>
      </c>
      <c r="E16" s="84">
        <v>26</v>
      </c>
      <c r="F16" s="84">
        <v>5</v>
      </c>
      <c r="G16" s="84">
        <v>0</v>
      </c>
      <c r="H16" s="84">
        <v>0</v>
      </c>
      <c r="I16" s="84">
        <v>0</v>
      </c>
      <c r="J16" s="39">
        <v>151</v>
      </c>
    </row>
    <row r="17" spans="1:10" ht="18" customHeight="1" x14ac:dyDescent="0.3">
      <c r="A17" s="41" t="s">
        <v>16</v>
      </c>
      <c r="B17" s="84">
        <v>3</v>
      </c>
      <c r="C17" s="84">
        <v>2</v>
      </c>
      <c r="D17" s="84">
        <v>0</v>
      </c>
      <c r="E17" s="84">
        <v>1</v>
      </c>
      <c r="F17" s="84">
        <v>0</v>
      </c>
      <c r="G17" s="84">
        <v>0</v>
      </c>
      <c r="H17" s="84">
        <v>0</v>
      </c>
      <c r="I17" s="84">
        <v>0</v>
      </c>
      <c r="J17" s="44">
        <v>7</v>
      </c>
    </row>
    <row r="18" spans="1:10" ht="12.75" customHeight="1" x14ac:dyDescent="0.3">
      <c r="A18" s="41" t="s">
        <v>17</v>
      </c>
      <c r="B18" s="84">
        <v>2</v>
      </c>
      <c r="C18" s="84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39">
        <v>2</v>
      </c>
    </row>
    <row r="19" spans="1:10" ht="12.75" customHeight="1" x14ac:dyDescent="0.3">
      <c r="A19" s="41" t="s">
        <v>18</v>
      </c>
      <c r="B19" s="84">
        <v>0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39">
        <v>1</v>
      </c>
    </row>
    <row r="20" spans="1:10" ht="12.75" customHeight="1" x14ac:dyDescent="0.3">
      <c r="A20" s="41" t="s">
        <v>19</v>
      </c>
      <c r="B20" s="84">
        <v>0</v>
      </c>
      <c r="C20" s="84">
        <v>1</v>
      </c>
      <c r="D20" s="84">
        <v>0</v>
      </c>
      <c r="E20" s="84">
        <v>0</v>
      </c>
      <c r="F20" s="84">
        <v>0</v>
      </c>
      <c r="G20" s="84">
        <v>0</v>
      </c>
      <c r="H20" s="84">
        <v>0</v>
      </c>
      <c r="I20" s="84">
        <v>0</v>
      </c>
      <c r="J20" s="44">
        <v>1</v>
      </c>
    </row>
    <row r="21" spans="1:10" ht="12.75" customHeight="1" x14ac:dyDescent="0.3">
      <c r="A21" s="41" t="s">
        <v>20</v>
      </c>
      <c r="B21" s="84">
        <v>0</v>
      </c>
      <c r="C21" s="84">
        <v>0</v>
      </c>
      <c r="D21" s="84">
        <v>0</v>
      </c>
      <c r="E21" s="84">
        <v>0</v>
      </c>
      <c r="F21" s="84">
        <v>0</v>
      </c>
      <c r="G21" s="84">
        <v>0</v>
      </c>
      <c r="H21" s="84">
        <v>0</v>
      </c>
      <c r="I21" s="84">
        <v>0</v>
      </c>
      <c r="J21" s="44">
        <v>0</v>
      </c>
    </row>
    <row r="22" spans="1:10" ht="12.75" customHeight="1" x14ac:dyDescent="0.3">
      <c r="A22" s="41" t="s">
        <v>21</v>
      </c>
      <c r="B22" s="84">
        <v>0</v>
      </c>
      <c r="C22" s="84">
        <v>4</v>
      </c>
      <c r="D22" s="84">
        <v>0</v>
      </c>
      <c r="E22" s="84">
        <v>2</v>
      </c>
      <c r="F22" s="84">
        <v>0</v>
      </c>
      <c r="G22" s="84">
        <v>0</v>
      </c>
      <c r="H22" s="84">
        <v>0</v>
      </c>
      <c r="I22" s="84">
        <v>0</v>
      </c>
      <c r="J22" s="39">
        <v>6</v>
      </c>
    </row>
    <row r="23" spans="1:10" ht="12.75" customHeight="1" x14ac:dyDescent="0.3">
      <c r="A23" s="41" t="s">
        <v>22</v>
      </c>
      <c r="B23" s="84">
        <v>0</v>
      </c>
      <c r="C23" s="84">
        <v>0</v>
      </c>
      <c r="D23" s="84">
        <v>0</v>
      </c>
      <c r="E23" s="84">
        <v>5</v>
      </c>
      <c r="F23" s="84">
        <v>0</v>
      </c>
      <c r="G23" s="84">
        <v>0</v>
      </c>
      <c r="H23" s="84">
        <v>0</v>
      </c>
      <c r="I23" s="84">
        <v>0</v>
      </c>
      <c r="J23" s="39">
        <v>6</v>
      </c>
    </row>
    <row r="24" spans="1:10" ht="12.75" customHeight="1" x14ac:dyDescent="0.3">
      <c r="A24" s="41" t="s">
        <v>23</v>
      </c>
      <c r="B24" s="84">
        <v>0</v>
      </c>
      <c r="C24" s="84">
        <v>0</v>
      </c>
      <c r="D24" s="84">
        <v>0</v>
      </c>
      <c r="E24" s="84">
        <v>0</v>
      </c>
      <c r="F24" s="84">
        <v>0</v>
      </c>
      <c r="G24" s="84">
        <v>0</v>
      </c>
      <c r="H24" s="84">
        <v>0</v>
      </c>
      <c r="I24" s="84">
        <v>0</v>
      </c>
      <c r="J24" s="44">
        <v>0</v>
      </c>
    </row>
    <row r="25" spans="1:10" ht="12.75" customHeight="1" x14ac:dyDescent="0.3">
      <c r="A25" s="41" t="s">
        <v>24</v>
      </c>
      <c r="B25" s="84">
        <v>4</v>
      </c>
      <c r="C25" s="84">
        <v>8</v>
      </c>
      <c r="D25" s="84">
        <v>17</v>
      </c>
      <c r="E25" s="84">
        <v>4</v>
      </c>
      <c r="F25" s="84">
        <v>8</v>
      </c>
      <c r="G25" s="84">
        <v>3</v>
      </c>
      <c r="H25" s="84">
        <v>0</v>
      </c>
      <c r="I25" s="84">
        <v>0</v>
      </c>
      <c r="J25" s="39">
        <v>44</v>
      </c>
    </row>
    <row r="26" spans="1:10" ht="12.75" customHeight="1" x14ac:dyDescent="0.3">
      <c r="A26" s="41" t="s">
        <v>25</v>
      </c>
      <c r="B26" s="84">
        <v>0</v>
      </c>
      <c r="C26" s="84">
        <v>1</v>
      </c>
      <c r="D26" s="84">
        <v>0</v>
      </c>
      <c r="E26" s="84">
        <v>0</v>
      </c>
      <c r="F26" s="84">
        <v>0</v>
      </c>
      <c r="G26" s="84">
        <v>0</v>
      </c>
      <c r="H26" s="84">
        <v>0</v>
      </c>
      <c r="I26" s="84">
        <v>0</v>
      </c>
      <c r="J26" s="39">
        <v>3</v>
      </c>
    </row>
    <row r="27" spans="1:10" ht="18" customHeight="1" x14ac:dyDescent="0.3">
      <c r="A27" s="41" t="s">
        <v>26</v>
      </c>
      <c r="B27" s="84">
        <v>14</v>
      </c>
      <c r="C27" s="84">
        <v>782</v>
      </c>
      <c r="D27" s="84">
        <v>0</v>
      </c>
      <c r="E27" s="84">
        <v>18</v>
      </c>
      <c r="F27" s="84">
        <v>18</v>
      </c>
      <c r="G27" s="84">
        <v>11</v>
      </c>
      <c r="H27" s="84">
        <v>0</v>
      </c>
      <c r="I27" s="84">
        <v>0</v>
      </c>
      <c r="J27" s="39">
        <v>844</v>
      </c>
    </row>
    <row r="28" spans="1:10" ht="12.75" customHeight="1" x14ac:dyDescent="0.3">
      <c r="A28" s="41" t="s">
        <v>27</v>
      </c>
      <c r="B28" s="84">
        <v>76</v>
      </c>
      <c r="C28" s="84">
        <v>226</v>
      </c>
      <c r="D28" s="84">
        <v>0</v>
      </c>
      <c r="E28" s="84">
        <v>132</v>
      </c>
      <c r="F28" s="84">
        <v>120</v>
      </c>
      <c r="G28" s="84">
        <v>0</v>
      </c>
      <c r="H28" s="84">
        <v>0</v>
      </c>
      <c r="I28" s="84">
        <v>0</v>
      </c>
      <c r="J28" s="39">
        <v>554</v>
      </c>
    </row>
    <row r="29" spans="1:10" ht="12.75" customHeight="1" x14ac:dyDescent="0.3">
      <c r="A29" s="41" t="s">
        <v>28</v>
      </c>
      <c r="B29" s="84">
        <v>0</v>
      </c>
      <c r="C29" s="84">
        <v>0</v>
      </c>
      <c r="D29" s="84">
        <v>0</v>
      </c>
      <c r="E29" s="84">
        <v>0</v>
      </c>
      <c r="F29" s="84">
        <v>0</v>
      </c>
      <c r="G29" s="84">
        <v>0</v>
      </c>
      <c r="H29" s="84">
        <v>0</v>
      </c>
      <c r="I29" s="84">
        <v>0</v>
      </c>
      <c r="J29" s="39">
        <v>0</v>
      </c>
    </row>
    <row r="30" spans="1:10" ht="12.75" customHeight="1" x14ac:dyDescent="0.3">
      <c r="A30" s="41" t="s">
        <v>29</v>
      </c>
      <c r="B30" s="84">
        <v>0</v>
      </c>
      <c r="C30" s="84">
        <v>354</v>
      </c>
      <c r="D30" s="84">
        <v>18</v>
      </c>
      <c r="E30" s="84">
        <v>68</v>
      </c>
      <c r="F30" s="84">
        <v>12</v>
      </c>
      <c r="G30" s="84">
        <v>3</v>
      </c>
      <c r="H30" s="84">
        <v>19</v>
      </c>
      <c r="I30" s="84">
        <v>0</v>
      </c>
      <c r="J30" s="39">
        <v>474</v>
      </c>
    </row>
    <row r="31" spans="1:10" ht="12.75" customHeight="1" x14ac:dyDescent="0.3">
      <c r="A31" s="41" t="s">
        <v>30</v>
      </c>
      <c r="B31" s="84">
        <v>0</v>
      </c>
      <c r="C31" s="84">
        <v>1</v>
      </c>
      <c r="D31" s="84">
        <v>0</v>
      </c>
      <c r="E31" s="84">
        <v>10</v>
      </c>
      <c r="F31" s="84">
        <v>5</v>
      </c>
      <c r="G31" s="84">
        <v>0</v>
      </c>
      <c r="H31" s="84">
        <v>30</v>
      </c>
      <c r="I31" s="84">
        <v>0</v>
      </c>
      <c r="J31" s="39">
        <v>46</v>
      </c>
    </row>
    <row r="32" spans="1:10" ht="12.75" customHeight="1" x14ac:dyDescent="0.3">
      <c r="A32" s="41" t="s">
        <v>31</v>
      </c>
      <c r="B32" s="84">
        <v>34</v>
      </c>
      <c r="C32" s="84">
        <v>7</v>
      </c>
      <c r="D32" s="84">
        <v>46</v>
      </c>
      <c r="E32" s="84">
        <v>16</v>
      </c>
      <c r="F32" s="84">
        <v>0</v>
      </c>
      <c r="G32" s="84">
        <v>7</v>
      </c>
      <c r="H32" s="84">
        <v>6</v>
      </c>
      <c r="I32" s="84">
        <v>0</v>
      </c>
      <c r="J32" s="39">
        <v>116</v>
      </c>
    </row>
    <row r="33" spans="1:10" ht="12.75" customHeight="1" x14ac:dyDescent="0.3">
      <c r="A33" s="41" t="s">
        <v>32</v>
      </c>
      <c r="B33" s="84">
        <v>1</v>
      </c>
      <c r="C33" s="84">
        <v>1</v>
      </c>
      <c r="D33" s="84">
        <v>0</v>
      </c>
      <c r="E33" s="84">
        <v>3</v>
      </c>
      <c r="F33" s="84">
        <v>1</v>
      </c>
      <c r="G33" s="84">
        <v>0</v>
      </c>
      <c r="H33" s="84">
        <v>1</v>
      </c>
      <c r="I33" s="84">
        <v>0</v>
      </c>
      <c r="J33" s="39">
        <v>6</v>
      </c>
    </row>
    <row r="34" spans="1:10" ht="12.75" customHeight="1" x14ac:dyDescent="0.3">
      <c r="A34" s="41" t="s">
        <v>33</v>
      </c>
      <c r="B34" s="84">
        <v>156</v>
      </c>
      <c r="C34" s="84">
        <v>66</v>
      </c>
      <c r="D34" s="84">
        <v>42</v>
      </c>
      <c r="E34" s="84">
        <v>22</v>
      </c>
      <c r="F34" s="84">
        <v>3</v>
      </c>
      <c r="G34" s="84">
        <v>4</v>
      </c>
      <c r="H34" s="84">
        <v>2</v>
      </c>
      <c r="I34" s="84">
        <v>0</v>
      </c>
      <c r="J34" s="39">
        <v>295</v>
      </c>
    </row>
    <row r="35" spans="1:10" ht="12.75" customHeight="1" x14ac:dyDescent="0.3">
      <c r="A35" s="41" t="s">
        <v>34</v>
      </c>
      <c r="B35" s="84">
        <v>0</v>
      </c>
      <c r="C35" s="84">
        <v>0</v>
      </c>
      <c r="D35" s="84">
        <v>0</v>
      </c>
      <c r="E35" s="84">
        <v>0</v>
      </c>
      <c r="F35" s="84">
        <v>0</v>
      </c>
      <c r="G35" s="84">
        <v>0</v>
      </c>
      <c r="H35" s="84">
        <v>0</v>
      </c>
      <c r="I35" s="84">
        <v>0</v>
      </c>
      <c r="J35" s="39">
        <v>0</v>
      </c>
    </row>
    <row r="36" spans="1:10" ht="12.75" customHeight="1" x14ac:dyDescent="0.3">
      <c r="A36" s="41" t="s">
        <v>35</v>
      </c>
      <c r="B36" s="84">
        <v>0</v>
      </c>
      <c r="C36" s="84">
        <v>0</v>
      </c>
      <c r="D36" s="84">
        <v>0</v>
      </c>
      <c r="E36" s="84">
        <v>0</v>
      </c>
      <c r="F36" s="84">
        <v>0</v>
      </c>
      <c r="G36" s="84">
        <v>1</v>
      </c>
      <c r="H36" s="84">
        <v>0</v>
      </c>
      <c r="I36" s="84">
        <v>0</v>
      </c>
      <c r="J36" s="39">
        <v>1</v>
      </c>
    </row>
    <row r="37" spans="1:10" ht="18" customHeight="1" x14ac:dyDescent="0.3">
      <c r="A37" s="41" t="s">
        <v>36</v>
      </c>
      <c r="B37" s="84">
        <v>0</v>
      </c>
      <c r="C37" s="84">
        <v>20</v>
      </c>
      <c r="D37" s="84">
        <v>8</v>
      </c>
      <c r="E37" s="84">
        <v>7</v>
      </c>
      <c r="F37" s="84">
        <v>3</v>
      </c>
      <c r="G37" s="84">
        <v>0</v>
      </c>
      <c r="H37" s="84">
        <v>0</v>
      </c>
      <c r="I37" s="84">
        <v>0</v>
      </c>
      <c r="J37" s="39">
        <v>39</v>
      </c>
    </row>
    <row r="38" spans="1:10" ht="12.75" customHeight="1" x14ac:dyDescent="0.3">
      <c r="A38" s="41" t="s">
        <v>37</v>
      </c>
      <c r="B38" s="84">
        <v>0</v>
      </c>
      <c r="C38" s="84">
        <v>1</v>
      </c>
      <c r="D38" s="84">
        <v>0</v>
      </c>
      <c r="E38" s="84">
        <v>15</v>
      </c>
      <c r="F38" s="84">
        <v>0</v>
      </c>
      <c r="G38" s="84">
        <v>0</v>
      </c>
      <c r="H38" s="84">
        <v>0</v>
      </c>
      <c r="I38" s="84">
        <v>0</v>
      </c>
      <c r="J38" s="39">
        <v>17</v>
      </c>
    </row>
    <row r="39" spans="1:10" ht="12.75" customHeight="1" x14ac:dyDescent="0.3">
      <c r="A39" s="41" t="s">
        <v>38</v>
      </c>
      <c r="B39" s="84">
        <v>0</v>
      </c>
      <c r="C39" s="84">
        <v>7</v>
      </c>
      <c r="D39" s="84">
        <v>0</v>
      </c>
      <c r="E39" s="84">
        <v>0</v>
      </c>
      <c r="F39" s="84">
        <v>0</v>
      </c>
      <c r="G39" s="84">
        <v>0</v>
      </c>
      <c r="H39" s="84">
        <v>0</v>
      </c>
      <c r="I39" s="84">
        <v>0</v>
      </c>
      <c r="J39" s="39">
        <v>7</v>
      </c>
    </row>
    <row r="40" spans="1:10" ht="12.75" customHeight="1" x14ac:dyDescent="0.3">
      <c r="A40" s="41" t="s">
        <v>39</v>
      </c>
      <c r="B40" s="84">
        <v>222</v>
      </c>
      <c r="C40" s="84">
        <v>105</v>
      </c>
      <c r="D40" s="84">
        <v>0</v>
      </c>
      <c r="E40" s="84">
        <v>29</v>
      </c>
      <c r="F40" s="84">
        <v>534</v>
      </c>
      <c r="G40" s="84">
        <v>28</v>
      </c>
      <c r="H40" s="84">
        <v>57</v>
      </c>
      <c r="I40" s="84">
        <v>0</v>
      </c>
      <c r="J40" s="39">
        <v>974</v>
      </c>
    </row>
    <row r="41" spans="1:10" ht="12.75" customHeight="1" x14ac:dyDescent="0.3">
      <c r="A41" s="41" t="s">
        <v>40</v>
      </c>
      <c r="B41" s="84">
        <v>0</v>
      </c>
      <c r="C41" s="84">
        <v>39</v>
      </c>
      <c r="D41" s="84">
        <v>0</v>
      </c>
      <c r="E41" s="84">
        <v>5</v>
      </c>
      <c r="F41" s="84">
        <v>0</v>
      </c>
      <c r="G41" s="84">
        <v>0</v>
      </c>
      <c r="H41" s="84">
        <v>0</v>
      </c>
      <c r="I41" s="84">
        <v>0</v>
      </c>
      <c r="J41" s="39">
        <v>44</v>
      </c>
    </row>
    <row r="42" spans="1:10" ht="12.75" customHeight="1" x14ac:dyDescent="0.3">
      <c r="A42" s="41" t="s">
        <v>41</v>
      </c>
      <c r="B42" s="84">
        <v>13</v>
      </c>
      <c r="C42" s="84">
        <v>4</v>
      </c>
      <c r="D42" s="84">
        <v>0</v>
      </c>
      <c r="E42" s="84">
        <v>9</v>
      </c>
      <c r="F42" s="84">
        <v>0</v>
      </c>
      <c r="G42" s="84">
        <v>0</v>
      </c>
      <c r="H42" s="84">
        <v>0</v>
      </c>
      <c r="I42" s="84">
        <v>0</v>
      </c>
      <c r="J42" s="39">
        <v>25</v>
      </c>
    </row>
    <row r="43" spans="1:10" ht="12.75" customHeight="1" x14ac:dyDescent="0.3">
      <c r="A43" s="41" t="s">
        <v>42</v>
      </c>
      <c r="B43" s="84">
        <v>160</v>
      </c>
      <c r="C43" s="84">
        <v>36</v>
      </c>
      <c r="D43" s="84">
        <v>1</v>
      </c>
      <c r="E43" s="84">
        <v>156</v>
      </c>
      <c r="F43" s="84">
        <v>28</v>
      </c>
      <c r="G43" s="84">
        <v>29</v>
      </c>
      <c r="H43" s="84">
        <v>12</v>
      </c>
      <c r="I43" s="84">
        <v>0</v>
      </c>
      <c r="J43" s="39">
        <v>422</v>
      </c>
    </row>
    <row r="44" spans="1:10" ht="12.75" customHeight="1" x14ac:dyDescent="0.3">
      <c r="A44" s="41" t="s">
        <v>43</v>
      </c>
      <c r="B44" s="84">
        <v>7</v>
      </c>
      <c r="C44" s="84">
        <v>25</v>
      </c>
      <c r="D44" s="84">
        <v>4</v>
      </c>
      <c r="E44" s="84">
        <v>67</v>
      </c>
      <c r="F44" s="84">
        <v>0</v>
      </c>
      <c r="G44" s="84">
        <v>45</v>
      </c>
      <c r="H44" s="84">
        <v>1</v>
      </c>
      <c r="I44" s="84">
        <v>0</v>
      </c>
      <c r="J44" s="39">
        <v>150</v>
      </c>
    </row>
    <row r="45" spans="1:10" ht="12.75" customHeight="1" x14ac:dyDescent="0.3">
      <c r="A45" s="41" t="s">
        <v>44</v>
      </c>
      <c r="B45" s="84">
        <v>11</v>
      </c>
      <c r="C45" s="84">
        <v>49</v>
      </c>
      <c r="D45" s="84">
        <v>0</v>
      </c>
      <c r="E45" s="84">
        <v>9</v>
      </c>
      <c r="F45" s="84">
        <v>1</v>
      </c>
      <c r="G45" s="84">
        <v>5</v>
      </c>
      <c r="H45" s="84">
        <v>4</v>
      </c>
      <c r="I45" s="84">
        <v>0</v>
      </c>
      <c r="J45" s="39">
        <v>78</v>
      </c>
    </row>
    <row r="46" spans="1:10" ht="12.75" customHeight="1" x14ac:dyDescent="0.3">
      <c r="A46" s="41" t="s">
        <v>45</v>
      </c>
      <c r="B46" s="84">
        <v>0</v>
      </c>
      <c r="C46" s="84">
        <v>346</v>
      </c>
      <c r="D46" s="84">
        <v>66</v>
      </c>
      <c r="E46" s="84">
        <v>65</v>
      </c>
      <c r="F46" s="84">
        <v>48</v>
      </c>
      <c r="G46" s="84">
        <v>0</v>
      </c>
      <c r="H46" s="84">
        <v>0</v>
      </c>
      <c r="I46" s="84">
        <v>0</v>
      </c>
      <c r="J46" s="39">
        <v>525</v>
      </c>
    </row>
    <row r="47" spans="1:10" ht="18" customHeight="1" x14ac:dyDescent="0.3">
      <c r="A47" s="41" t="s">
        <v>46</v>
      </c>
      <c r="B47" s="84">
        <v>5</v>
      </c>
      <c r="C47" s="84">
        <v>5</v>
      </c>
      <c r="D47" s="84">
        <v>5</v>
      </c>
      <c r="E47" s="84">
        <v>22</v>
      </c>
      <c r="F47" s="84">
        <v>0</v>
      </c>
      <c r="G47" s="84">
        <v>0</v>
      </c>
      <c r="H47" s="84">
        <v>0</v>
      </c>
      <c r="I47" s="84">
        <v>0</v>
      </c>
      <c r="J47" s="39">
        <v>38</v>
      </c>
    </row>
    <row r="48" spans="1:10" ht="12.75" customHeight="1" x14ac:dyDescent="0.3">
      <c r="A48" s="41" t="s">
        <v>47</v>
      </c>
      <c r="B48" s="84">
        <v>1</v>
      </c>
      <c r="C48" s="84">
        <v>126</v>
      </c>
      <c r="D48" s="84">
        <v>0</v>
      </c>
      <c r="E48" s="84">
        <v>20</v>
      </c>
      <c r="F48" s="84">
        <v>1</v>
      </c>
      <c r="G48" s="84">
        <v>37</v>
      </c>
      <c r="H48" s="84">
        <v>6</v>
      </c>
      <c r="I48" s="84">
        <v>0</v>
      </c>
      <c r="J48" s="39">
        <v>192</v>
      </c>
    </row>
    <row r="49" spans="1:10" ht="12.75" customHeight="1" x14ac:dyDescent="0.3">
      <c r="A49" s="41" t="s">
        <v>48</v>
      </c>
      <c r="B49" s="84">
        <v>0</v>
      </c>
      <c r="C49" s="84">
        <v>0</v>
      </c>
      <c r="D49" s="84">
        <v>0</v>
      </c>
      <c r="E49" s="84">
        <v>2</v>
      </c>
      <c r="F49" s="84">
        <v>0</v>
      </c>
      <c r="G49" s="84">
        <v>0</v>
      </c>
      <c r="H49" s="84">
        <v>0</v>
      </c>
      <c r="I49" s="84">
        <v>0</v>
      </c>
      <c r="J49" s="39">
        <v>2</v>
      </c>
    </row>
    <row r="50" spans="1:10" ht="12.75" customHeight="1" x14ac:dyDescent="0.3">
      <c r="A50" s="41" t="s">
        <v>49</v>
      </c>
      <c r="B50" s="84">
        <v>0</v>
      </c>
      <c r="C50" s="84">
        <v>1</v>
      </c>
      <c r="D50" s="84">
        <v>17</v>
      </c>
      <c r="E50" s="84">
        <v>3</v>
      </c>
      <c r="F50" s="84">
        <v>0</v>
      </c>
      <c r="G50" s="84">
        <v>0</v>
      </c>
      <c r="H50" s="84">
        <v>0</v>
      </c>
      <c r="I50" s="84">
        <v>0</v>
      </c>
      <c r="J50" s="39">
        <v>22</v>
      </c>
    </row>
    <row r="51" spans="1:10" ht="12.75" customHeight="1" x14ac:dyDescent="0.3">
      <c r="A51" s="41" t="s">
        <v>50</v>
      </c>
      <c r="B51" s="84">
        <v>0</v>
      </c>
      <c r="C51" s="84">
        <v>2</v>
      </c>
      <c r="D51" s="84">
        <v>6</v>
      </c>
      <c r="E51" s="84">
        <v>31</v>
      </c>
      <c r="F51" s="84">
        <v>53</v>
      </c>
      <c r="G51" s="84">
        <v>0</v>
      </c>
      <c r="H51" s="84">
        <v>0</v>
      </c>
      <c r="I51" s="84">
        <v>0</v>
      </c>
      <c r="J51" s="39">
        <v>91</v>
      </c>
    </row>
    <row r="52" spans="1:10" ht="12.75" customHeight="1" x14ac:dyDescent="0.3">
      <c r="A52" s="41" t="s">
        <v>51</v>
      </c>
      <c r="B52" s="84">
        <v>0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44">
        <v>0</v>
      </c>
    </row>
    <row r="53" spans="1:10" ht="12.75" customHeight="1" x14ac:dyDescent="0.3">
      <c r="A53" s="41" t="s">
        <v>52</v>
      </c>
      <c r="B53" s="84">
        <v>0</v>
      </c>
      <c r="C53" s="84">
        <v>0</v>
      </c>
      <c r="D53" s="84">
        <v>0</v>
      </c>
      <c r="E53" s="84">
        <v>4</v>
      </c>
      <c r="F53" s="84">
        <v>0</v>
      </c>
      <c r="G53" s="84">
        <v>0</v>
      </c>
      <c r="H53" s="84">
        <v>0</v>
      </c>
      <c r="I53" s="84">
        <v>0</v>
      </c>
      <c r="J53" s="39">
        <v>5</v>
      </c>
    </row>
    <row r="54" spans="1:10" ht="12.75" customHeight="1" x14ac:dyDescent="0.3">
      <c r="A54" s="41" t="s">
        <v>53</v>
      </c>
      <c r="B54" s="84">
        <v>0</v>
      </c>
      <c r="C54" s="84">
        <v>0</v>
      </c>
      <c r="D54" s="84">
        <v>0</v>
      </c>
      <c r="E54" s="84">
        <v>1</v>
      </c>
      <c r="F54" s="84">
        <v>0</v>
      </c>
      <c r="G54" s="84">
        <v>0</v>
      </c>
      <c r="H54" s="84">
        <v>1</v>
      </c>
      <c r="I54" s="84">
        <v>0</v>
      </c>
      <c r="J54" s="39">
        <v>2</v>
      </c>
    </row>
    <row r="55" spans="1:10" ht="12.75" customHeight="1" x14ac:dyDescent="0.3">
      <c r="A55" s="41" t="s">
        <v>54</v>
      </c>
      <c r="B55" s="84">
        <v>0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39">
        <v>0</v>
      </c>
    </row>
    <row r="56" spans="1:10" ht="12.75" customHeight="1" x14ac:dyDescent="0.3">
      <c r="A56" s="41" t="s">
        <v>55</v>
      </c>
      <c r="B56" s="84">
        <v>0</v>
      </c>
      <c r="C56" s="84">
        <v>0</v>
      </c>
      <c r="D56" s="84">
        <v>0</v>
      </c>
      <c r="E56" s="84">
        <v>5</v>
      </c>
      <c r="F56" s="84">
        <v>0</v>
      </c>
      <c r="G56" s="84">
        <v>0</v>
      </c>
      <c r="H56" s="84">
        <v>0</v>
      </c>
      <c r="I56" s="84">
        <v>0</v>
      </c>
      <c r="J56" s="44">
        <v>5</v>
      </c>
    </row>
    <row r="57" spans="1:10" ht="18" customHeight="1" x14ac:dyDescent="0.3">
      <c r="A57" s="41" t="s">
        <v>56</v>
      </c>
      <c r="B57" s="84">
        <v>24</v>
      </c>
      <c r="C57" s="84">
        <v>591</v>
      </c>
      <c r="D57" s="84">
        <v>14</v>
      </c>
      <c r="E57" s="84">
        <v>170</v>
      </c>
      <c r="F57" s="84">
        <v>144</v>
      </c>
      <c r="G57" s="84">
        <v>18</v>
      </c>
      <c r="H57" s="84">
        <v>29</v>
      </c>
      <c r="I57" s="84">
        <v>0</v>
      </c>
      <c r="J57" s="39">
        <v>988</v>
      </c>
    </row>
    <row r="58" spans="1:10" ht="12.75" customHeight="1" x14ac:dyDescent="0.3">
      <c r="A58" s="41" t="s">
        <v>57</v>
      </c>
      <c r="B58" s="84">
        <v>2</v>
      </c>
      <c r="C58" s="84">
        <v>50</v>
      </c>
      <c r="D58" s="84">
        <v>4</v>
      </c>
      <c r="E58" s="84">
        <v>38</v>
      </c>
      <c r="F58" s="84">
        <v>1</v>
      </c>
      <c r="G58" s="84">
        <v>0</v>
      </c>
      <c r="H58" s="84">
        <v>9</v>
      </c>
      <c r="I58" s="84">
        <v>0</v>
      </c>
      <c r="J58" s="39">
        <v>104</v>
      </c>
    </row>
    <row r="59" spans="1:10" ht="12.75" customHeight="1" x14ac:dyDescent="0.3">
      <c r="A59" s="41" t="s">
        <v>58</v>
      </c>
      <c r="B59" s="84">
        <v>44</v>
      </c>
      <c r="C59" s="84">
        <v>566</v>
      </c>
      <c r="D59" s="84">
        <v>0</v>
      </c>
      <c r="E59" s="84">
        <v>35</v>
      </c>
      <c r="F59" s="84">
        <v>1</v>
      </c>
      <c r="G59" s="84">
        <v>0</v>
      </c>
      <c r="H59" s="84">
        <v>8</v>
      </c>
      <c r="I59" s="84">
        <v>0</v>
      </c>
      <c r="J59" s="39">
        <v>653</v>
      </c>
    </row>
    <row r="60" spans="1:10" ht="12.75" customHeight="1" x14ac:dyDescent="0.3">
      <c r="A60" s="42" t="s">
        <v>59</v>
      </c>
      <c r="B60" s="85">
        <v>0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47">
        <v>0</v>
      </c>
    </row>
    <row r="61" spans="1:10" ht="1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</row>
    <row r="62" spans="1:10" ht="15" customHeight="1" x14ac:dyDescent="0.25">
      <c r="B62" s="100"/>
    </row>
  </sheetData>
  <pageMargins left="0.25" right="0.25" top="0.25" bottom="0.25" header="0.3" footer="0.3"/>
  <pageSetup scale="9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L62"/>
  <sheetViews>
    <sheetView zoomScale="85" zoomScaleNormal="85" zoomScaleSheetLayoutView="100" workbookViewId="0">
      <selection activeCell="B7" sqref="B7:K60"/>
    </sheetView>
  </sheetViews>
  <sheetFormatPr defaultColWidth="9.08984375" defaultRowHeight="12.5" x14ac:dyDescent="0.25"/>
  <cols>
    <col min="1" max="1" width="15.7265625" style="2" customWidth="1"/>
    <col min="2" max="2" width="9.7265625" style="2" bestFit="1" customWidth="1"/>
    <col min="3" max="3" width="9.90625" style="2" customWidth="1"/>
    <col min="4" max="4" width="11.7265625" style="2" customWidth="1"/>
    <col min="5" max="5" width="10.453125" style="2" customWidth="1"/>
    <col min="6" max="6" width="11.08984375" style="2" customWidth="1"/>
    <col min="7" max="7" width="12.90625" style="2" customWidth="1"/>
    <col min="8" max="8" width="8.90625" style="2" customWidth="1"/>
    <col min="9" max="9" width="12.6328125" style="2" bestFit="1" customWidth="1"/>
    <col min="10" max="10" width="12.08984375" style="2" customWidth="1"/>
    <col min="11" max="11" width="10.26953125" style="2" customWidth="1"/>
    <col min="12" max="16384" width="9.08984375" style="2"/>
  </cols>
  <sheetData>
    <row r="1" spans="1:12" s="110" customFormat="1" ht="13" x14ac:dyDescent="0.3">
      <c r="A1" s="159" t="s">
        <v>214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2" s="110" customFormat="1" ht="13" x14ac:dyDescent="0.3">
      <c r="A2" s="159" t="s">
        <v>215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2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7"/>
    </row>
    <row r="4" spans="1:12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</row>
    <row r="5" spans="1:12" s="3" customFormat="1" ht="55" customHeight="1" x14ac:dyDescent="0.3">
      <c r="A5" s="77" t="s">
        <v>0</v>
      </c>
      <c r="B5" s="78" t="s">
        <v>115</v>
      </c>
      <c r="C5" s="78" t="s">
        <v>121</v>
      </c>
      <c r="D5" s="78" t="s">
        <v>93</v>
      </c>
      <c r="E5" s="78" t="s">
        <v>90</v>
      </c>
      <c r="F5" s="78" t="s">
        <v>94</v>
      </c>
      <c r="G5" s="78" t="s">
        <v>95</v>
      </c>
      <c r="H5" s="78" t="s">
        <v>96</v>
      </c>
      <c r="I5" s="78" t="s">
        <v>97</v>
      </c>
      <c r="J5" s="78" t="s">
        <v>98</v>
      </c>
      <c r="K5" s="78" t="s">
        <v>99</v>
      </c>
    </row>
    <row r="6" spans="1:12" ht="12.75" customHeight="1" x14ac:dyDescent="0.3">
      <c r="A6" s="33" t="s">
        <v>3</v>
      </c>
      <c r="B6" s="86">
        <f>SUM(B7:B60)</f>
        <v>647811</v>
      </c>
      <c r="C6" s="86">
        <f t="shared" ref="C6:K6" si="0">SUM(C7:C60)</f>
        <v>5927</v>
      </c>
      <c r="D6" s="86">
        <f t="shared" si="0"/>
        <v>301</v>
      </c>
      <c r="E6" s="86">
        <f t="shared" si="0"/>
        <v>4704</v>
      </c>
      <c r="F6" s="86">
        <f t="shared" si="0"/>
        <v>61</v>
      </c>
      <c r="G6" s="86">
        <f t="shared" si="0"/>
        <v>617</v>
      </c>
      <c r="H6" s="86">
        <f t="shared" si="0"/>
        <v>136</v>
      </c>
      <c r="I6" s="86">
        <f t="shared" si="0"/>
        <v>66</v>
      </c>
      <c r="J6" s="86">
        <f t="shared" si="0"/>
        <v>119</v>
      </c>
      <c r="K6" s="208">
        <f t="shared" si="0"/>
        <v>0</v>
      </c>
    </row>
    <row r="7" spans="1:12" ht="18" customHeight="1" x14ac:dyDescent="0.3">
      <c r="A7" s="41" t="s">
        <v>7</v>
      </c>
      <c r="B7" s="86">
        <v>2055</v>
      </c>
      <c r="C7" s="86">
        <v>8</v>
      </c>
      <c r="D7" s="86">
        <v>4</v>
      </c>
      <c r="E7" s="86">
        <v>1</v>
      </c>
      <c r="F7" s="86">
        <v>0</v>
      </c>
      <c r="G7" s="86">
        <v>2</v>
      </c>
      <c r="H7" s="86">
        <v>1</v>
      </c>
      <c r="I7" s="86">
        <v>0</v>
      </c>
      <c r="J7" s="86">
        <v>1</v>
      </c>
      <c r="K7" s="208">
        <v>0</v>
      </c>
    </row>
    <row r="8" spans="1:12" ht="12.75" customHeight="1" x14ac:dyDescent="0.3">
      <c r="A8" s="41" t="s">
        <v>8</v>
      </c>
      <c r="B8" s="86">
        <v>1167</v>
      </c>
      <c r="C8" s="86">
        <v>0</v>
      </c>
      <c r="D8" s="86">
        <v>0</v>
      </c>
      <c r="E8" s="86">
        <v>0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208">
        <v>0</v>
      </c>
    </row>
    <row r="9" spans="1:12" ht="12.75" customHeight="1" x14ac:dyDescent="0.3">
      <c r="A9" s="41" t="s">
        <v>9</v>
      </c>
      <c r="B9" s="86">
        <v>1953</v>
      </c>
      <c r="C9" s="86">
        <v>1</v>
      </c>
      <c r="D9" s="86">
        <v>1</v>
      </c>
      <c r="E9" s="86">
        <v>0</v>
      </c>
      <c r="F9" s="86">
        <v>0</v>
      </c>
      <c r="G9" s="86">
        <v>0</v>
      </c>
      <c r="H9" s="86">
        <v>0</v>
      </c>
      <c r="I9" s="86">
        <v>0</v>
      </c>
      <c r="J9" s="86">
        <v>0</v>
      </c>
      <c r="K9" s="208">
        <v>0</v>
      </c>
    </row>
    <row r="10" spans="1:12" ht="12.75" customHeight="1" x14ac:dyDescent="0.3">
      <c r="A10" s="41" t="s">
        <v>10</v>
      </c>
      <c r="B10" s="86">
        <v>484</v>
      </c>
      <c r="C10" s="86">
        <v>0</v>
      </c>
      <c r="D10" s="86">
        <v>0</v>
      </c>
      <c r="E10" s="86">
        <v>0</v>
      </c>
      <c r="F10" s="86">
        <v>0</v>
      </c>
      <c r="G10" s="86">
        <v>0</v>
      </c>
      <c r="H10" s="86">
        <v>0</v>
      </c>
      <c r="I10" s="86">
        <v>0</v>
      </c>
      <c r="J10" s="86">
        <v>0</v>
      </c>
      <c r="K10" s="208">
        <v>0</v>
      </c>
    </row>
    <row r="11" spans="1:12" ht="12.75" customHeight="1" x14ac:dyDescent="0.3">
      <c r="A11" s="41" t="s">
        <v>11</v>
      </c>
      <c r="B11" s="86">
        <v>264262</v>
      </c>
      <c r="C11" s="86">
        <v>1823</v>
      </c>
      <c r="D11" s="86">
        <v>89</v>
      </c>
      <c r="E11" s="86">
        <v>1456</v>
      </c>
      <c r="F11" s="86">
        <v>0</v>
      </c>
      <c r="G11" s="86">
        <v>278</v>
      </c>
      <c r="H11" s="86">
        <v>0</v>
      </c>
      <c r="I11" s="86">
        <v>0</v>
      </c>
      <c r="J11" s="86">
        <v>0</v>
      </c>
      <c r="K11" s="208">
        <v>0</v>
      </c>
    </row>
    <row r="12" spans="1:12" ht="12.75" customHeight="1" x14ac:dyDescent="0.3">
      <c r="A12" s="41" t="s">
        <v>12</v>
      </c>
      <c r="B12" s="86">
        <v>7285</v>
      </c>
      <c r="C12" s="86">
        <v>2055</v>
      </c>
      <c r="D12" s="86">
        <v>3</v>
      </c>
      <c r="E12" s="86">
        <v>1863</v>
      </c>
      <c r="F12" s="86">
        <v>10</v>
      </c>
      <c r="G12" s="86">
        <v>145</v>
      </c>
      <c r="H12" s="86">
        <v>3</v>
      </c>
      <c r="I12" s="86">
        <v>13</v>
      </c>
      <c r="J12" s="86">
        <v>24</v>
      </c>
      <c r="K12" s="208">
        <v>0</v>
      </c>
    </row>
    <row r="13" spans="1:12" ht="12.75" customHeight="1" x14ac:dyDescent="0.3">
      <c r="A13" s="41" t="s">
        <v>13</v>
      </c>
      <c r="B13" s="86">
        <v>1964</v>
      </c>
      <c r="C13" s="86">
        <v>0</v>
      </c>
      <c r="D13" s="86">
        <v>0</v>
      </c>
      <c r="E13" s="86">
        <v>0</v>
      </c>
      <c r="F13" s="86">
        <v>0</v>
      </c>
      <c r="G13" s="86">
        <v>0</v>
      </c>
      <c r="H13" s="86">
        <v>0</v>
      </c>
      <c r="I13" s="86">
        <v>0</v>
      </c>
      <c r="J13" s="86">
        <v>0</v>
      </c>
      <c r="K13" s="208">
        <v>0</v>
      </c>
    </row>
    <row r="14" spans="1:12" ht="12.75" customHeight="1" x14ac:dyDescent="0.3">
      <c r="A14" s="41" t="s">
        <v>14</v>
      </c>
      <c r="B14" s="86">
        <v>796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86">
        <v>0</v>
      </c>
      <c r="I14" s="86">
        <v>0</v>
      </c>
      <c r="J14" s="86">
        <v>0</v>
      </c>
      <c r="K14" s="208">
        <v>0</v>
      </c>
    </row>
    <row r="15" spans="1:12" ht="12.75" customHeight="1" x14ac:dyDescent="0.3">
      <c r="A15" s="41" t="s">
        <v>76</v>
      </c>
      <c r="B15" s="86">
        <v>4445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 s="86">
        <v>0</v>
      </c>
      <c r="I15" s="86">
        <v>0</v>
      </c>
      <c r="J15" s="86">
        <v>0</v>
      </c>
      <c r="K15" s="208">
        <v>0</v>
      </c>
    </row>
    <row r="16" spans="1:12" ht="12.75" customHeight="1" x14ac:dyDescent="0.3">
      <c r="A16" s="41" t="s">
        <v>15</v>
      </c>
      <c r="B16" s="86">
        <v>5508</v>
      </c>
      <c r="C16" s="86">
        <v>45</v>
      </c>
      <c r="D16" s="86">
        <v>0</v>
      </c>
      <c r="E16" s="86">
        <v>11</v>
      </c>
      <c r="F16" s="86">
        <v>0</v>
      </c>
      <c r="G16" s="86">
        <v>0</v>
      </c>
      <c r="H16" s="86">
        <v>34</v>
      </c>
      <c r="I16" s="86">
        <v>0</v>
      </c>
      <c r="J16" s="86">
        <v>0</v>
      </c>
      <c r="K16" s="208">
        <v>0</v>
      </c>
    </row>
    <row r="17" spans="1:11" ht="18" customHeight="1" x14ac:dyDescent="0.3">
      <c r="A17" s="41" t="s">
        <v>16</v>
      </c>
      <c r="B17" s="86">
        <v>1202</v>
      </c>
      <c r="C17" s="86">
        <v>2</v>
      </c>
      <c r="D17" s="86">
        <v>1</v>
      </c>
      <c r="E17" s="86">
        <v>1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208">
        <v>0</v>
      </c>
    </row>
    <row r="18" spans="1:11" ht="12.75" customHeight="1" x14ac:dyDescent="0.3">
      <c r="A18" s="41" t="s">
        <v>17</v>
      </c>
      <c r="B18" s="86">
        <v>231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 s="86">
        <v>0</v>
      </c>
      <c r="I18" s="86">
        <v>0</v>
      </c>
      <c r="J18" s="86">
        <v>0</v>
      </c>
      <c r="K18" s="208">
        <v>0</v>
      </c>
    </row>
    <row r="19" spans="1:11" ht="12.75" customHeight="1" x14ac:dyDescent="0.3">
      <c r="A19" s="41" t="s">
        <v>18</v>
      </c>
      <c r="B19" s="86">
        <v>4240</v>
      </c>
      <c r="C19" s="86">
        <v>1</v>
      </c>
      <c r="D19" s="86">
        <v>0</v>
      </c>
      <c r="E19" s="86">
        <v>0</v>
      </c>
      <c r="F19" s="86">
        <v>0</v>
      </c>
      <c r="G19" s="86">
        <v>0</v>
      </c>
      <c r="H19" s="86">
        <v>0</v>
      </c>
      <c r="I19" s="86">
        <v>0</v>
      </c>
      <c r="J19" s="86">
        <v>0</v>
      </c>
      <c r="K19" s="208">
        <v>0</v>
      </c>
    </row>
    <row r="20" spans="1:11" ht="12.75" customHeight="1" x14ac:dyDescent="0.3">
      <c r="A20" s="41" t="s">
        <v>19</v>
      </c>
      <c r="B20" s="86">
        <v>36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 s="86">
        <v>0</v>
      </c>
      <c r="I20" s="86">
        <v>0</v>
      </c>
      <c r="J20" s="86">
        <v>0</v>
      </c>
      <c r="K20" s="208">
        <v>0</v>
      </c>
    </row>
    <row r="21" spans="1:11" ht="12.75" customHeight="1" x14ac:dyDescent="0.3">
      <c r="A21" s="41" t="s">
        <v>20</v>
      </c>
      <c r="B21" s="86">
        <v>2474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 s="86">
        <v>0</v>
      </c>
      <c r="I21" s="86">
        <v>0</v>
      </c>
      <c r="J21" s="86">
        <v>0</v>
      </c>
      <c r="K21" s="208">
        <v>0</v>
      </c>
    </row>
    <row r="22" spans="1:11" ht="12.75" customHeight="1" x14ac:dyDescent="0.3">
      <c r="A22" s="41" t="s">
        <v>21</v>
      </c>
      <c r="B22" s="86">
        <v>1977</v>
      </c>
      <c r="C22" s="86">
        <v>7</v>
      </c>
      <c r="D22" s="86">
        <v>0</v>
      </c>
      <c r="E22" s="86">
        <v>5</v>
      </c>
      <c r="F22" s="86">
        <v>0</v>
      </c>
      <c r="G22" s="86">
        <v>2</v>
      </c>
      <c r="H22" s="86">
        <v>0</v>
      </c>
      <c r="I22" s="86">
        <v>0</v>
      </c>
      <c r="J22" s="86">
        <v>0</v>
      </c>
      <c r="K22" s="208">
        <v>0</v>
      </c>
    </row>
    <row r="23" spans="1:11" ht="12.75" customHeight="1" x14ac:dyDescent="0.3">
      <c r="A23" s="41" t="s">
        <v>22</v>
      </c>
      <c r="B23" s="86">
        <v>2975</v>
      </c>
      <c r="C23" s="86">
        <v>1</v>
      </c>
      <c r="D23" s="86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v>0</v>
      </c>
      <c r="K23" s="208">
        <v>0</v>
      </c>
    </row>
    <row r="24" spans="1:11" ht="12.75" customHeight="1" x14ac:dyDescent="0.3">
      <c r="A24" s="41" t="s">
        <v>23</v>
      </c>
      <c r="B24" s="86">
        <v>1939</v>
      </c>
      <c r="C24" s="86">
        <v>0</v>
      </c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  <c r="J24" s="86">
        <v>0</v>
      </c>
      <c r="K24" s="208">
        <v>0</v>
      </c>
    </row>
    <row r="25" spans="1:11" ht="12.75" customHeight="1" x14ac:dyDescent="0.3">
      <c r="A25" s="41" t="s">
        <v>24</v>
      </c>
      <c r="B25" s="86">
        <v>3348</v>
      </c>
      <c r="C25" s="86">
        <v>15</v>
      </c>
      <c r="D25" s="86">
        <v>4</v>
      </c>
      <c r="E25" s="86">
        <v>2</v>
      </c>
      <c r="F25" s="86">
        <v>5</v>
      </c>
      <c r="G25" s="86">
        <v>1</v>
      </c>
      <c r="H25" s="86">
        <v>2</v>
      </c>
      <c r="I25" s="86">
        <v>1</v>
      </c>
      <c r="J25" s="86">
        <v>0</v>
      </c>
      <c r="K25" s="208">
        <v>0</v>
      </c>
    </row>
    <row r="26" spans="1:11" ht="13.65" customHeight="1" x14ac:dyDescent="0.3">
      <c r="A26" s="41" t="s">
        <v>25</v>
      </c>
      <c r="B26" s="86">
        <v>1206</v>
      </c>
      <c r="C26" s="86">
        <v>2</v>
      </c>
      <c r="D26" s="86">
        <v>0</v>
      </c>
      <c r="E26" s="86">
        <v>0</v>
      </c>
      <c r="F26" s="86">
        <v>0</v>
      </c>
      <c r="G26" s="86">
        <v>0</v>
      </c>
      <c r="H26" s="86">
        <v>0</v>
      </c>
      <c r="I26" s="86">
        <v>1</v>
      </c>
      <c r="J26" s="86">
        <v>0</v>
      </c>
      <c r="K26" s="208">
        <v>0</v>
      </c>
    </row>
    <row r="27" spans="1:11" ht="18" customHeight="1" x14ac:dyDescent="0.3">
      <c r="A27" s="41" t="s">
        <v>26</v>
      </c>
      <c r="B27" s="86">
        <v>14952</v>
      </c>
      <c r="C27" s="86">
        <v>443</v>
      </c>
      <c r="D27" s="86">
        <v>4</v>
      </c>
      <c r="E27" s="86">
        <v>432</v>
      </c>
      <c r="F27" s="86">
        <v>0</v>
      </c>
      <c r="G27" s="86">
        <v>0</v>
      </c>
      <c r="H27" s="86">
        <v>12</v>
      </c>
      <c r="I27" s="86">
        <v>1</v>
      </c>
      <c r="J27" s="86">
        <v>0</v>
      </c>
      <c r="K27" s="208">
        <v>0</v>
      </c>
    </row>
    <row r="28" spans="1:11" ht="12.75" customHeight="1" x14ac:dyDescent="0.3">
      <c r="A28" s="41" t="s">
        <v>27</v>
      </c>
      <c r="B28" s="86">
        <v>10135</v>
      </c>
      <c r="C28" s="86">
        <v>102</v>
      </c>
      <c r="D28" s="86">
        <v>87</v>
      </c>
      <c r="E28" s="86">
        <v>16</v>
      </c>
      <c r="F28" s="86">
        <v>0</v>
      </c>
      <c r="G28" s="86">
        <v>0</v>
      </c>
      <c r="H28" s="86">
        <v>0</v>
      </c>
      <c r="I28" s="86">
        <v>0</v>
      </c>
      <c r="J28" s="86">
        <v>0</v>
      </c>
      <c r="K28" s="208">
        <v>0</v>
      </c>
    </row>
    <row r="29" spans="1:11" ht="12.75" customHeight="1" x14ac:dyDescent="0.3">
      <c r="A29" s="41" t="s">
        <v>28</v>
      </c>
      <c r="B29" s="86">
        <v>40455</v>
      </c>
      <c r="C29" s="86">
        <v>0</v>
      </c>
      <c r="D29" s="86">
        <v>0</v>
      </c>
      <c r="E29" s="86">
        <v>0</v>
      </c>
      <c r="F29" s="86">
        <v>0</v>
      </c>
      <c r="G29" s="86">
        <v>0</v>
      </c>
      <c r="H29" s="86">
        <v>0</v>
      </c>
      <c r="I29" s="86">
        <v>0</v>
      </c>
      <c r="J29" s="86">
        <v>0</v>
      </c>
      <c r="K29" s="208">
        <v>0</v>
      </c>
    </row>
    <row r="30" spans="1:11" ht="12.75" customHeight="1" x14ac:dyDescent="0.3">
      <c r="A30" s="41" t="s">
        <v>29</v>
      </c>
      <c r="B30" s="86">
        <v>3380</v>
      </c>
      <c r="C30" s="86">
        <v>124</v>
      </c>
      <c r="D30" s="86">
        <v>0</v>
      </c>
      <c r="E30" s="86">
        <v>112</v>
      </c>
      <c r="F30" s="86">
        <v>6</v>
      </c>
      <c r="G30" s="86">
        <v>5</v>
      </c>
      <c r="H30" s="86">
        <v>2</v>
      </c>
      <c r="I30" s="86">
        <v>0</v>
      </c>
      <c r="J30" s="86">
        <v>3</v>
      </c>
      <c r="K30" s="208">
        <v>0</v>
      </c>
    </row>
    <row r="31" spans="1:11" ht="12.75" customHeight="1" x14ac:dyDescent="0.3">
      <c r="A31" s="41" t="s">
        <v>30</v>
      </c>
      <c r="B31" s="86">
        <v>8492</v>
      </c>
      <c r="C31" s="86">
        <v>20</v>
      </c>
      <c r="D31" s="86">
        <v>0</v>
      </c>
      <c r="E31" s="86">
        <v>1</v>
      </c>
      <c r="F31" s="86">
        <v>0</v>
      </c>
      <c r="G31" s="86">
        <v>1</v>
      </c>
      <c r="H31" s="86">
        <v>1</v>
      </c>
      <c r="I31" s="86">
        <v>0</v>
      </c>
      <c r="J31" s="86">
        <v>17</v>
      </c>
      <c r="K31" s="208">
        <v>0</v>
      </c>
    </row>
    <row r="32" spans="1:11" ht="12.75" customHeight="1" x14ac:dyDescent="0.3">
      <c r="A32" s="41" t="s">
        <v>31</v>
      </c>
      <c r="B32" s="86">
        <v>312</v>
      </c>
      <c r="C32" s="86">
        <v>4</v>
      </c>
      <c r="D32" s="86">
        <v>1</v>
      </c>
      <c r="E32" s="86">
        <v>0</v>
      </c>
      <c r="F32" s="86">
        <v>4</v>
      </c>
      <c r="G32" s="86">
        <v>0</v>
      </c>
      <c r="H32" s="86">
        <v>0</v>
      </c>
      <c r="I32" s="86">
        <v>0</v>
      </c>
      <c r="J32" s="86">
        <v>0</v>
      </c>
      <c r="K32" s="208">
        <v>0</v>
      </c>
    </row>
    <row r="33" spans="1:11" ht="12.75" customHeight="1" x14ac:dyDescent="0.3">
      <c r="A33" s="41" t="s">
        <v>32</v>
      </c>
      <c r="B33" s="86">
        <v>3581</v>
      </c>
      <c r="C33" s="86">
        <v>6</v>
      </c>
      <c r="D33" s="86">
        <v>0</v>
      </c>
      <c r="E33" s="86">
        <v>4</v>
      </c>
      <c r="F33" s="86">
        <v>0</v>
      </c>
      <c r="G33" s="86">
        <v>2</v>
      </c>
      <c r="H33" s="86">
        <v>0</v>
      </c>
      <c r="I33" s="86">
        <v>0</v>
      </c>
      <c r="J33" s="86">
        <v>0</v>
      </c>
      <c r="K33" s="208">
        <v>0</v>
      </c>
    </row>
    <row r="34" spans="1:11" ht="12.75" customHeight="1" x14ac:dyDescent="0.3">
      <c r="A34" s="41" t="s">
        <v>33</v>
      </c>
      <c r="B34" s="86">
        <v>821</v>
      </c>
      <c r="C34" s="86">
        <v>37</v>
      </c>
      <c r="D34" s="86">
        <v>19</v>
      </c>
      <c r="E34" s="86">
        <v>13</v>
      </c>
      <c r="F34" s="86">
        <v>5</v>
      </c>
      <c r="G34" s="86">
        <v>1</v>
      </c>
      <c r="H34" s="86">
        <v>0</v>
      </c>
      <c r="I34" s="86">
        <v>0</v>
      </c>
      <c r="J34" s="86">
        <v>1</v>
      </c>
      <c r="K34" s="208">
        <v>0</v>
      </c>
    </row>
    <row r="35" spans="1:11" ht="12.75" customHeight="1" x14ac:dyDescent="0.3">
      <c r="A35" s="41" t="s">
        <v>34</v>
      </c>
      <c r="B35" s="86">
        <v>1021</v>
      </c>
      <c r="C35" s="86">
        <v>1</v>
      </c>
      <c r="D35" s="86">
        <v>0</v>
      </c>
      <c r="E35" s="86">
        <v>0</v>
      </c>
      <c r="F35" s="86">
        <v>0</v>
      </c>
      <c r="G35" s="86">
        <v>0</v>
      </c>
      <c r="H35" s="86">
        <v>0</v>
      </c>
      <c r="I35" s="86">
        <v>0</v>
      </c>
      <c r="J35" s="86">
        <v>0</v>
      </c>
      <c r="K35" s="208">
        <v>0</v>
      </c>
    </row>
    <row r="36" spans="1:11" ht="12.75" customHeight="1" x14ac:dyDescent="0.3">
      <c r="A36" s="41" t="s">
        <v>35</v>
      </c>
      <c r="B36" s="86">
        <v>4072</v>
      </c>
      <c r="C36" s="86">
        <v>5</v>
      </c>
      <c r="D36" s="86">
        <v>0</v>
      </c>
      <c r="E36" s="86">
        <v>4</v>
      </c>
      <c r="F36" s="86">
        <v>0</v>
      </c>
      <c r="G36" s="86">
        <v>0</v>
      </c>
      <c r="H36" s="86">
        <v>0</v>
      </c>
      <c r="I36" s="86">
        <v>1</v>
      </c>
      <c r="J36" s="86">
        <v>0</v>
      </c>
      <c r="K36" s="208">
        <v>0</v>
      </c>
    </row>
    <row r="37" spans="1:11" ht="18" customHeight="1" x14ac:dyDescent="0.3">
      <c r="A37" s="41" t="s">
        <v>36</v>
      </c>
      <c r="B37" s="86">
        <v>2147</v>
      </c>
      <c r="C37" s="86">
        <v>18</v>
      </c>
      <c r="D37" s="86">
        <v>1</v>
      </c>
      <c r="E37" s="86">
        <v>11</v>
      </c>
      <c r="F37" s="86">
        <v>1</v>
      </c>
      <c r="G37" s="86">
        <v>3</v>
      </c>
      <c r="H37" s="86">
        <v>1</v>
      </c>
      <c r="I37" s="86">
        <v>0</v>
      </c>
      <c r="J37" s="86">
        <v>0</v>
      </c>
      <c r="K37" s="208">
        <v>0</v>
      </c>
    </row>
    <row r="38" spans="1:11" ht="12.75" customHeight="1" x14ac:dyDescent="0.3">
      <c r="A38" s="41" t="s">
        <v>37</v>
      </c>
      <c r="B38" s="86">
        <v>6477</v>
      </c>
      <c r="C38" s="86">
        <v>49</v>
      </c>
      <c r="D38" s="86">
        <v>6</v>
      </c>
      <c r="E38" s="86">
        <v>6</v>
      </c>
      <c r="F38" s="86">
        <v>0</v>
      </c>
      <c r="G38" s="86">
        <v>26</v>
      </c>
      <c r="H38" s="86">
        <v>14</v>
      </c>
      <c r="I38" s="86">
        <v>2</v>
      </c>
      <c r="J38" s="86">
        <v>0</v>
      </c>
      <c r="K38" s="208">
        <v>0</v>
      </c>
    </row>
    <row r="39" spans="1:11" ht="12.75" customHeight="1" x14ac:dyDescent="0.3">
      <c r="A39" s="41" t="s">
        <v>38</v>
      </c>
      <c r="B39" s="86">
        <v>7627</v>
      </c>
      <c r="C39" s="86">
        <v>17</v>
      </c>
      <c r="D39" s="86">
        <v>0</v>
      </c>
      <c r="E39" s="86">
        <v>11</v>
      </c>
      <c r="F39" s="86">
        <v>5</v>
      </c>
      <c r="G39" s="86">
        <v>5</v>
      </c>
      <c r="H39" s="86">
        <v>0</v>
      </c>
      <c r="I39" s="86">
        <v>0</v>
      </c>
      <c r="J39" s="86">
        <v>0</v>
      </c>
      <c r="K39" s="208">
        <v>0</v>
      </c>
    </row>
    <row r="40" spans="1:11" ht="12.75" customHeight="1" x14ac:dyDescent="0.3">
      <c r="A40" s="41" t="s">
        <v>39</v>
      </c>
      <c r="B40" s="86">
        <v>93693</v>
      </c>
      <c r="C40" s="86">
        <v>68</v>
      </c>
      <c r="D40" s="86">
        <v>12</v>
      </c>
      <c r="E40" s="86">
        <v>0</v>
      </c>
      <c r="F40" s="86">
        <v>0</v>
      </c>
      <c r="G40" s="86">
        <v>27</v>
      </c>
      <c r="H40" s="86">
        <v>0</v>
      </c>
      <c r="I40" s="86">
        <v>0</v>
      </c>
      <c r="J40" s="86">
        <v>28</v>
      </c>
      <c r="K40" s="208">
        <v>0</v>
      </c>
    </row>
    <row r="41" spans="1:11" ht="12.75" customHeight="1" x14ac:dyDescent="0.3">
      <c r="A41" s="41" t="s">
        <v>40</v>
      </c>
      <c r="B41" s="86">
        <v>4023</v>
      </c>
      <c r="C41" s="86">
        <v>0</v>
      </c>
      <c r="D41" s="86">
        <v>0</v>
      </c>
      <c r="E41" s="86">
        <v>0</v>
      </c>
      <c r="F41" s="86">
        <v>0</v>
      </c>
      <c r="G41" s="86">
        <v>0</v>
      </c>
      <c r="H41" s="86">
        <v>0</v>
      </c>
      <c r="I41" s="86">
        <v>0</v>
      </c>
      <c r="J41" s="86">
        <v>0</v>
      </c>
      <c r="K41" s="208">
        <v>0</v>
      </c>
    </row>
    <row r="42" spans="1:11" ht="12.75" customHeight="1" x14ac:dyDescent="0.3">
      <c r="A42" s="41" t="s">
        <v>41</v>
      </c>
      <c r="B42" s="86">
        <v>312</v>
      </c>
      <c r="C42" s="86">
        <v>5</v>
      </c>
      <c r="D42" s="86">
        <v>3</v>
      </c>
      <c r="E42" s="86">
        <v>0</v>
      </c>
      <c r="F42" s="86">
        <v>0</v>
      </c>
      <c r="G42" s="86">
        <v>2</v>
      </c>
      <c r="H42" s="86">
        <v>0</v>
      </c>
      <c r="I42" s="86">
        <v>0</v>
      </c>
      <c r="J42" s="86">
        <v>0</v>
      </c>
      <c r="K42" s="208">
        <v>0</v>
      </c>
    </row>
    <row r="43" spans="1:11" ht="12.75" customHeight="1" x14ac:dyDescent="0.3">
      <c r="A43" s="41" t="s">
        <v>42</v>
      </c>
      <c r="B43" s="86">
        <v>5794</v>
      </c>
      <c r="C43" s="86">
        <v>34</v>
      </c>
      <c r="D43" s="86">
        <v>16</v>
      </c>
      <c r="E43" s="86">
        <v>12</v>
      </c>
      <c r="F43" s="86">
        <v>0</v>
      </c>
      <c r="G43" s="86">
        <v>7</v>
      </c>
      <c r="H43" s="86">
        <v>0</v>
      </c>
      <c r="I43" s="86">
        <v>0</v>
      </c>
      <c r="J43" s="86">
        <v>0</v>
      </c>
      <c r="K43" s="208">
        <v>0</v>
      </c>
    </row>
    <row r="44" spans="1:11" ht="12.75" customHeight="1" x14ac:dyDescent="0.3">
      <c r="A44" s="41" t="s">
        <v>43</v>
      </c>
      <c r="B44" s="86">
        <v>870</v>
      </c>
      <c r="C44" s="86">
        <v>39</v>
      </c>
      <c r="D44" s="86">
        <v>2</v>
      </c>
      <c r="E44" s="86">
        <v>8</v>
      </c>
      <c r="F44" s="86">
        <v>1</v>
      </c>
      <c r="G44" s="86">
        <v>17</v>
      </c>
      <c r="H44" s="86">
        <v>0</v>
      </c>
      <c r="I44" s="86">
        <v>11</v>
      </c>
      <c r="J44" s="86">
        <v>0</v>
      </c>
      <c r="K44" s="208">
        <v>0</v>
      </c>
    </row>
    <row r="45" spans="1:11" ht="12.75" customHeight="1" x14ac:dyDescent="0.3">
      <c r="A45" s="41" t="s">
        <v>44</v>
      </c>
      <c r="B45" s="86">
        <v>39884</v>
      </c>
      <c r="C45" s="86">
        <v>353</v>
      </c>
      <c r="D45" s="86">
        <v>34</v>
      </c>
      <c r="E45" s="86">
        <v>254</v>
      </c>
      <c r="F45" s="86">
        <v>1</v>
      </c>
      <c r="G45" s="86">
        <v>27</v>
      </c>
      <c r="H45" s="86">
        <v>3</v>
      </c>
      <c r="I45" s="86">
        <v>10</v>
      </c>
      <c r="J45" s="86">
        <v>32</v>
      </c>
      <c r="K45" s="208">
        <v>0</v>
      </c>
    </row>
    <row r="46" spans="1:11" ht="12.75" customHeight="1" x14ac:dyDescent="0.3">
      <c r="A46" s="41" t="s">
        <v>45</v>
      </c>
      <c r="B46" s="86">
        <v>18261</v>
      </c>
      <c r="C46" s="86">
        <v>18</v>
      </c>
      <c r="D46" s="86">
        <v>0</v>
      </c>
      <c r="E46" s="86">
        <v>18</v>
      </c>
      <c r="F46" s="86">
        <v>0</v>
      </c>
      <c r="G46" s="86">
        <v>12</v>
      </c>
      <c r="H46" s="86">
        <v>0</v>
      </c>
      <c r="I46" s="86">
        <v>0</v>
      </c>
      <c r="J46" s="86">
        <v>0</v>
      </c>
      <c r="K46" s="208">
        <v>0</v>
      </c>
    </row>
    <row r="47" spans="1:11" ht="18" customHeight="1" x14ac:dyDescent="0.3">
      <c r="A47" s="41" t="s">
        <v>46</v>
      </c>
      <c r="B47" s="86">
        <v>3360</v>
      </c>
      <c r="C47" s="86">
        <v>2</v>
      </c>
      <c r="D47" s="86">
        <v>2</v>
      </c>
      <c r="E47" s="86">
        <v>0</v>
      </c>
      <c r="F47" s="86">
        <v>0</v>
      </c>
      <c r="G47" s="86">
        <v>0</v>
      </c>
      <c r="H47" s="86">
        <v>0</v>
      </c>
      <c r="I47" s="86">
        <v>0</v>
      </c>
      <c r="J47" s="86">
        <v>0</v>
      </c>
      <c r="K47" s="208">
        <v>0</v>
      </c>
    </row>
    <row r="48" spans="1:11" ht="12.75" customHeight="1" x14ac:dyDescent="0.3">
      <c r="A48" s="41" t="s">
        <v>47</v>
      </c>
      <c r="B48" s="86">
        <v>2285</v>
      </c>
      <c r="C48" s="86">
        <v>126</v>
      </c>
      <c r="D48" s="86">
        <v>1</v>
      </c>
      <c r="E48" s="86">
        <v>89</v>
      </c>
      <c r="F48" s="86">
        <v>0</v>
      </c>
      <c r="G48" s="86">
        <v>10</v>
      </c>
      <c r="H48" s="86">
        <v>2</v>
      </c>
      <c r="I48" s="86">
        <v>23</v>
      </c>
      <c r="J48" s="86">
        <v>3</v>
      </c>
      <c r="K48" s="208">
        <v>0</v>
      </c>
    </row>
    <row r="49" spans="1:11" ht="12.75" customHeight="1" x14ac:dyDescent="0.3">
      <c r="A49" s="41" t="s">
        <v>48</v>
      </c>
      <c r="B49" s="86">
        <v>2550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6">
        <v>0</v>
      </c>
      <c r="J49" s="86">
        <v>0</v>
      </c>
      <c r="K49" s="208">
        <v>0</v>
      </c>
    </row>
    <row r="50" spans="1:11" ht="12.75" customHeight="1" x14ac:dyDescent="0.3">
      <c r="A50" s="41" t="s">
        <v>49</v>
      </c>
      <c r="B50" s="86">
        <v>243</v>
      </c>
      <c r="C50" s="86">
        <v>16</v>
      </c>
      <c r="D50" s="86">
        <v>0</v>
      </c>
      <c r="E50" s="86">
        <v>3</v>
      </c>
      <c r="F50" s="86">
        <v>12</v>
      </c>
      <c r="G50" s="86">
        <v>1</v>
      </c>
      <c r="H50" s="86">
        <v>0</v>
      </c>
      <c r="I50" s="86">
        <v>0</v>
      </c>
      <c r="J50" s="86">
        <v>0</v>
      </c>
      <c r="K50" s="208">
        <v>0</v>
      </c>
    </row>
    <row r="51" spans="1:11" ht="12.75" customHeight="1" x14ac:dyDescent="0.3">
      <c r="A51" s="41" t="s">
        <v>50</v>
      </c>
      <c r="B51" s="86">
        <v>4665</v>
      </c>
      <c r="C51" s="86">
        <v>109</v>
      </c>
      <c r="D51" s="86">
        <v>0</v>
      </c>
      <c r="E51" s="86">
        <v>40</v>
      </c>
      <c r="F51" s="86">
        <v>7</v>
      </c>
      <c r="G51" s="86">
        <v>19</v>
      </c>
      <c r="H51" s="86">
        <v>60</v>
      </c>
      <c r="I51" s="86">
        <v>0</v>
      </c>
      <c r="J51" s="86">
        <v>6</v>
      </c>
      <c r="K51" s="208">
        <v>0</v>
      </c>
    </row>
    <row r="52" spans="1:11" ht="12.75" customHeight="1" x14ac:dyDescent="0.3">
      <c r="A52" s="41" t="s">
        <v>51</v>
      </c>
      <c r="B52" s="86">
        <v>3024</v>
      </c>
      <c r="C52" s="86">
        <v>0</v>
      </c>
      <c r="D52" s="86">
        <v>0</v>
      </c>
      <c r="E52" s="86">
        <v>0</v>
      </c>
      <c r="F52" s="86">
        <v>0</v>
      </c>
      <c r="G52" s="86">
        <v>0</v>
      </c>
      <c r="H52" s="86">
        <v>0</v>
      </c>
      <c r="I52" s="86">
        <v>0</v>
      </c>
      <c r="J52" s="86">
        <v>0</v>
      </c>
      <c r="K52" s="208">
        <v>0</v>
      </c>
    </row>
    <row r="53" spans="1:11" ht="12.75" customHeight="1" x14ac:dyDescent="0.3">
      <c r="A53" s="41" t="s">
        <v>52</v>
      </c>
      <c r="B53" s="86">
        <v>787</v>
      </c>
      <c r="C53" s="86">
        <v>2</v>
      </c>
      <c r="D53" s="86">
        <v>0</v>
      </c>
      <c r="E53" s="86">
        <v>0</v>
      </c>
      <c r="F53" s="86">
        <v>0</v>
      </c>
      <c r="G53" s="86">
        <v>1</v>
      </c>
      <c r="H53" s="86">
        <v>0</v>
      </c>
      <c r="I53" s="86">
        <v>0</v>
      </c>
      <c r="J53" s="86">
        <v>0</v>
      </c>
      <c r="K53" s="208">
        <v>0</v>
      </c>
    </row>
    <row r="54" spans="1:11" ht="12.75" customHeight="1" x14ac:dyDescent="0.3">
      <c r="A54" s="41" t="s">
        <v>53</v>
      </c>
      <c r="B54" s="86">
        <v>1205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208">
        <v>0</v>
      </c>
    </row>
    <row r="55" spans="1:11" ht="12.75" customHeight="1" x14ac:dyDescent="0.3">
      <c r="A55" s="41" t="s">
        <v>54</v>
      </c>
      <c r="B55" s="86">
        <v>59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208">
        <v>0</v>
      </c>
    </row>
    <row r="56" spans="1:11" ht="12.75" customHeight="1" x14ac:dyDescent="0.3">
      <c r="A56" s="41" t="s">
        <v>55</v>
      </c>
      <c r="B56" s="86">
        <v>9910</v>
      </c>
      <c r="C56" s="86">
        <v>2</v>
      </c>
      <c r="D56" s="86">
        <v>0</v>
      </c>
      <c r="E56" s="86">
        <v>0</v>
      </c>
      <c r="F56" s="86">
        <v>0</v>
      </c>
      <c r="G56" s="86">
        <v>2</v>
      </c>
      <c r="H56" s="86">
        <v>0</v>
      </c>
      <c r="I56" s="86">
        <v>0</v>
      </c>
      <c r="J56" s="86">
        <v>0</v>
      </c>
      <c r="K56" s="208">
        <v>0</v>
      </c>
    </row>
    <row r="57" spans="1:11" ht="18" customHeight="1" x14ac:dyDescent="0.3">
      <c r="A57" s="41" t="s">
        <v>56</v>
      </c>
      <c r="B57" s="86">
        <v>37909</v>
      </c>
      <c r="C57" s="86">
        <v>24</v>
      </c>
      <c r="D57" s="86">
        <v>0</v>
      </c>
      <c r="E57" s="86">
        <v>19</v>
      </c>
      <c r="F57" s="86">
        <v>1</v>
      </c>
      <c r="G57" s="86">
        <v>3</v>
      </c>
      <c r="H57" s="86">
        <v>1</v>
      </c>
      <c r="I57" s="86">
        <v>0</v>
      </c>
      <c r="J57" s="86">
        <v>0</v>
      </c>
      <c r="K57" s="208">
        <v>0</v>
      </c>
    </row>
    <row r="58" spans="1:11" ht="12.75" customHeight="1" x14ac:dyDescent="0.3">
      <c r="A58" s="41" t="s">
        <v>57</v>
      </c>
      <c r="B58" s="86">
        <v>1242</v>
      </c>
      <c r="C58" s="86">
        <v>21</v>
      </c>
      <c r="D58" s="86">
        <v>0</v>
      </c>
      <c r="E58" s="86">
        <v>11</v>
      </c>
      <c r="F58" s="86">
        <v>3</v>
      </c>
      <c r="G58" s="86">
        <v>4</v>
      </c>
      <c r="H58" s="86">
        <v>0</v>
      </c>
      <c r="I58" s="86">
        <v>1</v>
      </c>
      <c r="J58" s="86">
        <v>2</v>
      </c>
      <c r="K58" s="208">
        <v>0</v>
      </c>
    </row>
    <row r="59" spans="1:11" ht="12.75" customHeight="1" x14ac:dyDescent="0.3">
      <c r="A59" s="41" t="s">
        <v>58</v>
      </c>
      <c r="B59" s="86">
        <v>4480</v>
      </c>
      <c r="C59" s="86">
        <v>322</v>
      </c>
      <c r="D59" s="86">
        <v>11</v>
      </c>
      <c r="E59" s="86">
        <v>301</v>
      </c>
      <c r="F59" s="86">
        <v>0</v>
      </c>
      <c r="G59" s="86">
        <v>14</v>
      </c>
      <c r="H59" s="86">
        <v>0</v>
      </c>
      <c r="I59" s="86">
        <v>2</v>
      </c>
      <c r="J59" s="86">
        <v>2</v>
      </c>
      <c r="K59" s="208">
        <v>0</v>
      </c>
    </row>
    <row r="60" spans="1:11" ht="12.75" customHeight="1" x14ac:dyDescent="0.3">
      <c r="A60" s="42" t="s">
        <v>59</v>
      </c>
      <c r="B60" s="87">
        <v>236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214">
        <v>0</v>
      </c>
    </row>
    <row r="61" spans="1:11" ht="1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5" customHeight="1" x14ac:dyDescent="0.25"/>
  </sheetData>
  <pageMargins left="0.25" right="0.25" top="0.25" bottom="0.25" header="0.3" footer="0.3"/>
  <pageSetup scale="8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J62"/>
  <sheetViews>
    <sheetView zoomScale="85" zoomScaleNormal="85" zoomScaleSheetLayoutView="98" workbookViewId="0">
      <selection activeCell="B7" sqref="B7:J60"/>
    </sheetView>
  </sheetViews>
  <sheetFormatPr defaultColWidth="9.08984375" defaultRowHeight="12.5" x14ac:dyDescent="0.25"/>
  <cols>
    <col min="1" max="1" width="15.7265625" style="2" customWidth="1"/>
    <col min="2" max="2" width="11.26953125" style="2" bestFit="1" customWidth="1"/>
    <col min="3" max="3" width="7.453125" style="2" bestFit="1" customWidth="1"/>
    <col min="4" max="4" width="11.7265625" style="2" customWidth="1"/>
    <col min="5" max="5" width="12.7265625" style="2" customWidth="1"/>
    <col min="6" max="6" width="10.26953125" style="2" customWidth="1"/>
    <col min="7" max="7" width="13.453125" style="2" customWidth="1"/>
    <col min="8" max="8" width="13" style="2" customWidth="1"/>
    <col min="9" max="10" width="10.26953125" style="2" customWidth="1"/>
    <col min="11" max="16384" width="9.08984375" style="2"/>
  </cols>
  <sheetData>
    <row r="1" spans="1:10" s="110" customFormat="1" ht="13" x14ac:dyDescent="0.3">
      <c r="A1" s="159" t="s">
        <v>216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s="110" customFormat="1" ht="13" x14ac:dyDescent="0.3">
      <c r="A2" s="159" t="s">
        <v>217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3" x14ac:dyDescent="0.3">
      <c r="A3" s="159" t="str">
        <f>'1A'!$A$3</f>
        <v>Fiscal Year 2022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s="178" customFormat="1" ht="20" customHeight="1" x14ac:dyDescent="0.25">
      <c r="A4" s="175" t="str">
        <f>'1B'!$A$4</f>
        <v>ACF-OFA: 07/24/2023</v>
      </c>
      <c r="B4" s="175"/>
      <c r="C4" s="175"/>
      <c r="D4" s="175"/>
      <c r="E4" s="175"/>
      <c r="F4" s="175"/>
      <c r="G4" s="175"/>
      <c r="H4" s="175"/>
      <c r="I4" s="175"/>
      <c r="J4" s="175"/>
    </row>
    <row r="5" spans="1:10" s="3" customFormat="1" ht="45" customHeight="1" x14ac:dyDescent="0.3">
      <c r="A5" s="77" t="s">
        <v>0</v>
      </c>
      <c r="B5" s="78" t="s">
        <v>120</v>
      </c>
      <c r="C5" s="78" t="s">
        <v>90</v>
      </c>
      <c r="D5" s="78" t="s">
        <v>94</v>
      </c>
      <c r="E5" s="78" t="s">
        <v>95</v>
      </c>
      <c r="F5" s="78" t="s">
        <v>96</v>
      </c>
      <c r="G5" s="78" t="s">
        <v>97</v>
      </c>
      <c r="H5" s="78" t="s">
        <v>98</v>
      </c>
      <c r="I5" s="78" t="s">
        <v>99</v>
      </c>
      <c r="J5" s="83" t="s">
        <v>88</v>
      </c>
    </row>
    <row r="6" spans="1:10" ht="12.75" customHeight="1" x14ac:dyDescent="0.3">
      <c r="A6" s="33" t="s">
        <v>3</v>
      </c>
      <c r="B6" s="81">
        <f>SUM(B7:B60)</f>
        <v>2060</v>
      </c>
      <c r="C6" s="81">
        <f t="shared" ref="C6:J6" si="0">SUM(C7:C60)</f>
        <v>14525</v>
      </c>
      <c r="D6" s="81">
        <f t="shared" si="0"/>
        <v>202</v>
      </c>
      <c r="E6" s="81">
        <f t="shared" si="0"/>
        <v>1347</v>
      </c>
      <c r="F6" s="81">
        <f t="shared" si="0"/>
        <v>286</v>
      </c>
      <c r="G6" s="81">
        <f t="shared" si="0"/>
        <v>158</v>
      </c>
      <c r="H6" s="81">
        <f t="shared" si="0"/>
        <v>322</v>
      </c>
      <c r="I6" s="81">
        <f t="shared" si="0"/>
        <v>0</v>
      </c>
      <c r="J6" s="81">
        <f t="shared" si="0"/>
        <v>18898</v>
      </c>
    </row>
    <row r="7" spans="1:10" ht="18" customHeight="1" x14ac:dyDescent="0.3">
      <c r="A7" s="41" t="s">
        <v>7</v>
      </c>
      <c r="B7" s="81">
        <v>10</v>
      </c>
      <c r="C7" s="81">
        <v>3</v>
      </c>
      <c r="D7" s="81">
        <v>0</v>
      </c>
      <c r="E7" s="81">
        <v>4</v>
      </c>
      <c r="F7" s="81">
        <v>2</v>
      </c>
      <c r="G7" s="81">
        <v>0</v>
      </c>
      <c r="H7" s="81">
        <v>2</v>
      </c>
      <c r="I7" s="81">
        <v>0</v>
      </c>
      <c r="J7" s="44">
        <v>21</v>
      </c>
    </row>
    <row r="8" spans="1:10" ht="12.75" customHeight="1" x14ac:dyDescent="0.3">
      <c r="A8" s="41" t="s">
        <v>8</v>
      </c>
      <c r="B8" s="81">
        <v>0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44">
        <v>0</v>
      </c>
    </row>
    <row r="9" spans="1:10" ht="12.75" customHeight="1" x14ac:dyDescent="0.3">
      <c r="A9" s="41" t="s">
        <v>9</v>
      </c>
      <c r="B9" s="81">
        <v>4</v>
      </c>
      <c r="C9" s="81">
        <v>4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44">
        <v>9</v>
      </c>
    </row>
    <row r="10" spans="1:10" ht="12.75" customHeight="1" x14ac:dyDescent="0.3">
      <c r="A10" s="41" t="s">
        <v>10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44">
        <v>0</v>
      </c>
    </row>
    <row r="11" spans="1:10" ht="12.75" customHeight="1" x14ac:dyDescent="0.3">
      <c r="A11" s="41" t="s">
        <v>11</v>
      </c>
      <c r="B11" s="81">
        <v>357</v>
      </c>
      <c r="C11" s="81">
        <v>2283</v>
      </c>
      <c r="D11" s="81">
        <v>0</v>
      </c>
      <c r="E11" s="81">
        <v>389</v>
      </c>
      <c r="F11" s="81">
        <v>0</v>
      </c>
      <c r="G11" s="81">
        <v>0</v>
      </c>
      <c r="H11" s="81">
        <v>0</v>
      </c>
      <c r="I11" s="81">
        <v>0</v>
      </c>
      <c r="J11" s="44">
        <v>3029</v>
      </c>
    </row>
    <row r="12" spans="1:10" ht="12.75" customHeight="1" x14ac:dyDescent="0.3">
      <c r="A12" s="41" t="s">
        <v>12</v>
      </c>
      <c r="B12" s="81">
        <v>14</v>
      </c>
      <c r="C12" s="81">
        <v>9050</v>
      </c>
      <c r="D12" s="81">
        <v>39</v>
      </c>
      <c r="E12" s="81">
        <v>504</v>
      </c>
      <c r="F12" s="81">
        <v>14</v>
      </c>
      <c r="G12" s="81">
        <v>40</v>
      </c>
      <c r="H12" s="81">
        <v>89</v>
      </c>
      <c r="I12" s="81">
        <v>0</v>
      </c>
      <c r="J12" s="44">
        <v>9749</v>
      </c>
    </row>
    <row r="13" spans="1:10" ht="12.75" customHeight="1" x14ac:dyDescent="0.3">
      <c r="A13" s="41" t="s">
        <v>13</v>
      </c>
      <c r="B13" s="81">
        <v>0</v>
      </c>
      <c r="C13" s="81">
        <v>0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44">
        <v>0</v>
      </c>
    </row>
    <row r="14" spans="1:10" ht="12.75" customHeight="1" x14ac:dyDescent="0.3">
      <c r="A14" s="41" t="s">
        <v>14</v>
      </c>
      <c r="B14" s="81">
        <v>0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44">
        <v>0</v>
      </c>
    </row>
    <row r="15" spans="1:10" ht="12.75" customHeight="1" x14ac:dyDescent="0.3">
      <c r="A15" s="41" t="s">
        <v>76</v>
      </c>
      <c r="B15" s="81">
        <v>0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44">
        <v>0</v>
      </c>
    </row>
    <row r="16" spans="1:10" ht="12.75" customHeight="1" x14ac:dyDescent="0.3">
      <c r="A16" s="41" t="s">
        <v>15</v>
      </c>
      <c r="B16" s="81">
        <v>0</v>
      </c>
      <c r="C16" s="81">
        <v>27</v>
      </c>
      <c r="D16" s="81">
        <v>1</v>
      </c>
      <c r="E16" s="81">
        <v>0</v>
      </c>
      <c r="F16" s="81">
        <v>99</v>
      </c>
      <c r="G16" s="81">
        <v>0</v>
      </c>
      <c r="H16" s="81">
        <v>0</v>
      </c>
      <c r="I16" s="81">
        <v>0</v>
      </c>
      <c r="J16" s="44">
        <v>126</v>
      </c>
    </row>
    <row r="17" spans="1:10" ht="18" customHeight="1" x14ac:dyDescent="0.3">
      <c r="A17" s="41" t="s">
        <v>16</v>
      </c>
      <c r="B17" s="81">
        <v>1</v>
      </c>
      <c r="C17" s="81">
        <v>3</v>
      </c>
      <c r="D17" s="81">
        <v>0</v>
      </c>
      <c r="E17" s="81">
        <v>2</v>
      </c>
      <c r="F17" s="81">
        <v>0</v>
      </c>
      <c r="G17" s="81">
        <v>0</v>
      </c>
      <c r="H17" s="81">
        <v>0</v>
      </c>
      <c r="I17" s="81">
        <v>0</v>
      </c>
      <c r="J17" s="44">
        <v>6</v>
      </c>
    </row>
    <row r="18" spans="1:10" ht="12.75" customHeight="1" x14ac:dyDescent="0.3">
      <c r="A18" s="41" t="s">
        <v>17</v>
      </c>
      <c r="B18" s="81">
        <v>1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44">
        <v>1</v>
      </c>
    </row>
    <row r="19" spans="1:10" ht="12.75" customHeight="1" x14ac:dyDescent="0.3">
      <c r="A19" s="41" t="s">
        <v>18</v>
      </c>
      <c r="B19" s="81">
        <v>1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44">
        <v>1</v>
      </c>
    </row>
    <row r="20" spans="1:10" ht="12.75" customHeight="1" x14ac:dyDescent="0.3">
      <c r="A20" s="41" t="s">
        <v>19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44">
        <v>0</v>
      </c>
    </row>
    <row r="21" spans="1:10" ht="12.75" customHeight="1" x14ac:dyDescent="0.3">
      <c r="A21" s="41" t="s">
        <v>20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44">
        <v>0</v>
      </c>
    </row>
    <row r="22" spans="1:10" ht="12.75" customHeight="1" x14ac:dyDescent="0.3">
      <c r="A22" s="41" t="s">
        <v>21</v>
      </c>
      <c r="B22" s="81">
        <v>1</v>
      </c>
      <c r="C22" s="81">
        <v>9</v>
      </c>
      <c r="D22" s="81">
        <v>0</v>
      </c>
      <c r="E22" s="81">
        <v>3</v>
      </c>
      <c r="F22" s="81">
        <v>0</v>
      </c>
      <c r="G22" s="81">
        <v>0</v>
      </c>
      <c r="H22" s="81">
        <v>0</v>
      </c>
      <c r="I22" s="81">
        <v>0</v>
      </c>
      <c r="J22" s="44">
        <v>13</v>
      </c>
    </row>
    <row r="23" spans="1:10" ht="12.75" customHeight="1" x14ac:dyDescent="0.3">
      <c r="A23" s="41" t="s">
        <v>22</v>
      </c>
      <c r="B23" s="81">
        <v>0</v>
      </c>
      <c r="C23" s="81">
        <v>0</v>
      </c>
      <c r="D23" s="81">
        <v>0</v>
      </c>
      <c r="E23" s="81">
        <v>1</v>
      </c>
      <c r="F23" s="81">
        <v>0</v>
      </c>
      <c r="G23" s="81">
        <v>0</v>
      </c>
      <c r="H23" s="81">
        <v>0</v>
      </c>
      <c r="I23" s="81">
        <v>0</v>
      </c>
      <c r="J23" s="44">
        <v>1</v>
      </c>
    </row>
    <row r="24" spans="1:10" ht="12.75" customHeight="1" x14ac:dyDescent="0.3">
      <c r="A24" s="41" t="s">
        <v>23</v>
      </c>
      <c r="B24" s="81">
        <v>0</v>
      </c>
      <c r="C24" s="81">
        <v>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44">
        <v>0</v>
      </c>
    </row>
    <row r="25" spans="1:10" ht="12.75" customHeight="1" x14ac:dyDescent="0.3">
      <c r="A25" s="41" t="s">
        <v>24</v>
      </c>
      <c r="B25" s="81">
        <v>12</v>
      </c>
      <c r="C25" s="81">
        <v>6</v>
      </c>
      <c r="D25" s="81">
        <v>14</v>
      </c>
      <c r="E25" s="81">
        <v>2</v>
      </c>
      <c r="F25" s="81">
        <v>3</v>
      </c>
      <c r="G25" s="81">
        <v>1</v>
      </c>
      <c r="H25" s="81">
        <v>0</v>
      </c>
      <c r="I25" s="81">
        <v>0</v>
      </c>
      <c r="J25" s="44">
        <v>37</v>
      </c>
    </row>
    <row r="26" spans="1:10" ht="12.75" customHeight="1" x14ac:dyDescent="0.3">
      <c r="A26" s="41" t="s">
        <v>25</v>
      </c>
      <c r="B26" s="81">
        <v>0</v>
      </c>
      <c r="C26" s="81">
        <v>1</v>
      </c>
      <c r="D26" s="81">
        <v>0</v>
      </c>
      <c r="E26" s="81">
        <v>1</v>
      </c>
      <c r="F26" s="81">
        <v>1</v>
      </c>
      <c r="G26" s="81">
        <v>1</v>
      </c>
      <c r="H26" s="81">
        <v>0</v>
      </c>
      <c r="I26" s="81">
        <v>0</v>
      </c>
      <c r="J26" s="44">
        <v>4</v>
      </c>
    </row>
    <row r="27" spans="1:10" ht="18" customHeight="1" x14ac:dyDescent="0.3">
      <c r="A27" s="41" t="s">
        <v>26</v>
      </c>
      <c r="B27" s="81">
        <v>8</v>
      </c>
      <c r="C27" s="81">
        <v>465</v>
      </c>
      <c r="D27" s="81">
        <v>1</v>
      </c>
      <c r="E27" s="81">
        <v>0</v>
      </c>
      <c r="F27" s="81">
        <v>15</v>
      </c>
      <c r="G27" s="81">
        <v>1</v>
      </c>
      <c r="H27" s="81">
        <v>0</v>
      </c>
      <c r="I27" s="81">
        <v>0</v>
      </c>
      <c r="J27" s="44">
        <v>489</v>
      </c>
    </row>
    <row r="28" spans="1:10" ht="12.75" customHeight="1" x14ac:dyDescent="0.3">
      <c r="A28" s="41" t="s">
        <v>27</v>
      </c>
      <c r="B28" s="81">
        <v>1376</v>
      </c>
      <c r="C28" s="81">
        <v>42</v>
      </c>
      <c r="D28" s="81"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44">
        <v>1417</v>
      </c>
    </row>
    <row r="29" spans="1:10" ht="12.75" customHeight="1" x14ac:dyDescent="0.3">
      <c r="A29" s="41" t="s">
        <v>28</v>
      </c>
      <c r="B29" s="81">
        <v>0</v>
      </c>
      <c r="C29" s="81">
        <v>0</v>
      </c>
      <c r="D29" s="81">
        <v>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44">
        <v>0</v>
      </c>
    </row>
    <row r="30" spans="1:10" ht="12.75" customHeight="1" x14ac:dyDescent="0.3">
      <c r="A30" s="41" t="s">
        <v>29</v>
      </c>
      <c r="B30" s="81">
        <v>0</v>
      </c>
      <c r="C30" s="81">
        <v>323</v>
      </c>
      <c r="D30" s="81">
        <v>12</v>
      </c>
      <c r="E30" s="81">
        <v>9</v>
      </c>
      <c r="F30" s="81">
        <v>4</v>
      </c>
      <c r="G30" s="81">
        <v>0</v>
      </c>
      <c r="H30" s="81">
        <v>3</v>
      </c>
      <c r="I30" s="81">
        <v>0</v>
      </c>
      <c r="J30" s="44">
        <v>350</v>
      </c>
    </row>
    <row r="31" spans="1:10" ht="12.75" customHeight="1" x14ac:dyDescent="0.3">
      <c r="A31" s="41" t="s">
        <v>30</v>
      </c>
      <c r="B31" s="81">
        <v>0</v>
      </c>
      <c r="C31" s="81">
        <v>3</v>
      </c>
      <c r="D31" s="81">
        <v>0</v>
      </c>
      <c r="E31" s="81">
        <v>3</v>
      </c>
      <c r="F31" s="81">
        <v>3</v>
      </c>
      <c r="G31" s="81">
        <v>0</v>
      </c>
      <c r="H31" s="81">
        <v>49</v>
      </c>
      <c r="I31" s="81">
        <v>0</v>
      </c>
      <c r="J31" s="44">
        <v>59</v>
      </c>
    </row>
    <row r="32" spans="1:10" ht="12.75" customHeight="1" x14ac:dyDescent="0.3">
      <c r="A32" s="41" t="s">
        <v>31</v>
      </c>
      <c r="B32" s="81">
        <v>5</v>
      </c>
      <c r="C32" s="81">
        <v>0</v>
      </c>
      <c r="D32" s="81">
        <v>37</v>
      </c>
      <c r="E32" s="81">
        <v>7</v>
      </c>
      <c r="F32" s="81">
        <v>0</v>
      </c>
      <c r="G32" s="81">
        <v>0</v>
      </c>
      <c r="H32" s="81">
        <v>0</v>
      </c>
      <c r="I32" s="81">
        <v>0</v>
      </c>
      <c r="J32" s="44">
        <v>48</v>
      </c>
    </row>
    <row r="33" spans="1:10" ht="12.75" customHeight="1" x14ac:dyDescent="0.3">
      <c r="A33" s="41" t="s">
        <v>32</v>
      </c>
      <c r="B33" s="81">
        <v>1</v>
      </c>
      <c r="C33" s="81">
        <v>9</v>
      </c>
      <c r="D33" s="81">
        <v>0</v>
      </c>
      <c r="E33" s="81">
        <v>3</v>
      </c>
      <c r="F33" s="81">
        <v>1</v>
      </c>
      <c r="G33" s="81">
        <v>0</v>
      </c>
      <c r="H33" s="81">
        <v>0</v>
      </c>
      <c r="I33" s="81">
        <v>0</v>
      </c>
      <c r="J33" s="44">
        <v>13</v>
      </c>
    </row>
    <row r="34" spans="1:10" ht="12.75" customHeight="1" x14ac:dyDescent="0.3">
      <c r="A34" s="41" t="s">
        <v>33</v>
      </c>
      <c r="B34" s="81">
        <v>61</v>
      </c>
      <c r="C34" s="81">
        <v>39</v>
      </c>
      <c r="D34" s="81">
        <v>13</v>
      </c>
      <c r="E34" s="81">
        <v>3</v>
      </c>
      <c r="F34" s="81">
        <v>1</v>
      </c>
      <c r="G34" s="81">
        <v>1</v>
      </c>
      <c r="H34" s="81">
        <v>2</v>
      </c>
      <c r="I34" s="81">
        <v>0</v>
      </c>
      <c r="J34" s="44">
        <v>120</v>
      </c>
    </row>
    <row r="35" spans="1:10" ht="12.75" customHeight="1" x14ac:dyDescent="0.3">
      <c r="A35" s="41" t="s">
        <v>34</v>
      </c>
      <c r="B35" s="81">
        <v>0</v>
      </c>
      <c r="C35" s="81">
        <v>0</v>
      </c>
      <c r="D35" s="81">
        <v>0</v>
      </c>
      <c r="E35" s="81">
        <v>0</v>
      </c>
      <c r="F35" s="81">
        <v>0</v>
      </c>
      <c r="G35" s="81">
        <v>1</v>
      </c>
      <c r="H35" s="81">
        <v>0</v>
      </c>
      <c r="I35" s="81">
        <v>0</v>
      </c>
      <c r="J35" s="44">
        <v>1</v>
      </c>
    </row>
    <row r="36" spans="1:10" ht="12.75" customHeight="1" x14ac:dyDescent="0.3">
      <c r="A36" s="41" t="s">
        <v>35</v>
      </c>
      <c r="B36" s="81">
        <v>0</v>
      </c>
      <c r="C36" s="81">
        <v>4</v>
      </c>
      <c r="D36" s="81">
        <v>0</v>
      </c>
      <c r="E36" s="81">
        <v>0</v>
      </c>
      <c r="F36" s="81">
        <v>0</v>
      </c>
      <c r="G36" s="81">
        <v>1</v>
      </c>
      <c r="H36" s="81">
        <v>0</v>
      </c>
      <c r="I36" s="81">
        <v>0</v>
      </c>
      <c r="J36" s="44">
        <v>5</v>
      </c>
    </row>
    <row r="37" spans="1:10" ht="18" customHeight="1" x14ac:dyDescent="0.3">
      <c r="A37" s="41" t="s">
        <v>36</v>
      </c>
      <c r="B37" s="81">
        <v>1</v>
      </c>
      <c r="C37" s="81">
        <v>28</v>
      </c>
      <c r="D37" s="81">
        <v>2</v>
      </c>
      <c r="E37" s="81">
        <v>8</v>
      </c>
      <c r="F37" s="81">
        <v>3</v>
      </c>
      <c r="G37" s="81">
        <v>0</v>
      </c>
      <c r="H37" s="81">
        <v>1</v>
      </c>
      <c r="I37" s="81">
        <v>0</v>
      </c>
      <c r="J37" s="44">
        <v>43</v>
      </c>
    </row>
    <row r="38" spans="1:10" ht="12.75" customHeight="1" x14ac:dyDescent="0.3">
      <c r="A38" s="41" t="s">
        <v>37</v>
      </c>
      <c r="B38" s="81">
        <v>13</v>
      </c>
      <c r="C38" s="81">
        <v>12</v>
      </c>
      <c r="D38" s="81">
        <v>0</v>
      </c>
      <c r="E38" s="81">
        <v>29</v>
      </c>
      <c r="F38" s="81">
        <v>32</v>
      </c>
      <c r="G38" s="81">
        <v>6</v>
      </c>
      <c r="H38" s="81">
        <v>0</v>
      </c>
      <c r="I38" s="81">
        <v>0</v>
      </c>
      <c r="J38" s="44">
        <v>91</v>
      </c>
    </row>
    <row r="39" spans="1:10" ht="12.75" customHeight="1" x14ac:dyDescent="0.3">
      <c r="A39" s="41" t="s">
        <v>38</v>
      </c>
      <c r="B39" s="81">
        <v>0</v>
      </c>
      <c r="C39" s="81">
        <v>134</v>
      </c>
      <c r="D39" s="81">
        <v>22</v>
      </c>
      <c r="E39" s="81">
        <v>27</v>
      </c>
      <c r="F39" s="81">
        <v>0</v>
      </c>
      <c r="G39" s="81">
        <v>0</v>
      </c>
      <c r="H39" s="81">
        <v>0</v>
      </c>
      <c r="I39" s="81">
        <v>0</v>
      </c>
      <c r="J39" s="44">
        <v>183</v>
      </c>
    </row>
    <row r="40" spans="1:10" ht="12.75" customHeight="1" x14ac:dyDescent="0.3">
      <c r="A40" s="41" t="s">
        <v>39</v>
      </c>
      <c r="B40" s="81">
        <v>12</v>
      </c>
      <c r="C40" s="81">
        <v>0</v>
      </c>
      <c r="D40" s="81">
        <v>0</v>
      </c>
      <c r="E40" s="81">
        <v>27</v>
      </c>
      <c r="F40" s="81">
        <v>0</v>
      </c>
      <c r="G40" s="81">
        <v>0</v>
      </c>
      <c r="H40" s="81">
        <v>57</v>
      </c>
      <c r="I40" s="81">
        <v>0</v>
      </c>
      <c r="J40" s="44">
        <v>96</v>
      </c>
    </row>
    <row r="41" spans="1:10" ht="12.75" customHeight="1" x14ac:dyDescent="0.3">
      <c r="A41" s="41" t="s">
        <v>40</v>
      </c>
      <c r="B41" s="81">
        <v>0</v>
      </c>
      <c r="C41" s="81">
        <v>1</v>
      </c>
      <c r="D41" s="81">
        <v>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44">
        <v>1</v>
      </c>
    </row>
    <row r="42" spans="1:10" ht="12.75" customHeight="1" x14ac:dyDescent="0.3">
      <c r="A42" s="41" t="s">
        <v>41</v>
      </c>
      <c r="B42" s="81">
        <v>9</v>
      </c>
      <c r="C42" s="81">
        <v>1</v>
      </c>
      <c r="D42" s="81">
        <v>0</v>
      </c>
      <c r="E42" s="81">
        <v>4</v>
      </c>
      <c r="F42" s="81">
        <v>0</v>
      </c>
      <c r="G42" s="81">
        <v>0</v>
      </c>
      <c r="H42" s="81">
        <v>0</v>
      </c>
      <c r="I42" s="81">
        <v>0</v>
      </c>
      <c r="J42" s="44">
        <v>14</v>
      </c>
    </row>
    <row r="43" spans="1:10" ht="12.75" customHeight="1" x14ac:dyDescent="0.3">
      <c r="A43" s="41" t="s">
        <v>42</v>
      </c>
      <c r="B43" s="81">
        <v>42</v>
      </c>
      <c r="C43" s="81">
        <v>24</v>
      </c>
      <c r="D43" s="81">
        <v>0</v>
      </c>
      <c r="E43" s="81">
        <v>9</v>
      </c>
      <c r="F43" s="81">
        <v>0</v>
      </c>
      <c r="G43" s="81">
        <v>0</v>
      </c>
      <c r="H43" s="81">
        <v>0</v>
      </c>
      <c r="I43" s="81">
        <v>0</v>
      </c>
      <c r="J43" s="44">
        <v>76</v>
      </c>
    </row>
    <row r="44" spans="1:10" ht="12.75" customHeight="1" x14ac:dyDescent="0.3">
      <c r="A44" s="41" t="s">
        <v>43</v>
      </c>
      <c r="B44" s="81">
        <v>6</v>
      </c>
      <c r="C44" s="81">
        <v>22</v>
      </c>
      <c r="D44" s="81">
        <v>2</v>
      </c>
      <c r="E44" s="81">
        <v>47</v>
      </c>
      <c r="F44" s="81">
        <v>0</v>
      </c>
      <c r="G44" s="81">
        <v>32</v>
      </c>
      <c r="H44" s="81">
        <v>0</v>
      </c>
      <c r="I44" s="81">
        <v>0</v>
      </c>
      <c r="J44" s="44">
        <v>110</v>
      </c>
    </row>
    <row r="45" spans="1:10" ht="12.75" customHeight="1" x14ac:dyDescent="0.3">
      <c r="A45" s="41" t="s">
        <v>44</v>
      </c>
      <c r="B45" s="81">
        <v>81</v>
      </c>
      <c r="C45" s="81">
        <v>522</v>
      </c>
      <c r="D45" s="81">
        <v>2</v>
      </c>
      <c r="E45" s="81">
        <v>83</v>
      </c>
      <c r="F45" s="81">
        <v>9</v>
      </c>
      <c r="G45" s="81">
        <v>24</v>
      </c>
      <c r="H45" s="81">
        <v>83</v>
      </c>
      <c r="I45" s="81">
        <v>0</v>
      </c>
      <c r="J45" s="44">
        <v>804</v>
      </c>
    </row>
    <row r="46" spans="1:10" ht="12.75" customHeight="1" x14ac:dyDescent="0.3">
      <c r="A46" s="41" t="s">
        <v>45</v>
      </c>
      <c r="B46" s="81">
        <v>0</v>
      </c>
      <c r="C46" s="81">
        <v>31</v>
      </c>
      <c r="D46" s="81">
        <v>0</v>
      </c>
      <c r="E46" s="81">
        <v>12</v>
      </c>
      <c r="F46" s="81">
        <v>0</v>
      </c>
      <c r="G46" s="81">
        <v>0</v>
      </c>
      <c r="H46" s="81">
        <v>0</v>
      </c>
      <c r="I46" s="81">
        <v>0</v>
      </c>
      <c r="J46" s="44">
        <v>43</v>
      </c>
    </row>
    <row r="47" spans="1:10" ht="18" customHeight="1" x14ac:dyDescent="0.3">
      <c r="A47" s="41" t="s">
        <v>46</v>
      </c>
      <c r="B47" s="81">
        <v>3</v>
      </c>
      <c r="C47" s="81">
        <v>0</v>
      </c>
      <c r="D47" s="81">
        <v>0</v>
      </c>
      <c r="E47" s="81">
        <v>0</v>
      </c>
      <c r="F47" s="81">
        <v>0</v>
      </c>
      <c r="G47" s="81">
        <v>0</v>
      </c>
      <c r="H47" s="81">
        <v>0</v>
      </c>
      <c r="I47" s="81">
        <v>0</v>
      </c>
      <c r="J47" s="44">
        <v>3</v>
      </c>
    </row>
    <row r="48" spans="1:10" ht="12.75" customHeight="1" x14ac:dyDescent="0.3">
      <c r="A48" s="41" t="s">
        <v>47</v>
      </c>
      <c r="B48" s="81">
        <v>5</v>
      </c>
      <c r="C48" s="81">
        <v>288</v>
      </c>
      <c r="D48" s="81">
        <v>0</v>
      </c>
      <c r="E48" s="81">
        <v>32</v>
      </c>
      <c r="F48" s="81">
        <v>4</v>
      </c>
      <c r="G48" s="81">
        <v>46</v>
      </c>
      <c r="H48" s="81">
        <v>10</v>
      </c>
      <c r="I48" s="81">
        <v>0</v>
      </c>
      <c r="J48" s="44">
        <v>386</v>
      </c>
    </row>
    <row r="49" spans="1:10" ht="12.75" customHeight="1" x14ac:dyDescent="0.3">
      <c r="A49" s="41" t="s">
        <v>48</v>
      </c>
      <c r="B49" s="81">
        <v>0</v>
      </c>
      <c r="C49" s="81">
        <v>0</v>
      </c>
      <c r="D49" s="81">
        <v>0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44">
        <v>0</v>
      </c>
    </row>
    <row r="50" spans="1:10" ht="12.75" customHeight="1" x14ac:dyDescent="0.3">
      <c r="A50" s="41" t="s">
        <v>49</v>
      </c>
      <c r="B50" s="81">
        <v>0</v>
      </c>
      <c r="C50" s="81">
        <v>10</v>
      </c>
      <c r="D50" s="81">
        <v>26</v>
      </c>
      <c r="E50" s="81">
        <v>2</v>
      </c>
      <c r="F50" s="81">
        <v>0</v>
      </c>
      <c r="G50" s="81">
        <v>0</v>
      </c>
      <c r="H50" s="81">
        <v>1</v>
      </c>
      <c r="I50" s="81">
        <v>0</v>
      </c>
      <c r="J50" s="44">
        <v>38</v>
      </c>
    </row>
    <row r="51" spans="1:10" ht="12.75" customHeight="1" x14ac:dyDescent="0.3">
      <c r="A51" s="41" t="s">
        <v>50</v>
      </c>
      <c r="B51" s="81">
        <v>0</v>
      </c>
      <c r="C51" s="81">
        <v>94</v>
      </c>
      <c r="D51" s="81">
        <v>23</v>
      </c>
      <c r="E51" s="81">
        <v>71</v>
      </c>
      <c r="F51" s="81">
        <v>92</v>
      </c>
      <c r="G51" s="81">
        <v>0</v>
      </c>
      <c r="H51" s="81">
        <v>17</v>
      </c>
      <c r="I51" s="81">
        <v>0</v>
      </c>
      <c r="J51" s="44">
        <v>298</v>
      </c>
    </row>
    <row r="52" spans="1:10" ht="12.75" customHeight="1" x14ac:dyDescent="0.3">
      <c r="A52" s="41" t="s">
        <v>51</v>
      </c>
      <c r="B52" s="81">
        <v>0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44">
        <v>0</v>
      </c>
    </row>
    <row r="53" spans="1:10" ht="12.75" customHeight="1" x14ac:dyDescent="0.3">
      <c r="A53" s="41" t="s">
        <v>52</v>
      </c>
      <c r="B53" s="81">
        <v>0</v>
      </c>
      <c r="C53" s="81">
        <v>1</v>
      </c>
      <c r="D53" s="81">
        <v>0</v>
      </c>
      <c r="E53" s="81">
        <v>3</v>
      </c>
      <c r="F53" s="81">
        <v>0</v>
      </c>
      <c r="G53" s="81">
        <v>0</v>
      </c>
      <c r="H53" s="81">
        <v>0</v>
      </c>
      <c r="I53" s="81">
        <v>0</v>
      </c>
      <c r="J53" s="44">
        <v>4</v>
      </c>
    </row>
    <row r="54" spans="1:10" ht="12.75" customHeight="1" x14ac:dyDescent="0.3">
      <c r="A54" s="41" t="s">
        <v>53</v>
      </c>
      <c r="B54" s="81">
        <v>0</v>
      </c>
      <c r="C54" s="81">
        <v>0</v>
      </c>
      <c r="D54" s="81">
        <v>0</v>
      </c>
      <c r="E54" s="81">
        <v>1</v>
      </c>
      <c r="F54" s="81">
        <v>0</v>
      </c>
      <c r="G54" s="81">
        <v>0</v>
      </c>
      <c r="H54" s="81">
        <v>0</v>
      </c>
      <c r="I54" s="81">
        <v>0</v>
      </c>
      <c r="J54" s="44">
        <v>1</v>
      </c>
    </row>
    <row r="55" spans="1:10" ht="12.75" customHeight="1" x14ac:dyDescent="0.3">
      <c r="A55" s="41" t="s">
        <v>54</v>
      </c>
      <c r="B55" s="81">
        <v>0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44">
        <v>0</v>
      </c>
    </row>
    <row r="56" spans="1:10" ht="12.75" customHeight="1" x14ac:dyDescent="0.3">
      <c r="A56" s="41" t="s">
        <v>55</v>
      </c>
      <c r="B56" s="81">
        <v>0</v>
      </c>
      <c r="C56" s="81">
        <v>0</v>
      </c>
      <c r="D56" s="81">
        <v>0</v>
      </c>
      <c r="E56" s="81">
        <v>7</v>
      </c>
      <c r="F56" s="81">
        <v>0</v>
      </c>
      <c r="G56" s="81">
        <v>0</v>
      </c>
      <c r="H56" s="81">
        <v>0</v>
      </c>
      <c r="I56" s="81">
        <v>0</v>
      </c>
      <c r="J56" s="44">
        <v>7</v>
      </c>
    </row>
    <row r="57" spans="1:10" ht="18" customHeight="1" x14ac:dyDescent="0.3">
      <c r="A57" s="41" t="s">
        <v>56</v>
      </c>
      <c r="B57" s="81">
        <v>0</v>
      </c>
      <c r="C57" s="81">
        <v>52</v>
      </c>
      <c r="D57" s="81">
        <v>2</v>
      </c>
      <c r="E57" s="81">
        <v>9</v>
      </c>
      <c r="F57" s="81">
        <v>3</v>
      </c>
      <c r="G57" s="81">
        <v>1</v>
      </c>
      <c r="H57" s="81">
        <v>0</v>
      </c>
      <c r="I57" s="81">
        <v>0</v>
      </c>
      <c r="J57" s="44">
        <v>67</v>
      </c>
    </row>
    <row r="58" spans="1:10" ht="12.75" customHeight="1" x14ac:dyDescent="0.3">
      <c r="A58" s="41" t="s">
        <v>57</v>
      </c>
      <c r="B58" s="81">
        <v>0</v>
      </c>
      <c r="C58" s="81">
        <v>24</v>
      </c>
      <c r="D58" s="81">
        <v>6</v>
      </c>
      <c r="E58" s="81">
        <v>7</v>
      </c>
      <c r="F58" s="81">
        <v>0</v>
      </c>
      <c r="G58" s="81">
        <v>1</v>
      </c>
      <c r="H58" s="81">
        <v>5</v>
      </c>
      <c r="I58" s="81">
        <v>0</v>
      </c>
      <c r="J58" s="44">
        <v>44</v>
      </c>
    </row>
    <row r="59" spans="1:10" ht="12.75" customHeight="1" x14ac:dyDescent="0.3">
      <c r="A59" s="41" t="s">
        <v>58</v>
      </c>
      <c r="B59" s="81">
        <v>34</v>
      </c>
      <c r="C59" s="81">
        <v>1010</v>
      </c>
      <c r="D59" s="81">
        <v>0</v>
      </c>
      <c r="E59" s="81">
        <v>38</v>
      </c>
      <c r="F59" s="81">
        <v>0</v>
      </c>
      <c r="G59" s="81">
        <v>2</v>
      </c>
      <c r="H59" s="81">
        <v>3</v>
      </c>
      <c r="I59" s="81">
        <v>0</v>
      </c>
      <c r="J59" s="44">
        <v>1088</v>
      </c>
    </row>
    <row r="60" spans="1:10" ht="12.75" customHeight="1" x14ac:dyDescent="0.3">
      <c r="A60" s="42" t="s">
        <v>59</v>
      </c>
      <c r="B60" s="82">
        <v>2</v>
      </c>
      <c r="C60" s="82">
        <v>0</v>
      </c>
      <c r="D60" s="82">
        <v>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47">
        <v>2</v>
      </c>
    </row>
    <row r="61" spans="1:10" ht="1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</row>
    <row r="62" spans="1:10" ht="15" customHeight="1" x14ac:dyDescent="0.25"/>
  </sheetData>
  <printOptions horizontalCentered="1"/>
  <pageMargins left="0.25" right="0.25" top="0.25" bottom="0.2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M65"/>
  <sheetViews>
    <sheetView zoomScaleNormal="100" zoomScaleSheetLayoutView="100" workbookViewId="0"/>
  </sheetViews>
  <sheetFormatPr defaultColWidth="9.08984375" defaultRowHeight="12.75" customHeight="1" x14ac:dyDescent="0.25"/>
  <cols>
    <col min="1" max="1" width="15.6328125" style="10" customWidth="1"/>
    <col min="2" max="2" width="9.08984375" style="10" customWidth="1"/>
    <col min="3" max="3" width="11.6328125" style="10" customWidth="1"/>
    <col min="4" max="5" width="9.08984375" style="10" customWidth="1"/>
    <col min="6" max="6" width="11.6328125" style="10" customWidth="1"/>
    <col min="7" max="7" width="9.08984375" style="10" customWidth="1"/>
    <col min="8" max="10" width="9" style="10" customWidth="1"/>
    <col min="11" max="15" width="9.08984375" style="10" customWidth="1"/>
    <col min="16" max="16384" width="9.08984375" style="10"/>
  </cols>
  <sheetData>
    <row r="1" spans="1:13" s="109" customFormat="1" ht="12.75" customHeight="1" x14ac:dyDescent="0.3">
      <c r="A1" s="135" t="s">
        <v>187</v>
      </c>
      <c r="B1" s="135"/>
      <c r="C1" s="135"/>
      <c r="D1" s="135"/>
      <c r="E1" s="135"/>
      <c r="F1" s="135"/>
      <c r="G1" s="135"/>
    </row>
    <row r="2" spans="1:13" s="109" customFormat="1" ht="12.75" customHeight="1" x14ac:dyDescent="0.3">
      <c r="A2" s="136" t="s">
        <v>179</v>
      </c>
      <c r="B2" s="136"/>
      <c r="C2" s="136"/>
      <c r="D2" s="136"/>
      <c r="E2" s="136"/>
      <c r="F2" s="136"/>
      <c r="G2" s="136"/>
    </row>
    <row r="3" spans="1:13" ht="13" x14ac:dyDescent="0.3">
      <c r="A3" s="135" t="s">
        <v>268</v>
      </c>
      <c r="B3" s="135"/>
      <c r="C3" s="135"/>
      <c r="D3" s="135"/>
      <c r="E3" s="135"/>
      <c r="F3" s="135"/>
      <c r="G3" s="135"/>
      <c r="H3" s="91"/>
      <c r="M3" s="13"/>
    </row>
    <row r="4" spans="1:13" s="172" customFormat="1" ht="20" customHeight="1" x14ac:dyDescent="0.25">
      <c r="A4" s="175" t="str">
        <f>'1B'!$A$4</f>
        <v>ACF-OFA: 07/24/2023</v>
      </c>
      <c r="B4" s="174"/>
      <c r="C4" s="174"/>
      <c r="D4" s="174"/>
      <c r="E4" s="174"/>
      <c r="F4" s="174"/>
      <c r="G4" s="174"/>
    </row>
    <row r="5" spans="1:13" s="31" customFormat="1" ht="20" customHeight="1" x14ac:dyDescent="0.3">
      <c r="A5" s="267"/>
      <c r="B5" s="239" t="s">
        <v>78</v>
      </c>
      <c r="C5" s="240"/>
      <c r="D5" s="240"/>
      <c r="E5" s="242" t="s">
        <v>60</v>
      </c>
      <c r="F5" s="240"/>
      <c r="G5" s="241"/>
      <c r="H5" s="140"/>
    </row>
    <row r="6" spans="1:13" s="31" customFormat="1" ht="30" customHeight="1" x14ac:dyDescent="0.3">
      <c r="A6" s="138" t="s">
        <v>0</v>
      </c>
      <c r="B6" s="75" t="s">
        <v>77</v>
      </c>
      <c r="C6" s="75" t="s">
        <v>123</v>
      </c>
      <c r="D6" s="184" t="s">
        <v>124</v>
      </c>
      <c r="E6" s="75" t="s">
        <v>77</v>
      </c>
      <c r="F6" s="75" t="s">
        <v>123</v>
      </c>
      <c r="G6" s="75" t="s">
        <v>124</v>
      </c>
      <c r="H6" s="15"/>
      <c r="I6" s="15"/>
    </row>
    <row r="7" spans="1:13" s="31" customFormat="1" ht="12.75" customHeight="1" x14ac:dyDescent="0.3">
      <c r="A7" s="33" t="s">
        <v>3</v>
      </c>
      <c r="B7" s="27">
        <f>'1B'!B7</f>
        <v>0.35600000000000004</v>
      </c>
      <c r="C7" s="143" t="s">
        <v>151</v>
      </c>
      <c r="D7" s="187" t="s">
        <v>151</v>
      </c>
      <c r="E7" s="27">
        <f>'1B'!E7</f>
        <v>0.44</v>
      </c>
      <c r="F7" s="143" t="s">
        <v>151</v>
      </c>
      <c r="G7" s="144" t="s">
        <v>151</v>
      </c>
      <c r="H7" s="15"/>
      <c r="I7" s="15"/>
    </row>
    <row r="8" spans="1:13" ht="18" customHeight="1" x14ac:dyDescent="0.3">
      <c r="A8" s="41" t="s">
        <v>7</v>
      </c>
      <c r="B8" s="27">
        <f>'1B'!B8</f>
        <v>0.44900000000000001</v>
      </c>
      <c r="C8" s="112">
        <f>'2'!C7</f>
        <v>0</v>
      </c>
      <c r="D8" s="188" t="str">
        <f>IF((B8-C8)&lt;0,"No","Yes")</f>
        <v>Yes</v>
      </c>
      <c r="E8" s="27">
        <f>'1B'!E8</f>
        <v>0.40100000000000002</v>
      </c>
      <c r="F8" s="113">
        <f>'2'!E7</f>
        <v>0</v>
      </c>
      <c r="G8" s="145" t="str">
        <f t="shared" ref="G8:G12" si="0">IF((E8-F8)&lt;0, "No", "Yes")</f>
        <v>Yes</v>
      </c>
      <c r="I8" s="1"/>
      <c r="J8" s="1"/>
      <c r="K8" s="1"/>
    </row>
    <row r="9" spans="1:13" ht="12.75" customHeight="1" x14ac:dyDescent="0.3">
      <c r="A9" s="41" t="s">
        <v>8</v>
      </c>
      <c r="B9" s="27">
        <f>'1B'!B9</f>
        <v>0.311</v>
      </c>
      <c r="C9" s="112">
        <f>'2'!C8</f>
        <v>0</v>
      </c>
      <c r="D9" s="188" t="str">
        <f>IF((B9-C9)&lt;0,"No","Yes")</f>
        <v>Yes</v>
      </c>
      <c r="E9" s="27">
        <f>'1B'!E9</f>
        <v>0.38700000000000001</v>
      </c>
      <c r="F9" s="113">
        <f>'2'!E8</f>
        <v>0.28420107719928189</v>
      </c>
      <c r="G9" s="145" t="str">
        <f t="shared" si="0"/>
        <v>Yes</v>
      </c>
      <c r="I9" s="1"/>
      <c r="J9" s="1"/>
      <c r="K9" s="14"/>
    </row>
    <row r="10" spans="1:13" ht="12.75" customHeight="1" x14ac:dyDescent="0.3">
      <c r="A10" s="41" t="s">
        <v>9</v>
      </c>
      <c r="B10" s="27">
        <f>'1B'!B10</f>
        <v>0.129</v>
      </c>
      <c r="C10" s="112">
        <f>'2'!C9</f>
        <v>0</v>
      </c>
      <c r="D10" s="188" t="str">
        <f t="shared" ref="D10:D17" si="1">IF((B10-C10)&lt;0,"No","Yes")</f>
        <v>Yes</v>
      </c>
      <c r="E10" s="27">
        <f>'1B'!E10</f>
        <v>0.2</v>
      </c>
      <c r="F10" s="113">
        <f>'2'!E9</f>
        <v>0.10859751745714763</v>
      </c>
      <c r="G10" s="145" t="str">
        <f t="shared" si="0"/>
        <v>Yes</v>
      </c>
      <c r="I10" s="1"/>
      <c r="J10" s="1"/>
      <c r="K10" s="1"/>
    </row>
    <row r="11" spans="1:13" ht="12.75" customHeight="1" x14ac:dyDescent="0.3">
      <c r="A11" s="41" t="s">
        <v>10</v>
      </c>
      <c r="B11" s="27">
        <f>'1B'!B11</f>
        <v>0.14599999999999999</v>
      </c>
      <c r="C11" s="112">
        <f>'2'!C10</f>
        <v>0</v>
      </c>
      <c r="D11" s="188" t="str">
        <f t="shared" si="1"/>
        <v>Yes</v>
      </c>
      <c r="E11" s="27">
        <f>'1B'!E11</f>
        <v>0.32200000000000001</v>
      </c>
      <c r="F11" s="113">
        <f>'2'!E10</f>
        <v>6.4389388651198143E-2</v>
      </c>
      <c r="G11" s="145" t="str">
        <f t="shared" si="0"/>
        <v>Yes</v>
      </c>
      <c r="I11" s="1"/>
      <c r="J11" s="1"/>
      <c r="K11" s="1"/>
    </row>
    <row r="12" spans="1:13" ht="12.75" customHeight="1" x14ac:dyDescent="0.3">
      <c r="A12" s="41" t="s">
        <v>11</v>
      </c>
      <c r="B12" s="27">
        <f>'1B'!B12</f>
        <v>0.47600000000000003</v>
      </c>
      <c r="C12" s="112">
        <f>'2'!C11</f>
        <v>9.1616565698316665E-2</v>
      </c>
      <c r="D12" s="188" t="str">
        <f t="shared" si="1"/>
        <v>Yes</v>
      </c>
      <c r="E12" s="27">
        <f>'1B'!E12</f>
        <v>0.24</v>
      </c>
      <c r="F12" s="113">
        <f>'2'!E11</f>
        <v>0.40558421216170359</v>
      </c>
      <c r="G12" s="145" t="str">
        <f t="shared" si="0"/>
        <v>No</v>
      </c>
      <c r="I12" s="1"/>
      <c r="J12" s="1"/>
      <c r="K12" s="1"/>
    </row>
    <row r="13" spans="1:13" ht="12.75" customHeight="1" x14ac:dyDescent="0.3">
      <c r="A13" s="41" t="s">
        <v>12</v>
      </c>
      <c r="B13" s="27">
        <f>'1B'!B13</f>
        <v>0.43099999999999999</v>
      </c>
      <c r="C13" s="112">
        <f>'2'!C12</f>
        <v>0</v>
      </c>
      <c r="D13" s="188" t="str">
        <f t="shared" si="1"/>
        <v>Yes</v>
      </c>
      <c r="E13" s="147" t="str">
        <f>'1B'!E13</f>
        <v>1/</v>
      </c>
      <c r="F13" s="114" t="s">
        <v>151</v>
      </c>
      <c r="G13" s="114" t="s">
        <v>151</v>
      </c>
      <c r="J13" s="1"/>
      <c r="K13" s="1" t="s">
        <v>2</v>
      </c>
    </row>
    <row r="14" spans="1:13" ht="12.75" customHeight="1" x14ac:dyDescent="0.3">
      <c r="A14" s="41" t="s">
        <v>13</v>
      </c>
      <c r="B14" s="27">
        <f>'1B'!B14</f>
        <v>3.7000000000000005E-2</v>
      </c>
      <c r="C14" s="112">
        <f>'2'!C13</f>
        <v>0</v>
      </c>
      <c r="D14" s="188" t="str">
        <f t="shared" si="1"/>
        <v>Yes</v>
      </c>
      <c r="E14" s="111" t="s">
        <v>1</v>
      </c>
      <c r="F14" s="114" t="s">
        <v>151</v>
      </c>
      <c r="G14" s="114" t="s">
        <v>151</v>
      </c>
      <c r="J14" s="1"/>
      <c r="K14" s="1"/>
    </row>
    <row r="15" spans="1:13" ht="12.75" customHeight="1" x14ac:dyDescent="0.3">
      <c r="A15" s="41" t="s">
        <v>14</v>
      </c>
      <c r="B15" s="27">
        <f>'1B'!B15</f>
        <v>0.17800000000000002</v>
      </c>
      <c r="C15" s="112">
        <f>'2'!C14</f>
        <v>0</v>
      </c>
      <c r="D15" s="188" t="str">
        <f t="shared" si="1"/>
        <v>Yes</v>
      </c>
      <c r="E15" s="111" t="s">
        <v>1</v>
      </c>
      <c r="F15" s="114" t="s">
        <v>151</v>
      </c>
      <c r="G15" s="114" t="s">
        <v>151</v>
      </c>
      <c r="J15" s="1"/>
      <c r="K15" s="14" t="s">
        <v>2</v>
      </c>
    </row>
    <row r="16" spans="1:13" ht="12.75" customHeight="1" x14ac:dyDescent="0.3">
      <c r="A16" s="41" t="s">
        <v>76</v>
      </c>
      <c r="B16" s="27">
        <f>'1B'!B16</f>
        <v>0.20499999999999999</v>
      </c>
      <c r="C16" s="112">
        <f>'2'!C15</f>
        <v>0.1068314714361242</v>
      </c>
      <c r="D16" s="188" t="str">
        <f t="shared" si="1"/>
        <v>Yes</v>
      </c>
      <c r="E16" s="111" t="s">
        <v>1</v>
      </c>
      <c r="F16" s="114" t="s">
        <v>151</v>
      </c>
      <c r="G16" s="114" t="s">
        <v>151</v>
      </c>
      <c r="K16" s="1"/>
    </row>
    <row r="17" spans="1:11" ht="12.75" customHeight="1" x14ac:dyDescent="0.3">
      <c r="A17" s="41" t="s">
        <v>15</v>
      </c>
      <c r="B17" s="27">
        <f>'1B'!B17</f>
        <v>0.124</v>
      </c>
      <c r="C17" s="112">
        <f>'2'!C16</f>
        <v>0.12271271729185729</v>
      </c>
      <c r="D17" s="188" t="str">
        <f t="shared" si="1"/>
        <v>Yes</v>
      </c>
      <c r="E17" s="27">
        <f>'1B'!E17</f>
        <v>0.105</v>
      </c>
      <c r="F17" s="113">
        <f>'2'!E16</f>
        <v>0.52271271729185731</v>
      </c>
      <c r="G17" s="145" t="str">
        <f>IF((E17-F17)&lt;0, "No", "Yes")</f>
        <v>No</v>
      </c>
      <c r="K17" s="1"/>
    </row>
    <row r="18" spans="1:11" ht="18" customHeight="1" x14ac:dyDescent="0.3">
      <c r="A18" s="41" t="s">
        <v>16</v>
      </c>
      <c r="B18" s="27">
        <f>'1B'!B18</f>
        <v>7.0000000000000007E-2</v>
      </c>
      <c r="C18" s="112">
        <f>'2'!C17</f>
        <v>0</v>
      </c>
      <c r="D18" s="188" t="str">
        <f t="shared" ref="D18:D27" si="2">IF((B18-C18)&lt;0,"No","Yes")</f>
        <v>Yes</v>
      </c>
      <c r="E18" s="111" t="s">
        <v>1</v>
      </c>
      <c r="F18" s="114" t="s">
        <v>151</v>
      </c>
      <c r="G18" s="114" t="s">
        <v>151</v>
      </c>
      <c r="H18" s="10" t="s">
        <v>2</v>
      </c>
      <c r="K18" s="1"/>
    </row>
    <row r="19" spans="1:11" ht="12.75" customHeight="1" x14ac:dyDescent="0.3">
      <c r="A19" s="41" t="s">
        <v>17</v>
      </c>
      <c r="B19" s="27">
        <f>'1B'!B19</f>
        <v>1.9E-2</v>
      </c>
      <c r="C19" s="112">
        <f>'2'!C18</f>
        <v>0</v>
      </c>
      <c r="D19" s="188" t="str">
        <f t="shared" si="2"/>
        <v>Yes</v>
      </c>
      <c r="E19" s="27">
        <f>'1B'!E19</f>
        <v>4.0000000000000001E-3</v>
      </c>
      <c r="F19" s="113">
        <f>'2'!E18</f>
        <v>0.28799999999999998</v>
      </c>
      <c r="G19" s="145" t="str">
        <f>IF((E19-F19)&lt;0, "No", "Yes")</f>
        <v>No</v>
      </c>
      <c r="K19" s="1"/>
    </row>
    <row r="20" spans="1:11" ht="12.75" customHeight="1" x14ac:dyDescent="0.3">
      <c r="A20" s="41" t="s">
        <v>18</v>
      </c>
      <c r="B20" s="27">
        <f>'1B'!B20</f>
        <v>0.13200000000000001</v>
      </c>
      <c r="C20" s="112">
        <f>'2'!C19</f>
        <v>0</v>
      </c>
      <c r="D20" s="188" t="str">
        <f t="shared" si="2"/>
        <v>Yes</v>
      </c>
      <c r="E20" s="27">
        <f>'1B'!E20</f>
        <v>0.184</v>
      </c>
      <c r="F20" s="113">
        <f>'2'!E19</f>
        <v>0.32218339367938764</v>
      </c>
      <c r="G20" s="145" t="str">
        <f>IF((E20-F20)&lt;0, "No", "Yes")</f>
        <v>No</v>
      </c>
      <c r="K20" s="1"/>
    </row>
    <row r="21" spans="1:11" ht="12.75" customHeight="1" x14ac:dyDescent="0.3">
      <c r="A21" s="41" t="s">
        <v>19</v>
      </c>
      <c r="B21" s="27">
        <f>'1B'!B21</f>
        <v>0.64200000000000002</v>
      </c>
      <c r="C21" s="112">
        <f>'2'!C20</f>
        <v>0.5</v>
      </c>
      <c r="D21" s="188" t="str">
        <f t="shared" si="2"/>
        <v>Yes</v>
      </c>
      <c r="E21" s="111" t="s">
        <v>1</v>
      </c>
      <c r="F21" s="114" t="s">
        <v>151</v>
      </c>
      <c r="G21" s="114" t="s">
        <v>151</v>
      </c>
      <c r="K21" s="1"/>
    </row>
    <row r="22" spans="1:11" ht="12.75" customHeight="1" x14ac:dyDescent="0.3">
      <c r="A22" s="41" t="s">
        <v>20</v>
      </c>
      <c r="B22" s="27">
        <f>'1B'!B22</f>
        <v>0.48399999999999999</v>
      </c>
      <c r="C22" s="112">
        <f>'2'!C21</f>
        <v>0.16209604031006447</v>
      </c>
      <c r="D22" s="188" t="str">
        <f t="shared" si="2"/>
        <v>Yes</v>
      </c>
      <c r="E22" s="111" t="s">
        <v>1</v>
      </c>
      <c r="F22" s="114" t="s">
        <v>151</v>
      </c>
      <c r="G22" s="114" t="s">
        <v>151</v>
      </c>
      <c r="K22" s="1"/>
    </row>
    <row r="23" spans="1:11" ht="12.75" customHeight="1" x14ac:dyDescent="0.3">
      <c r="A23" s="41" t="s">
        <v>21</v>
      </c>
      <c r="B23" s="27">
        <f>'1B'!B23</f>
        <v>0.14000000000000001</v>
      </c>
      <c r="C23" s="112">
        <f>'2'!C22</f>
        <v>0</v>
      </c>
      <c r="D23" s="188" t="str">
        <f t="shared" si="2"/>
        <v>Yes</v>
      </c>
      <c r="E23" s="27">
        <f>'1B'!E23</f>
        <v>9.6999999999999989E-2</v>
      </c>
      <c r="F23" s="113">
        <f>'2'!E22</f>
        <v>9.1617502106433601E-2</v>
      </c>
      <c r="G23" s="145" t="str">
        <f>IF((E23-F23)&lt;0, "No", "Yes")</f>
        <v>Yes</v>
      </c>
      <c r="K23" s="1"/>
    </row>
    <row r="24" spans="1:11" ht="12.75" customHeight="1" x14ac:dyDescent="0.3">
      <c r="A24" s="41" t="s">
        <v>22</v>
      </c>
      <c r="B24" s="27">
        <f>'1B'!B24</f>
        <v>0.17300000000000001</v>
      </c>
      <c r="C24" s="112">
        <f>'2'!C23</f>
        <v>0</v>
      </c>
      <c r="D24" s="188" t="str">
        <f t="shared" si="2"/>
        <v>Yes</v>
      </c>
      <c r="E24" s="27">
        <f>'1B'!E24</f>
        <v>0.12</v>
      </c>
      <c r="F24" s="113">
        <f>'2'!E23</f>
        <v>4.390292247365768E-2</v>
      </c>
      <c r="G24" s="145" t="str">
        <f>IF((E24-F24)&lt;0, "No", "Yes")</f>
        <v>Yes</v>
      </c>
      <c r="K24" s="1"/>
    </row>
    <row r="25" spans="1:11" ht="12.75" customHeight="1" x14ac:dyDescent="0.3">
      <c r="A25" s="41" t="s">
        <v>23</v>
      </c>
      <c r="B25" s="27">
        <f>'1B'!B25</f>
        <v>0.30199999999999999</v>
      </c>
      <c r="C25" s="112">
        <f>'2'!C24</f>
        <v>0</v>
      </c>
      <c r="D25" s="188" t="str">
        <f t="shared" si="2"/>
        <v>Yes</v>
      </c>
      <c r="E25" s="27">
        <f>'1B'!E25</f>
        <v>0.32799999999999996</v>
      </c>
      <c r="F25" s="113">
        <f>'2'!E24</f>
        <v>0.17201870343900283</v>
      </c>
      <c r="G25" s="145" t="str">
        <f>IF((E25-F25)&lt;0, "No", "Yes")</f>
        <v>Yes</v>
      </c>
      <c r="K25" s="1"/>
    </row>
    <row r="26" spans="1:11" ht="12.75" customHeight="1" x14ac:dyDescent="0.3">
      <c r="A26" s="41" t="s">
        <v>24</v>
      </c>
      <c r="B26" s="27">
        <f>'1B'!B26</f>
        <v>0.20100000000000001</v>
      </c>
      <c r="C26" s="112">
        <f>'2'!C25</f>
        <v>0</v>
      </c>
      <c r="D26" s="188" t="str">
        <f t="shared" si="2"/>
        <v>Yes</v>
      </c>
      <c r="E26" s="27">
        <f>'1B'!E26</f>
        <v>0.251</v>
      </c>
      <c r="F26" s="113">
        <f>'2'!E25</f>
        <v>0.13729775381540743</v>
      </c>
      <c r="G26" s="145" t="str">
        <f>IF((E26-F26)&lt;0, "No", "Yes")</f>
        <v>Yes</v>
      </c>
      <c r="K26" s="1"/>
    </row>
    <row r="27" spans="1:11" ht="12.75" customHeight="1" x14ac:dyDescent="0.3">
      <c r="A27" s="41" t="s">
        <v>25</v>
      </c>
      <c r="B27" s="27">
        <f>'1B'!B27</f>
        <v>4.7E-2</v>
      </c>
      <c r="C27" s="112">
        <f>'2'!C26</f>
        <v>0</v>
      </c>
      <c r="D27" s="188" t="str">
        <f t="shared" si="2"/>
        <v>Yes</v>
      </c>
      <c r="E27" s="111" t="s">
        <v>1</v>
      </c>
      <c r="F27" s="114" t="s">
        <v>151</v>
      </c>
      <c r="G27" s="114" t="s">
        <v>151</v>
      </c>
      <c r="K27" s="1"/>
    </row>
    <row r="28" spans="1:11" ht="18" customHeight="1" x14ac:dyDescent="0.3">
      <c r="A28" s="41" t="s">
        <v>26</v>
      </c>
      <c r="B28" s="27">
        <f>'1B'!B28</f>
        <v>0.78</v>
      </c>
      <c r="C28" s="112">
        <f>'2'!C27</f>
        <v>0.5</v>
      </c>
      <c r="D28" s="188" t="str">
        <f t="shared" ref="D28:D37" si="3">IF((B28-C28)&lt;0,"No","Yes")</f>
        <v>Yes</v>
      </c>
      <c r="E28" s="27">
        <f>'1B'!E28</f>
        <v>0.91599999999999993</v>
      </c>
      <c r="F28" s="113">
        <f>'2'!E27</f>
        <v>0.9</v>
      </c>
      <c r="G28" s="145" t="str">
        <f>IF((E28-F28)&lt;0, "No", "Yes")</f>
        <v>Yes</v>
      </c>
      <c r="K28" s="1"/>
    </row>
    <row r="29" spans="1:11" ht="12.75" customHeight="1" x14ac:dyDescent="0.3">
      <c r="A29" s="41" t="s">
        <v>27</v>
      </c>
      <c r="B29" s="27">
        <f>'1B'!B29</f>
        <v>0.12</v>
      </c>
      <c r="C29" s="112">
        <f>'2'!C28</f>
        <v>0.11775762883465457</v>
      </c>
      <c r="D29" s="188" t="str">
        <f t="shared" si="3"/>
        <v>Yes</v>
      </c>
      <c r="E29" s="111" t="s">
        <v>1</v>
      </c>
      <c r="F29" s="114" t="s">
        <v>151</v>
      </c>
      <c r="G29" s="114" t="s">
        <v>151</v>
      </c>
      <c r="H29" s="10" t="s">
        <v>2</v>
      </c>
      <c r="K29" s="14"/>
    </row>
    <row r="30" spans="1:11" ht="12.75" customHeight="1" x14ac:dyDescent="0.3">
      <c r="A30" s="41" t="s">
        <v>28</v>
      </c>
      <c r="B30" s="27">
        <f>'1B'!B30</f>
        <v>0.504</v>
      </c>
      <c r="C30" s="112">
        <f>'2'!C29</f>
        <v>0.1357784923257383</v>
      </c>
      <c r="D30" s="188" t="str">
        <f t="shared" si="3"/>
        <v>Yes</v>
      </c>
      <c r="E30" s="27">
        <f>'1B'!E30</f>
        <v>0.94799999999999995</v>
      </c>
      <c r="F30" s="113">
        <f>'2'!E29</f>
        <v>0.53577849232573826</v>
      </c>
      <c r="G30" s="145" t="str">
        <f>IF((E30-F30)&lt;0, "No", "Yes")</f>
        <v>Yes</v>
      </c>
      <c r="K30" s="1"/>
    </row>
    <row r="31" spans="1:11" ht="12.75" customHeight="1" x14ac:dyDescent="0.3">
      <c r="A31" s="41" t="s">
        <v>29</v>
      </c>
      <c r="B31" s="27">
        <f>'1B'!B31</f>
        <v>0.44700000000000001</v>
      </c>
      <c r="C31" s="112">
        <f>'2'!C30</f>
        <v>0</v>
      </c>
      <c r="D31" s="188" t="str">
        <f t="shared" si="3"/>
        <v>Yes</v>
      </c>
      <c r="E31" s="111" t="s">
        <v>1</v>
      </c>
      <c r="F31" s="114" t="s">
        <v>151</v>
      </c>
      <c r="G31" s="114" t="s">
        <v>151</v>
      </c>
      <c r="K31" s="1"/>
    </row>
    <row r="32" spans="1:11" ht="12.75" customHeight="1" x14ac:dyDescent="0.3">
      <c r="A32" s="41" t="s">
        <v>30</v>
      </c>
      <c r="B32" s="27">
        <f>'1B'!B32</f>
        <v>0.20399999999999999</v>
      </c>
      <c r="C32" s="112">
        <f>'2'!C31</f>
        <v>0.10106411454128572</v>
      </c>
      <c r="D32" s="188" t="str">
        <f t="shared" si="3"/>
        <v>Yes</v>
      </c>
      <c r="E32" s="111" t="s">
        <v>1</v>
      </c>
      <c r="F32" s="114" t="s">
        <v>151</v>
      </c>
      <c r="G32" s="114" t="s">
        <v>151</v>
      </c>
      <c r="K32" s="1"/>
    </row>
    <row r="33" spans="1:11" ht="12.75" customHeight="1" x14ac:dyDescent="0.3">
      <c r="A33" s="41" t="s">
        <v>31</v>
      </c>
      <c r="B33" s="27">
        <f>'1B'!B33</f>
        <v>0.433</v>
      </c>
      <c r="C33" s="112">
        <f>'2'!C32</f>
        <v>0</v>
      </c>
      <c r="D33" s="188" t="str">
        <f t="shared" si="3"/>
        <v>Yes</v>
      </c>
      <c r="E33" s="111" t="s">
        <v>1</v>
      </c>
      <c r="F33" s="114" t="s">
        <v>151</v>
      </c>
      <c r="G33" s="114" t="s">
        <v>151</v>
      </c>
      <c r="K33" s="1"/>
    </row>
    <row r="34" spans="1:11" ht="12.75" customHeight="1" x14ac:dyDescent="0.3">
      <c r="A34" s="41" t="s">
        <v>32</v>
      </c>
      <c r="B34" s="27">
        <f>'1B'!B34</f>
        <v>0.17499999999999999</v>
      </c>
      <c r="C34" s="112">
        <f>'2'!C33</f>
        <v>0</v>
      </c>
      <c r="D34" s="188" t="str">
        <f t="shared" si="3"/>
        <v>Yes</v>
      </c>
      <c r="E34" s="111" t="s">
        <v>1</v>
      </c>
      <c r="F34" s="114" t="s">
        <v>151</v>
      </c>
      <c r="G34" s="114" t="s">
        <v>151</v>
      </c>
      <c r="K34" s="1"/>
    </row>
    <row r="35" spans="1:11" ht="12.75" customHeight="1" x14ac:dyDescent="0.3">
      <c r="A35" s="41" t="s">
        <v>33</v>
      </c>
      <c r="B35" s="27">
        <f>'1B'!B35</f>
        <v>0.34399999999999997</v>
      </c>
      <c r="C35" s="112">
        <f>'2'!C34</f>
        <v>0</v>
      </c>
      <c r="D35" s="188" t="str">
        <f t="shared" si="3"/>
        <v>Yes</v>
      </c>
      <c r="E35" s="27">
        <f>'1B'!E35</f>
        <v>0.36299999999999999</v>
      </c>
      <c r="F35" s="113">
        <f>'2'!E34</f>
        <v>6.7792397047242048E-2</v>
      </c>
      <c r="G35" s="145" t="str">
        <f>IF((E35-F35)&lt;0, "No", "Yes")</f>
        <v>Yes</v>
      </c>
      <c r="K35" s="1"/>
    </row>
    <row r="36" spans="1:11" ht="12.75" customHeight="1" x14ac:dyDescent="0.3">
      <c r="A36" s="41" t="s">
        <v>34</v>
      </c>
      <c r="B36" s="27">
        <f>'1B'!B36</f>
        <v>0.10300000000000001</v>
      </c>
      <c r="C36" s="112">
        <f>'2'!C35</f>
        <v>0</v>
      </c>
      <c r="D36" s="188" t="str">
        <f t="shared" si="3"/>
        <v>Yes</v>
      </c>
      <c r="E36" s="111" t="s">
        <v>1</v>
      </c>
      <c r="F36" s="114" t="s">
        <v>151</v>
      </c>
      <c r="G36" s="114" t="s">
        <v>151</v>
      </c>
      <c r="K36" s="1"/>
    </row>
    <row r="37" spans="1:11" ht="12.75" customHeight="1" x14ac:dyDescent="0.3">
      <c r="A37" s="41" t="s">
        <v>35</v>
      </c>
      <c r="B37" s="27">
        <f>'1B'!B37</f>
        <v>0.23499999999999999</v>
      </c>
      <c r="C37" s="112">
        <f>'2'!C36</f>
        <v>0</v>
      </c>
      <c r="D37" s="188" t="str">
        <f t="shared" si="3"/>
        <v>Yes</v>
      </c>
      <c r="E37" s="27">
        <f>'1B'!E37</f>
        <v>0.29499999999999998</v>
      </c>
      <c r="F37" s="113">
        <f>'2'!E36</f>
        <v>0.30515855863361596</v>
      </c>
      <c r="G37" s="145" t="str">
        <f>IF((E37-F37)&lt;0, "No", "Yes")</f>
        <v>No</v>
      </c>
      <c r="K37" s="1"/>
    </row>
    <row r="38" spans="1:11" ht="18" customHeight="1" x14ac:dyDescent="0.3">
      <c r="A38" s="41" t="s">
        <v>36</v>
      </c>
      <c r="B38" s="27">
        <f>'1B'!B38</f>
        <v>0.61699999999999999</v>
      </c>
      <c r="C38" s="112">
        <f>'2'!C37</f>
        <v>0.5</v>
      </c>
      <c r="D38" s="188" t="str">
        <f t="shared" ref="D38:D47" si="4">IF((B38-C38)&lt;0,"No","Yes")</f>
        <v>Yes</v>
      </c>
      <c r="E38" s="111" t="s">
        <v>1</v>
      </c>
      <c r="F38" s="114" t="s">
        <v>151</v>
      </c>
      <c r="G38" s="114" t="s">
        <v>151</v>
      </c>
      <c r="K38" s="1"/>
    </row>
    <row r="39" spans="1:11" ht="12.75" customHeight="1" x14ac:dyDescent="0.3">
      <c r="A39" s="41" t="s">
        <v>37</v>
      </c>
      <c r="B39" s="27">
        <f>'1B'!B39</f>
        <v>5.5E-2</v>
      </c>
      <c r="C39" s="112">
        <f>'2'!C38</f>
        <v>0</v>
      </c>
      <c r="D39" s="188" t="str">
        <f t="shared" si="4"/>
        <v>Yes</v>
      </c>
      <c r="E39" s="130">
        <f>'1B'!E39</f>
        <v>0.93700000000000006</v>
      </c>
      <c r="F39" s="27">
        <f>'2'!E38</f>
        <v>3.4607916442094711E-2</v>
      </c>
      <c r="G39" s="145" t="str">
        <f>IF((E39-F39)&lt;0, "No", "Yes")</f>
        <v>Yes</v>
      </c>
      <c r="K39" s="1"/>
    </row>
    <row r="40" spans="1:11" ht="12.75" customHeight="1" x14ac:dyDescent="0.3">
      <c r="A40" s="41" t="s">
        <v>38</v>
      </c>
      <c r="B40" s="27">
        <f>'1B'!B40</f>
        <v>7.4999999999999997E-2</v>
      </c>
      <c r="C40" s="112">
        <f>'2'!C39</f>
        <v>0</v>
      </c>
      <c r="D40" s="188" t="str">
        <f t="shared" si="4"/>
        <v>Yes</v>
      </c>
      <c r="E40" s="27">
        <f>'1B'!E40</f>
        <v>0.17800000000000002</v>
      </c>
      <c r="F40" s="113">
        <f>'2'!E39</f>
        <v>0.17223522070175146</v>
      </c>
      <c r="G40" s="145" t="str">
        <f>IF((E40-F40)&lt;0, "No", "Yes")</f>
        <v>Yes</v>
      </c>
      <c r="K40" s="1"/>
    </row>
    <row r="41" spans="1:11" ht="12.75" customHeight="1" x14ac:dyDescent="0.3">
      <c r="A41" s="41" t="s">
        <v>39</v>
      </c>
      <c r="B41" s="27">
        <f>'1B'!B41</f>
        <v>0.115</v>
      </c>
      <c r="C41" s="112">
        <f>'2'!C40</f>
        <v>0</v>
      </c>
      <c r="D41" s="188" t="str">
        <f t="shared" si="4"/>
        <v>Yes</v>
      </c>
      <c r="E41" s="111" t="s">
        <v>1</v>
      </c>
      <c r="F41" s="114" t="s">
        <v>151</v>
      </c>
      <c r="G41" s="114" t="s">
        <v>151</v>
      </c>
      <c r="K41" s="1"/>
    </row>
    <row r="42" spans="1:11" ht="12.75" customHeight="1" x14ac:dyDescent="0.3">
      <c r="A42" s="41" t="s">
        <v>40</v>
      </c>
      <c r="B42" s="27">
        <f>'1B'!B42</f>
        <v>5.4000000000000006E-2</v>
      </c>
      <c r="C42" s="112">
        <f>'2'!C41</f>
        <v>9.1981297224131842E-3</v>
      </c>
      <c r="D42" s="188" t="str">
        <f t="shared" si="4"/>
        <v>Yes</v>
      </c>
      <c r="E42" s="27">
        <f>'1B'!E42</f>
        <v>0.13200000000000001</v>
      </c>
      <c r="F42" s="113">
        <f>'2'!E41</f>
        <v>0.40919812972241321</v>
      </c>
      <c r="G42" s="145" t="str">
        <f>IF((E42-F42)&lt;0, "No", "Yes")</f>
        <v>No</v>
      </c>
      <c r="K42" s="1"/>
    </row>
    <row r="43" spans="1:11" ht="12.75" customHeight="1" x14ac:dyDescent="0.3">
      <c r="A43" s="41" t="s">
        <v>41</v>
      </c>
      <c r="B43" s="27">
        <f>'1B'!B43</f>
        <v>0.40600000000000003</v>
      </c>
      <c r="C43" s="112">
        <f>'2'!C42</f>
        <v>0</v>
      </c>
      <c r="D43" s="188" t="str">
        <f t="shared" si="4"/>
        <v>Yes</v>
      </c>
      <c r="E43" s="111" t="s">
        <v>1</v>
      </c>
      <c r="F43" s="114" t="s">
        <v>151</v>
      </c>
      <c r="G43" s="114" t="s">
        <v>151</v>
      </c>
      <c r="K43" s="1"/>
    </row>
    <row r="44" spans="1:11" ht="12.75" customHeight="1" x14ac:dyDescent="0.3">
      <c r="A44" s="41" t="s">
        <v>42</v>
      </c>
      <c r="B44" s="27">
        <f>'1B'!B44</f>
        <v>0.35499999999999998</v>
      </c>
      <c r="C44" s="112">
        <f>'2'!C43</f>
        <v>4.8020314484660653E-2</v>
      </c>
      <c r="D44" s="188" t="str">
        <f t="shared" si="4"/>
        <v>Yes</v>
      </c>
      <c r="E44" s="27">
        <f>'1B'!E44</f>
        <v>0.315</v>
      </c>
      <c r="F44" s="113">
        <f>'2'!E43</f>
        <v>4.2576108584524874E-2</v>
      </c>
      <c r="G44" s="145" t="str">
        <f>IF((E44-F44)&lt;0, "No", "Yes")</f>
        <v>Yes</v>
      </c>
      <c r="K44" s="1"/>
    </row>
    <row r="45" spans="1:11" ht="12.75" customHeight="1" x14ac:dyDescent="0.3">
      <c r="A45" s="41" t="s">
        <v>43</v>
      </c>
      <c r="B45" s="27">
        <f>'1B'!B45</f>
        <v>0.155</v>
      </c>
      <c r="C45" s="112">
        <f>'2'!C44</f>
        <v>0</v>
      </c>
      <c r="D45" s="188" t="str">
        <f t="shared" si="4"/>
        <v>Yes</v>
      </c>
      <c r="E45" s="111" t="s">
        <v>1</v>
      </c>
      <c r="F45" s="114" t="s">
        <v>151</v>
      </c>
      <c r="G45" s="114" t="s">
        <v>151</v>
      </c>
    </row>
    <row r="46" spans="1:11" ht="12.75" customHeight="1" x14ac:dyDescent="0.3">
      <c r="A46" s="41" t="s">
        <v>44</v>
      </c>
      <c r="B46" s="27">
        <f>'1B'!B46</f>
        <v>0.47600000000000003</v>
      </c>
      <c r="C46" s="112">
        <f>'2'!C45</f>
        <v>0.5</v>
      </c>
      <c r="D46" s="188" t="str">
        <f t="shared" si="4"/>
        <v>No</v>
      </c>
      <c r="E46" s="27">
        <f>'1B'!E46</f>
        <v>0.88300000000000001</v>
      </c>
      <c r="F46" s="113">
        <f>'2'!E45</f>
        <v>0.9</v>
      </c>
      <c r="G46" s="145" t="str">
        <f>IF((E46-F46)&lt;0, "No", "Yes")</f>
        <v>No</v>
      </c>
    </row>
    <row r="47" spans="1:11" ht="12.75" customHeight="1" x14ac:dyDescent="0.3">
      <c r="A47" s="41" t="s">
        <v>45</v>
      </c>
      <c r="B47" s="27">
        <f>'1B'!B47</f>
        <v>0.17899999999999999</v>
      </c>
      <c r="C47" s="112">
        <f>'2'!C46</f>
        <v>0</v>
      </c>
      <c r="D47" s="188" t="str">
        <f t="shared" si="4"/>
        <v>Yes</v>
      </c>
      <c r="E47" s="27">
        <f>'1B'!E47</f>
        <v>0.32899999999999996</v>
      </c>
      <c r="F47" s="113">
        <f>'2'!E46</f>
        <v>0</v>
      </c>
      <c r="G47" s="145" t="str">
        <f>IF((E47-F47)&lt;0, "No", "Yes")</f>
        <v>Yes</v>
      </c>
    </row>
    <row r="48" spans="1:11" ht="12.75" customHeight="1" x14ac:dyDescent="0.3">
      <c r="A48" s="41" t="s">
        <v>46</v>
      </c>
      <c r="B48" s="27">
        <f>'1B'!B48</f>
        <v>6.8000000000000005E-2</v>
      </c>
      <c r="C48" s="112">
        <f>'2'!C47</f>
        <v>0</v>
      </c>
      <c r="D48" s="188" t="str">
        <f t="shared" ref="D48:D57" si="5">IF((B48-C48)&lt;0,"No","Yes")</f>
        <v>Yes</v>
      </c>
      <c r="E48" s="111" t="s">
        <v>1</v>
      </c>
      <c r="F48" s="114" t="s">
        <v>151</v>
      </c>
      <c r="G48" s="114" t="s">
        <v>151</v>
      </c>
    </row>
    <row r="49" spans="1:11" ht="12.75" customHeight="1" x14ac:dyDescent="0.3">
      <c r="A49" s="41" t="s">
        <v>47</v>
      </c>
      <c r="B49" s="27">
        <f>'1B'!B49</f>
        <v>7.5999999999999998E-2</v>
      </c>
      <c r="C49" s="112">
        <f>'2'!C48</f>
        <v>0</v>
      </c>
      <c r="D49" s="188" t="str">
        <f t="shared" si="5"/>
        <v>Yes</v>
      </c>
      <c r="E49" s="27">
        <f>'1B'!E49</f>
        <v>8.900000000000001E-2</v>
      </c>
      <c r="F49" s="113">
        <f>'2'!E48</f>
        <v>0.15153501601472896</v>
      </c>
      <c r="G49" s="145" t="str">
        <f>IF((E49-F49)&lt;0, "No", "Yes")</f>
        <v>No</v>
      </c>
    </row>
    <row r="50" spans="1:11" ht="12.75" customHeight="1" x14ac:dyDescent="0.3">
      <c r="A50" s="41" t="s">
        <v>48</v>
      </c>
      <c r="B50" s="27">
        <f>'1B'!B50</f>
        <v>6.4000000000000001E-2</v>
      </c>
      <c r="C50" s="112">
        <f>'2'!C49</f>
        <v>0</v>
      </c>
      <c r="D50" s="188" t="str">
        <f t="shared" si="5"/>
        <v>Yes</v>
      </c>
      <c r="E50" s="111" t="s">
        <v>1</v>
      </c>
      <c r="F50" s="114" t="s">
        <v>151</v>
      </c>
      <c r="G50" s="114" t="s">
        <v>151</v>
      </c>
    </row>
    <row r="51" spans="1:11" ht="12.75" customHeight="1" x14ac:dyDescent="0.3">
      <c r="A51" s="41" t="s">
        <v>49</v>
      </c>
      <c r="B51" s="27">
        <f>'1B'!B51</f>
        <v>0.54500000000000004</v>
      </c>
      <c r="C51" s="112">
        <f>'2'!C50</f>
        <v>0.5</v>
      </c>
      <c r="D51" s="188" t="str">
        <f t="shared" si="5"/>
        <v>Yes</v>
      </c>
      <c r="E51" s="111" t="s">
        <v>1</v>
      </c>
      <c r="F51" s="114" t="s">
        <v>151</v>
      </c>
      <c r="G51" s="114" t="s">
        <v>151</v>
      </c>
    </row>
    <row r="52" spans="1:11" ht="12.75" customHeight="1" x14ac:dyDescent="0.3">
      <c r="A52" s="41" t="s">
        <v>50</v>
      </c>
      <c r="B52" s="27">
        <f>'1B'!B52</f>
        <v>0.32500000000000001</v>
      </c>
      <c r="C52" s="112">
        <f>'2'!C51</f>
        <v>0</v>
      </c>
      <c r="D52" s="188" t="str">
        <f t="shared" si="5"/>
        <v>Yes</v>
      </c>
      <c r="E52" s="130">
        <f>'1B'!E52</f>
        <v>0.377</v>
      </c>
      <c r="F52" s="113">
        <f>'2'!E51</f>
        <v>0.10097656357996443</v>
      </c>
      <c r="G52" s="145" t="str">
        <f>IF((E52-F52)&lt;0, "No", "Yes")</f>
        <v>Yes</v>
      </c>
    </row>
    <row r="53" spans="1:11" ht="12.75" customHeight="1" x14ac:dyDescent="0.3">
      <c r="A53" s="41" t="s">
        <v>51</v>
      </c>
      <c r="B53" s="27">
        <f>'1B'!B53</f>
        <v>0.161</v>
      </c>
      <c r="C53" s="112">
        <f>'2'!C52</f>
        <v>0</v>
      </c>
      <c r="D53" s="188" t="str">
        <f t="shared" si="5"/>
        <v>Yes</v>
      </c>
      <c r="E53" s="111" t="s">
        <v>1</v>
      </c>
      <c r="F53" s="114" t="s">
        <v>151</v>
      </c>
      <c r="G53" s="114" t="s">
        <v>151</v>
      </c>
      <c r="K53" s="11" t="s">
        <v>2</v>
      </c>
    </row>
    <row r="54" spans="1:11" ht="12.75" customHeight="1" x14ac:dyDescent="0.3">
      <c r="A54" s="41" t="s">
        <v>52</v>
      </c>
      <c r="B54" s="27">
        <f>'1B'!B54</f>
        <v>0.11800000000000001</v>
      </c>
      <c r="C54" s="112">
        <f>'2'!C53</f>
        <v>0</v>
      </c>
      <c r="D54" s="188" t="str">
        <f t="shared" si="5"/>
        <v>Yes</v>
      </c>
      <c r="E54" s="111" t="s">
        <v>1</v>
      </c>
      <c r="F54" s="114" t="s">
        <v>151</v>
      </c>
      <c r="G54" s="114" t="s">
        <v>151</v>
      </c>
    </row>
    <row r="55" spans="1:11" ht="12.75" customHeight="1" x14ac:dyDescent="0.3">
      <c r="A55" s="41" t="s">
        <v>53</v>
      </c>
      <c r="B55" s="27">
        <f>'1B'!B55</f>
        <v>0.32600000000000001</v>
      </c>
      <c r="C55" s="112">
        <f>'2'!C54</f>
        <v>2.8580089009179688E-2</v>
      </c>
      <c r="D55" s="188" t="str">
        <f t="shared" si="5"/>
        <v>Yes</v>
      </c>
      <c r="E55" s="27">
        <f>'1B'!E55</f>
        <v>0.441</v>
      </c>
      <c r="F55" s="113">
        <f>'2'!E54</f>
        <v>0.34864409016999087</v>
      </c>
      <c r="G55" s="145" t="str">
        <f>IF((E55-F55)&lt;0, "No", "Yes")</f>
        <v>Yes</v>
      </c>
    </row>
    <row r="56" spans="1:11" ht="12.75" customHeight="1" x14ac:dyDescent="0.3">
      <c r="A56" s="41" t="s">
        <v>54</v>
      </c>
      <c r="B56" s="27">
        <f>'1B'!B56</f>
        <v>2.5000000000000001E-2</v>
      </c>
      <c r="C56" s="112">
        <f>'2'!C55</f>
        <v>0</v>
      </c>
      <c r="D56" s="188" t="str">
        <f t="shared" si="5"/>
        <v>Yes</v>
      </c>
      <c r="E56" s="111" t="s">
        <v>1</v>
      </c>
      <c r="F56" s="114" t="s">
        <v>151</v>
      </c>
      <c r="G56" s="114" t="s">
        <v>151</v>
      </c>
    </row>
    <row r="57" spans="1:11" ht="12.75" customHeight="1" x14ac:dyDescent="0.3">
      <c r="A57" s="41" t="s">
        <v>55</v>
      </c>
      <c r="B57" s="27">
        <f>'1B'!B57</f>
        <v>0.13500000000000001</v>
      </c>
      <c r="C57" s="112">
        <f>'2'!C56</f>
        <v>0</v>
      </c>
      <c r="D57" s="188" t="str">
        <f t="shared" si="5"/>
        <v>Yes</v>
      </c>
      <c r="E57" s="111" t="s">
        <v>1</v>
      </c>
      <c r="F57" s="114" t="s">
        <v>151</v>
      </c>
      <c r="G57" s="114" t="s">
        <v>151</v>
      </c>
    </row>
    <row r="58" spans="1:11" ht="18" customHeight="1" x14ac:dyDescent="0.3">
      <c r="A58" s="41" t="s">
        <v>56</v>
      </c>
      <c r="B58" s="27">
        <f>'1B'!B58</f>
        <v>0.33899999999999997</v>
      </c>
      <c r="C58" s="112">
        <f>'2'!C57</f>
        <v>0</v>
      </c>
      <c r="D58" s="188" t="str">
        <f>IF((B58-C58)&lt;0,"No","Yes")</f>
        <v>Yes</v>
      </c>
      <c r="E58" s="27">
        <f>'1B'!E58</f>
        <v>0.55700000000000005</v>
      </c>
      <c r="F58" s="113">
        <f>'2'!E57</f>
        <v>0.3500915822688383</v>
      </c>
      <c r="G58" s="145" t="str">
        <f>IF((E58-F58)&lt;0, "No", "Yes")</f>
        <v>Yes</v>
      </c>
    </row>
    <row r="59" spans="1:11" ht="12.75" customHeight="1" x14ac:dyDescent="0.3">
      <c r="A59" s="41" t="s">
        <v>57</v>
      </c>
      <c r="B59" s="27">
        <f>'1B'!B59</f>
        <v>0.23800000000000002</v>
      </c>
      <c r="C59" s="112">
        <f>'2'!C58</f>
        <v>0</v>
      </c>
      <c r="D59" s="188" t="str">
        <f>IF((B59-C59)&lt;0,"No","Yes")</f>
        <v>Yes</v>
      </c>
      <c r="E59" s="111" t="s">
        <v>1</v>
      </c>
      <c r="F59" s="114" t="s">
        <v>151</v>
      </c>
      <c r="G59" s="114" t="s">
        <v>151</v>
      </c>
    </row>
    <row r="60" spans="1:11" ht="12.75" customHeight="1" x14ac:dyDescent="0.3">
      <c r="A60" s="41" t="s">
        <v>58</v>
      </c>
      <c r="B60" s="27">
        <f>'1B'!B60</f>
        <v>0.56999999999999995</v>
      </c>
      <c r="C60" s="112">
        <f>'2'!C59</f>
        <v>0.1233891534521111</v>
      </c>
      <c r="D60" s="188" t="str">
        <f>IF((B60-C60)&lt;0,"No","Yes")</f>
        <v>Yes</v>
      </c>
      <c r="E60" s="27">
        <f>'1B'!E60</f>
        <v>0.51</v>
      </c>
      <c r="F60" s="113">
        <f>'2'!E59</f>
        <v>0.34272973690080644</v>
      </c>
      <c r="G60" s="145" t="str">
        <f>IF((E60-F60)&lt;0, "No", "Yes")</f>
        <v>Yes</v>
      </c>
    </row>
    <row r="61" spans="1:11" ht="12.75" customHeight="1" x14ac:dyDescent="0.3">
      <c r="A61" s="42" t="s">
        <v>59</v>
      </c>
      <c r="B61" s="28">
        <f>'1B'!B61</f>
        <v>0.745</v>
      </c>
      <c r="C61" s="115">
        <f>'2'!C60</f>
        <v>0.5</v>
      </c>
      <c r="D61" s="189" t="str">
        <f>IF((B61-C61)&lt;0,"No","Yes")</f>
        <v>Yes</v>
      </c>
      <c r="E61" s="28">
        <f>'1B'!E61</f>
        <v>0.745</v>
      </c>
      <c r="F61" s="115">
        <f>'2'!E60</f>
        <v>0.9</v>
      </c>
      <c r="G61" s="146" t="str">
        <f>IF((E61-F61)&lt;0, "No", "Yes")</f>
        <v>No</v>
      </c>
    </row>
    <row r="62" spans="1:11" ht="12.5" customHeight="1" x14ac:dyDescent="0.25">
      <c r="A62" s="15" t="s">
        <v>80</v>
      </c>
      <c r="B62" s="197"/>
      <c r="C62" s="197"/>
      <c r="D62" s="197"/>
      <c r="E62" s="197"/>
      <c r="F62" s="197"/>
      <c r="G62" s="197"/>
    </row>
    <row r="63" spans="1:11" ht="14.15" customHeight="1" x14ac:dyDescent="0.25">
      <c r="A63" s="15" t="s">
        <v>253</v>
      </c>
      <c r="B63" s="197"/>
      <c r="C63" s="197"/>
      <c r="D63" s="197"/>
      <c r="E63" s="197"/>
      <c r="F63" s="197"/>
      <c r="G63" s="197"/>
    </row>
    <row r="64" spans="1:11" ht="12.75" customHeight="1" x14ac:dyDescent="0.25">
      <c r="A64" s="137" t="s">
        <v>252</v>
      </c>
    </row>
    <row r="65" spans="1:2" ht="12.75" customHeight="1" x14ac:dyDescent="0.3">
      <c r="A65" s="16" t="s">
        <v>2</v>
      </c>
      <c r="B65" s="17"/>
    </row>
  </sheetData>
  <phoneticPr fontId="0" type="noConversion"/>
  <conditionalFormatting sqref="D8">
    <cfRule type="expression" dxfId="22" priority="28" stopIfTrue="1">
      <formula>B8&lt;C8</formula>
    </cfRule>
  </conditionalFormatting>
  <conditionalFormatting sqref="D9:D17">
    <cfRule type="expression" dxfId="21" priority="27" stopIfTrue="1">
      <formula>B9&lt;C9</formula>
    </cfRule>
  </conditionalFormatting>
  <conditionalFormatting sqref="D18:D27">
    <cfRule type="expression" dxfId="20" priority="26" stopIfTrue="1">
      <formula>B18&lt;C18</formula>
    </cfRule>
  </conditionalFormatting>
  <conditionalFormatting sqref="D28:D37">
    <cfRule type="expression" dxfId="19" priority="25" stopIfTrue="1">
      <formula>B28&lt;C28</formula>
    </cfRule>
  </conditionalFormatting>
  <conditionalFormatting sqref="D38:D47">
    <cfRule type="expression" dxfId="18" priority="23" stopIfTrue="1">
      <formula>B38&lt;C38</formula>
    </cfRule>
  </conditionalFormatting>
  <conditionalFormatting sqref="D48:D57">
    <cfRule type="expression" dxfId="17" priority="22" stopIfTrue="1">
      <formula>B48&lt;C48</formula>
    </cfRule>
  </conditionalFormatting>
  <conditionalFormatting sqref="D58:D61">
    <cfRule type="expression" dxfId="16" priority="21" stopIfTrue="1">
      <formula>B58&lt;C58</formula>
    </cfRule>
  </conditionalFormatting>
  <conditionalFormatting sqref="G8">
    <cfRule type="expression" dxfId="15" priority="18" stopIfTrue="1">
      <formula>$F$8&gt;$E$8</formula>
    </cfRule>
  </conditionalFormatting>
  <conditionalFormatting sqref="G9">
    <cfRule type="expression" dxfId="14" priority="17" stopIfTrue="1">
      <formula>$F$9&gt;$E$9</formula>
    </cfRule>
  </conditionalFormatting>
  <conditionalFormatting sqref="G10">
    <cfRule type="expression" dxfId="13" priority="16" stopIfTrue="1">
      <formula>$F$10&gt;$E$10</formula>
    </cfRule>
  </conditionalFormatting>
  <conditionalFormatting sqref="G11">
    <cfRule type="expression" dxfId="12" priority="15" stopIfTrue="1">
      <formula>$F$11&gt;$E$11</formula>
    </cfRule>
  </conditionalFormatting>
  <conditionalFormatting sqref="G12">
    <cfRule type="expression" dxfId="11" priority="14" stopIfTrue="1">
      <formula>$F$12&gt;$E$12</formula>
    </cfRule>
  </conditionalFormatting>
  <conditionalFormatting sqref="G17">
    <cfRule type="expression" dxfId="10" priority="12" stopIfTrue="1">
      <formula>$F$17&gt;$E$17</formula>
    </cfRule>
  </conditionalFormatting>
  <conditionalFormatting sqref="G19">
    <cfRule type="expression" dxfId="9" priority="11" stopIfTrue="1">
      <formula>$F$19&gt;$E$19</formula>
    </cfRule>
  </conditionalFormatting>
  <conditionalFormatting sqref="G20">
    <cfRule type="expression" dxfId="8" priority="10" stopIfTrue="1">
      <formula>F20&gt;E20</formula>
    </cfRule>
  </conditionalFormatting>
  <conditionalFormatting sqref="G23">
    <cfRule type="expression" dxfId="7" priority="8" stopIfTrue="1">
      <formula>F23&gt;E23</formula>
    </cfRule>
  </conditionalFormatting>
  <conditionalFormatting sqref="G24">
    <cfRule type="expression" dxfId="6" priority="7" stopIfTrue="1">
      <formula>F24&gt;E24</formula>
    </cfRule>
  </conditionalFormatting>
  <conditionalFormatting sqref="G25">
    <cfRule type="expression" dxfId="5" priority="6" stopIfTrue="1">
      <formula>F25&gt;E25</formula>
    </cfRule>
  </conditionalFormatting>
  <conditionalFormatting sqref="G26">
    <cfRule type="expression" dxfId="4" priority="5" stopIfTrue="1">
      <formula>F26&gt;E26</formula>
    </cfRule>
  </conditionalFormatting>
  <conditionalFormatting sqref="G28">
    <cfRule type="expression" dxfId="3" priority="4" stopIfTrue="1">
      <formula>F28&gt;E28</formula>
    </cfRule>
  </conditionalFormatting>
  <conditionalFormatting sqref="G37 G35 G30">
    <cfRule type="expression" dxfId="2" priority="3" stopIfTrue="1">
      <formula>F30&gt;E30</formula>
    </cfRule>
  </conditionalFormatting>
  <conditionalFormatting sqref="G60:G61 G58 G55 G49 G46:G47 G44 G42 G40">
    <cfRule type="expression" dxfId="1" priority="2" stopIfTrue="1">
      <formula>F40&gt;E40</formula>
    </cfRule>
  </conditionalFormatting>
  <conditionalFormatting sqref="G52">
    <cfRule type="expression" dxfId="0" priority="1" stopIfTrue="1">
      <formula>F52&gt;E52</formula>
    </cfRule>
  </conditionalFormatting>
  <printOptions horizontalCentered="1" verticalCentered="1"/>
  <pageMargins left="0.25" right="0.25" top="0.25" bottom="0.25" header="0" footer="0"/>
  <pageSetup scale="8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62"/>
  <sheetViews>
    <sheetView zoomScaleNormal="100" zoomScaleSheetLayoutView="100" workbookViewId="0">
      <selection activeCell="E1" sqref="E1:F1048576"/>
    </sheetView>
  </sheetViews>
  <sheetFormatPr defaultColWidth="9.08984375" defaultRowHeight="12.75" customHeight="1" x14ac:dyDescent="0.25"/>
  <cols>
    <col min="1" max="1" width="15.7265625" style="2" customWidth="1"/>
    <col min="2" max="2" width="11.6328125" style="2" customWidth="1"/>
    <col min="3" max="4" width="10.6328125" style="2" customWidth="1"/>
    <col min="5" max="5" width="11.6328125" style="2" customWidth="1"/>
    <col min="6" max="7" width="10.6328125" style="2" customWidth="1"/>
    <col min="8" max="16384" width="9.08984375" style="2"/>
  </cols>
  <sheetData>
    <row r="1" spans="1:14" s="110" customFormat="1" ht="12.75" customHeight="1" x14ac:dyDescent="0.3">
      <c r="A1" s="159" t="s">
        <v>186</v>
      </c>
      <c r="B1" s="159"/>
      <c r="C1" s="159"/>
      <c r="D1" s="159"/>
      <c r="E1" s="159"/>
      <c r="F1" s="159"/>
      <c r="G1" s="159"/>
    </row>
    <row r="2" spans="1:14" s="110" customFormat="1" ht="12.75" customHeight="1" x14ac:dyDescent="0.3">
      <c r="A2" s="159" t="s">
        <v>180</v>
      </c>
      <c r="B2" s="159"/>
      <c r="C2" s="159"/>
      <c r="D2" s="159"/>
      <c r="E2" s="159"/>
      <c r="F2" s="159"/>
      <c r="G2" s="159"/>
    </row>
    <row r="3" spans="1:14" ht="13" x14ac:dyDescent="0.3">
      <c r="A3" s="159" t="str">
        <f>'1A'!$A$3</f>
        <v>Fiscal Year 2022</v>
      </c>
      <c r="B3" s="159"/>
      <c r="C3" s="159"/>
      <c r="D3" s="159"/>
      <c r="E3" s="159"/>
      <c r="F3" s="159"/>
      <c r="G3" s="159"/>
      <c r="H3" s="6"/>
      <c r="I3" s="6"/>
      <c r="N3" s="7"/>
    </row>
    <row r="4" spans="1:14" s="170" customFormat="1" ht="20" customHeight="1" x14ac:dyDescent="0.25">
      <c r="A4" s="177" t="s">
        <v>272</v>
      </c>
      <c r="B4" s="171"/>
      <c r="C4" s="171"/>
      <c r="D4" s="171"/>
      <c r="E4" s="171"/>
      <c r="F4" s="171"/>
      <c r="G4" s="171"/>
    </row>
    <row r="5" spans="1:14" s="31" customFormat="1" ht="20" customHeight="1" x14ac:dyDescent="0.3">
      <c r="A5" s="238"/>
      <c r="B5" s="242" t="s">
        <v>78</v>
      </c>
      <c r="C5" s="240"/>
      <c r="D5" s="241"/>
      <c r="E5" s="239" t="s">
        <v>60</v>
      </c>
      <c r="F5" s="240"/>
      <c r="G5" s="241"/>
      <c r="H5" s="140"/>
    </row>
    <row r="6" spans="1:14" ht="15" customHeight="1" x14ac:dyDescent="0.3">
      <c r="A6" s="236" t="s">
        <v>0</v>
      </c>
      <c r="B6" s="236" t="s">
        <v>79</v>
      </c>
      <c r="C6" s="237" t="s">
        <v>125</v>
      </c>
      <c r="D6" s="237" t="s">
        <v>5</v>
      </c>
      <c r="E6" s="236" t="s">
        <v>79</v>
      </c>
      <c r="F6" s="237" t="s">
        <v>125</v>
      </c>
      <c r="G6" s="237" t="s">
        <v>5</v>
      </c>
    </row>
    <row r="7" spans="1:14" ht="12.75" customHeight="1" x14ac:dyDescent="0.3">
      <c r="A7" s="126" t="s">
        <v>3</v>
      </c>
      <c r="B7" s="127">
        <v>0.35600000000000004</v>
      </c>
      <c r="C7" s="127">
        <v>0.20699999999999999</v>
      </c>
      <c r="D7" s="215">
        <v>0.71400000000000008</v>
      </c>
      <c r="E7" s="141">
        <v>0.44</v>
      </c>
      <c r="F7" s="141">
        <v>0.22500000000000001</v>
      </c>
      <c r="G7" s="141">
        <v>0.85599999999999998</v>
      </c>
    </row>
    <row r="8" spans="1:14" ht="18" customHeight="1" x14ac:dyDescent="0.3">
      <c r="A8" s="41" t="s">
        <v>7</v>
      </c>
      <c r="B8" s="74">
        <v>0.44900000000000001</v>
      </c>
      <c r="C8" s="74">
        <v>0.44900000000000001</v>
      </c>
      <c r="D8" s="93">
        <v>0</v>
      </c>
      <c r="E8" s="30">
        <v>0.40100000000000002</v>
      </c>
      <c r="F8" s="30">
        <v>0.40100000000000002</v>
      </c>
      <c r="G8" s="93">
        <v>0</v>
      </c>
    </row>
    <row r="9" spans="1:14" ht="12.75" customHeight="1" x14ac:dyDescent="0.3">
      <c r="A9" s="41" t="s">
        <v>8</v>
      </c>
      <c r="B9" s="74">
        <v>0.311</v>
      </c>
      <c r="C9" s="74">
        <v>0.311</v>
      </c>
      <c r="D9" s="93">
        <v>0</v>
      </c>
      <c r="E9" s="30">
        <v>0.38700000000000001</v>
      </c>
      <c r="F9" s="30">
        <v>0.38700000000000001</v>
      </c>
      <c r="G9" s="93">
        <v>0</v>
      </c>
      <c r="K9" s="9"/>
    </row>
    <row r="10" spans="1:14" ht="12.75" customHeight="1" x14ac:dyDescent="0.3">
      <c r="A10" s="41" t="s">
        <v>9</v>
      </c>
      <c r="B10" s="74">
        <v>0.129</v>
      </c>
      <c r="C10" s="74">
        <v>0.129</v>
      </c>
      <c r="D10" s="93">
        <v>0</v>
      </c>
      <c r="E10" s="30">
        <v>0.2</v>
      </c>
      <c r="F10" s="30">
        <v>0.2</v>
      </c>
      <c r="G10" s="93">
        <v>0</v>
      </c>
    </row>
    <row r="11" spans="1:14" ht="12.75" customHeight="1" x14ac:dyDescent="0.3">
      <c r="A11" s="41" t="s">
        <v>10</v>
      </c>
      <c r="B11" s="74">
        <v>0.14599999999999999</v>
      </c>
      <c r="C11" s="74">
        <v>0.14599999999999999</v>
      </c>
      <c r="D11" s="93">
        <v>0</v>
      </c>
      <c r="E11" s="30">
        <v>0.32200000000000001</v>
      </c>
      <c r="F11" s="30">
        <v>0.32200000000000001</v>
      </c>
      <c r="G11" s="93">
        <v>0</v>
      </c>
    </row>
    <row r="12" spans="1:14" ht="12.75" customHeight="1" x14ac:dyDescent="0.3">
      <c r="A12" s="41" t="s">
        <v>11</v>
      </c>
      <c r="B12" s="74">
        <v>0.47600000000000003</v>
      </c>
      <c r="C12" s="74">
        <v>0.30199999999999999</v>
      </c>
      <c r="D12" s="74">
        <v>0.878</v>
      </c>
      <c r="E12" s="30">
        <v>0.24</v>
      </c>
      <c r="F12" s="30">
        <v>0.24</v>
      </c>
      <c r="G12" s="93">
        <v>0</v>
      </c>
    </row>
    <row r="13" spans="1:14" ht="12.75" customHeight="1" x14ac:dyDescent="0.3">
      <c r="A13" s="41" t="s">
        <v>12</v>
      </c>
      <c r="B13" s="74">
        <v>0.43099999999999999</v>
      </c>
      <c r="C13" s="74">
        <v>0.43099999999999999</v>
      </c>
      <c r="D13" s="93">
        <v>0</v>
      </c>
      <c r="E13" s="30" t="s">
        <v>1</v>
      </c>
      <c r="F13" s="93" t="s">
        <v>151</v>
      </c>
      <c r="G13" s="93" t="s">
        <v>151</v>
      </c>
      <c r="K13" s="2" t="s">
        <v>2</v>
      </c>
    </row>
    <row r="14" spans="1:14" ht="12.75" customHeight="1" x14ac:dyDescent="0.3">
      <c r="A14" s="41" t="s">
        <v>13</v>
      </c>
      <c r="B14" s="74">
        <v>3.7000000000000005E-2</v>
      </c>
      <c r="C14" s="74">
        <v>3.7000000000000005E-2</v>
      </c>
      <c r="D14" s="93">
        <v>0</v>
      </c>
      <c r="E14" s="111" t="s">
        <v>1</v>
      </c>
      <c r="F14" s="93" t="s">
        <v>151</v>
      </c>
      <c r="G14" s="93" t="s">
        <v>151</v>
      </c>
    </row>
    <row r="15" spans="1:14" ht="12.75" customHeight="1" x14ac:dyDescent="0.3">
      <c r="A15" s="41" t="s">
        <v>14</v>
      </c>
      <c r="B15" s="74">
        <v>0.17800000000000002</v>
      </c>
      <c r="C15" s="74">
        <v>0.17800000000000002</v>
      </c>
      <c r="D15" s="93">
        <v>0</v>
      </c>
      <c r="E15" s="111" t="s">
        <v>1</v>
      </c>
      <c r="F15" s="93" t="s">
        <v>151</v>
      </c>
      <c r="G15" s="93" t="s">
        <v>151</v>
      </c>
      <c r="K15" s="9" t="s">
        <v>2</v>
      </c>
    </row>
    <row r="16" spans="1:14" ht="12.75" customHeight="1" x14ac:dyDescent="0.3">
      <c r="A16" s="41" t="s">
        <v>76</v>
      </c>
      <c r="B16" s="74">
        <v>0.20499999999999999</v>
      </c>
      <c r="C16" s="74">
        <v>0.20499999999999999</v>
      </c>
      <c r="D16" s="93">
        <v>0</v>
      </c>
      <c r="E16" s="111" t="s">
        <v>1</v>
      </c>
      <c r="F16" s="93" t="s">
        <v>151</v>
      </c>
      <c r="G16" s="93" t="s">
        <v>151</v>
      </c>
    </row>
    <row r="17" spans="1:11" ht="12.75" customHeight="1" x14ac:dyDescent="0.3">
      <c r="A17" s="41" t="s">
        <v>15</v>
      </c>
      <c r="B17" s="74">
        <v>0.124</v>
      </c>
      <c r="C17" s="74">
        <v>0.124</v>
      </c>
      <c r="D17" s="93">
        <v>0</v>
      </c>
      <c r="E17" s="30">
        <v>0.105</v>
      </c>
      <c r="F17" s="30">
        <v>0.105</v>
      </c>
      <c r="G17" s="93">
        <v>0</v>
      </c>
    </row>
    <row r="18" spans="1:11" ht="18" customHeight="1" x14ac:dyDescent="0.3">
      <c r="A18" s="41" t="s">
        <v>61</v>
      </c>
      <c r="B18" s="74">
        <v>7.0000000000000007E-2</v>
      </c>
      <c r="C18" s="74">
        <v>7.0000000000000007E-2</v>
      </c>
      <c r="D18" s="93">
        <v>0</v>
      </c>
      <c r="E18" s="30" t="s">
        <v>1</v>
      </c>
      <c r="F18" s="128"/>
      <c r="G18" s="93" t="s">
        <v>151</v>
      </c>
    </row>
    <row r="19" spans="1:11" ht="12.75" customHeight="1" x14ac:dyDescent="0.3">
      <c r="A19" s="41" t="s">
        <v>17</v>
      </c>
      <c r="B19" s="74">
        <v>1.9E-2</v>
      </c>
      <c r="C19" s="74">
        <v>1.9E-2</v>
      </c>
      <c r="D19" s="93">
        <v>0</v>
      </c>
      <c r="E19" s="30">
        <v>4.0000000000000001E-3</v>
      </c>
      <c r="F19" s="30">
        <v>4.0000000000000001E-3</v>
      </c>
      <c r="G19" s="93">
        <v>0</v>
      </c>
    </row>
    <row r="20" spans="1:11" ht="12.75" customHeight="1" x14ac:dyDescent="0.3">
      <c r="A20" s="41" t="s">
        <v>18</v>
      </c>
      <c r="B20" s="74">
        <v>0.13200000000000001</v>
      </c>
      <c r="C20" s="74">
        <v>0.13200000000000001</v>
      </c>
      <c r="D20" s="93">
        <v>0</v>
      </c>
      <c r="E20" s="130">
        <v>0.184</v>
      </c>
      <c r="F20" s="30">
        <v>0.184</v>
      </c>
      <c r="G20" s="93">
        <v>0</v>
      </c>
    </row>
    <row r="21" spans="1:11" ht="12.75" customHeight="1" x14ac:dyDescent="0.3">
      <c r="A21" s="41" t="s">
        <v>19</v>
      </c>
      <c r="B21" s="74">
        <v>0.64200000000000002</v>
      </c>
      <c r="C21" s="74">
        <v>0.64200000000000002</v>
      </c>
      <c r="D21" s="93">
        <v>0</v>
      </c>
      <c r="E21" s="111" t="s">
        <v>1</v>
      </c>
      <c r="F21" s="93" t="s">
        <v>151</v>
      </c>
      <c r="G21" s="93" t="s">
        <v>151</v>
      </c>
    </row>
    <row r="22" spans="1:11" ht="12.75" customHeight="1" x14ac:dyDescent="0.3">
      <c r="A22" s="41" t="s">
        <v>62</v>
      </c>
      <c r="B22" s="74">
        <v>0.48399999999999999</v>
      </c>
      <c r="C22" s="74">
        <v>0.48399999999999999</v>
      </c>
      <c r="D22" s="93">
        <v>0</v>
      </c>
      <c r="E22" s="111" t="s">
        <v>1</v>
      </c>
      <c r="F22" s="93" t="s">
        <v>151</v>
      </c>
      <c r="G22" s="93" t="s">
        <v>151</v>
      </c>
    </row>
    <row r="23" spans="1:11" ht="12.75" customHeight="1" x14ac:dyDescent="0.3">
      <c r="A23" s="41" t="s">
        <v>21</v>
      </c>
      <c r="B23" s="74">
        <v>0.14000000000000001</v>
      </c>
      <c r="C23" s="74">
        <v>0.126</v>
      </c>
      <c r="D23" s="74">
        <v>0.65799999999999992</v>
      </c>
      <c r="E23" s="30">
        <v>9.6999999999999989E-2</v>
      </c>
      <c r="F23" s="30">
        <v>8.1000000000000003E-2</v>
      </c>
      <c r="G23" s="30">
        <v>0.85599999999999998</v>
      </c>
    </row>
    <row r="24" spans="1:11" ht="12.75" customHeight="1" x14ac:dyDescent="0.3">
      <c r="A24" s="41" t="s">
        <v>22</v>
      </c>
      <c r="B24" s="74">
        <v>0.17300000000000001</v>
      </c>
      <c r="C24" s="74">
        <v>0.17300000000000001</v>
      </c>
      <c r="D24" s="93">
        <v>0</v>
      </c>
      <c r="E24" s="30">
        <v>0.12</v>
      </c>
      <c r="F24" s="30">
        <v>0.12</v>
      </c>
      <c r="G24" s="93">
        <v>0</v>
      </c>
    </row>
    <row r="25" spans="1:11" ht="12.75" customHeight="1" x14ac:dyDescent="0.3">
      <c r="A25" s="41" t="s">
        <v>23</v>
      </c>
      <c r="B25" s="74">
        <v>0.30199999999999999</v>
      </c>
      <c r="C25" s="74">
        <v>0.30199999999999999</v>
      </c>
      <c r="D25" s="93">
        <v>0</v>
      </c>
      <c r="E25" s="30">
        <v>0.32799999999999996</v>
      </c>
      <c r="F25" s="30">
        <v>0.32799999999999996</v>
      </c>
      <c r="G25" s="93">
        <v>0</v>
      </c>
    </row>
    <row r="26" spans="1:11" ht="12.75" customHeight="1" x14ac:dyDescent="0.3">
      <c r="A26" s="41" t="s">
        <v>24</v>
      </c>
      <c r="B26" s="74">
        <v>0.20100000000000001</v>
      </c>
      <c r="C26" s="74">
        <v>0.20100000000000001</v>
      </c>
      <c r="D26" s="93">
        <v>0</v>
      </c>
      <c r="E26" s="30">
        <v>0.251</v>
      </c>
      <c r="F26" s="30">
        <v>0.251</v>
      </c>
      <c r="G26" s="93">
        <v>0</v>
      </c>
    </row>
    <row r="27" spans="1:11" ht="12.75" customHeight="1" x14ac:dyDescent="0.3">
      <c r="A27" s="41" t="s">
        <v>63</v>
      </c>
      <c r="B27" s="74">
        <v>4.7E-2</v>
      </c>
      <c r="C27" s="74">
        <v>4.7E-2</v>
      </c>
      <c r="D27" s="93">
        <v>0</v>
      </c>
      <c r="E27" s="111" t="s">
        <v>1</v>
      </c>
      <c r="F27" s="93" t="s">
        <v>151</v>
      </c>
      <c r="G27" s="93" t="s">
        <v>151</v>
      </c>
    </row>
    <row r="28" spans="1:11" ht="18" customHeight="1" x14ac:dyDescent="0.3">
      <c r="A28" s="41" t="s">
        <v>26</v>
      </c>
      <c r="B28" s="74">
        <v>0.78</v>
      </c>
      <c r="C28" s="74">
        <v>0.127</v>
      </c>
      <c r="D28" s="74">
        <v>0.94900000000000007</v>
      </c>
      <c r="E28" s="30">
        <v>0.91599999999999993</v>
      </c>
      <c r="F28" s="30">
        <v>0.16399999999999998</v>
      </c>
      <c r="G28" s="30">
        <v>0.97699999999999998</v>
      </c>
    </row>
    <row r="29" spans="1:11" ht="12.75" customHeight="1" x14ac:dyDescent="0.3">
      <c r="A29" s="41" t="s">
        <v>64</v>
      </c>
      <c r="B29" s="74">
        <v>0.12</v>
      </c>
      <c r="C29" s="74">
        <v>0.12</v>
      </c>
      <c r="D29" s="74">
        <v>0</v>
      </c>
      <c r="E29" s="111" t="s">
        <v>1</v>
      </c>
      <c r="F29" s="93" t="s">
        <v>151</v>
      </c>
      <c r="G29" s="93" t="s">
        <v>151</v>
      </c>
      <c r="K29" s="9"/>
    </row>
    <row r="30" spans="1:11" ht="12.75" customHeight="1" x14ac:dyDescent="0.3">
      <c r="A30" s="41" t="s">
        <v>65</v>
      </c>
      <c r="B30" s="74">
        <v>0.504</v>
      </c>
      <c r="C30" s="74">
        <v>7.0999999999999994E-2</v>
      </c>
      <c r="D30" s="74">
        <v>0.98799999999999999</v>
      </c>
      <c r="E30" s="30">
        <v>0.94799999999999995</v>
      </c>
      <c r="F30" s="27"/>
      <c r="G30" s="27">
        <v>0.94799999999999995</v>
      </c>
    </row>
    <row r="31" spans="1:11" ht="12.75" customHeight="1" x14ac:dyDescent="0.3">
      <c r="A31" s="41" t="s">
        <v>66</v>
      </c>
      <c r="B31" s="74">
        <v>0.44700000000000001</v>
      </c>
      <c r="C31" s="74">
        <v>0.44700000000000001</v>
      </c>
      <c r="D31" s="93">
        <v>0</v>
      </c>
      <c r="E31" s="111" t="s">
        <v>1</v>
      </c>
      <c r="F31" s="93" t="s">
        <v>151</v>
      </c>
      <c r="G31" s="93" t="s">
        <v>151</v>
      </c>
    </row>
    <row r="32" spans="1:11" ht="12.75" customHeight="1" x14ac:dyDescent="0.3">
      <c r="A32" s="41" t="s">
        <v>67</v>
      </c>
      <c r="B32" s="74">
        <v>0.20399999999999999</v>
      </c>
      <c r="C32" s="74">
        <v>0.20399999999999999</v>
      </c>
      <c r="D32" s="93">
        <v>0</v>
      </c>
      <c r="E32" s="111" t="s">
        <v>1</v>
      </c>
      <c r="F32" s="93" t="s">
        <v>151</v>
      </c>
      <c r="G32" s="93" t="s">
        <v>151</v>
      </c>
    </row>
    <row r="33" spans="1:7" ht="12.75" customHeight="1" x14ac:dyDescent="0.3">
      <c r="A33" s="41" t="s">
        <v>68</v>
      </c>
      <c r="B33" s="74">
        <v>0.433</v>
      </c>
      <c r="C33" s="74">
        <v>0.433</v>
      </c>
      <c r="D33" s="93">
        <v>0</v>
      </c>
      <c r="E33" s="111" t="s">
        <v>1</v>
      </c>
      <c r="F33" s="93" t="s">
        <v>151</v>
      </c>
      <c r="G33" s="93" t="s">
        <v>151</v>
      </c>
    </row>
    <row r="34" spans="1:7" ht="12.75" customHeight="1" x14ac:dyDescent="0.3">
      <c r="A34" s="41" t="s">
        <v>69</v>
      </c>
      <c r="B34" s="74">
        <v>0.17499999999999999</v>
      </c>
      <c r="C34" s="74">
        <v>0.1</v>
      </c>
      <c r="D34" s="74">
        <v>0.45700000000000002</v>
      </c>
      <c r="E34" s="111" t="s">
        <v>1</v>
      </c>
      <c r="F34" s="93" t="s">
        <v>151</v>
      </c>
      <c r="G34" s="93" t="s">
        <v>151</v>
      </c>
    </row>
    <row r="35" spans="1:7" ht="12.75" customHeight="1" x14ac:dyDescent="0.3">
      <c r="A35" s="41" t="s">
        <v>33</v>
      </c>
      <c r="B35" s="74">
        <v>0.34399999999999997</v>
      </c>
      <c r="C35" s="74">
        <v>0.34399999999999997</v>
      </c>
      <c r="D35" s="93">
        <v>0</v>
      </c>
      <c r="E35" s="30">
        <v>0.36299999999999999</v>
      </c>
      <c r="F35" s="30">
        <v>0.36299999999999999</v>
      </c>
      <c r="G35" s="93">
        <v>0</v>
      </c>
    </row>
    <row r="36" spans="1:7" ht="12.75" customHeight="1" x14ac:dyDescent="0.3">
      <c r="A36" s="41" t="s">
        <v>70</v>
      </c>
      <c r="B36" s="74">
        <v>0.10300000000000001</v>
      </c>
      <c r="C36" s="74">
        <v>8.5000000000000006E-2</v>
      </c>
      <c r="D36" s="74">
        <v>0.153</v>
      </c>
      <c r="E36" s="111" t="s">
        <v>1</v>
      </c>
      <c r="F36" s="93" t="s">
        <v>151</v>
      </c>
      <c r="G36" s="93" t="s">
        <v>151</v>
      </c>
    </row>
    <row r="37" spans="1:7" ht="12.75" customHeight="1" x14ac:dyDescent="0.3">
      <c r="A37" s="41" t="s">
        <v>35</v>
      </c>
      <c r="B37" s="74">
        <v>0.23499999999999999</v>
      </c>
      <c r="C37" s="74">
        <v>0.23499999999999999</v>
      </c>
      <c r="D37" s="93">
        <v>0</v>
      </c>
      <c r="E37" s="30">
        <v>0.29499999999999998</v>
      </c>
      <c r="F37" s="30">
        <v>0.29499999999999998</v>
      </c>
      <c r="G37" s="93">
        <v>0</v>
      </c>
    </row>
    <row r="38" spans="1:7" ht="18" customHeight="1" x14ac:dyDescent="0.3">
      <c r="A38" s="41" t="s">
        <v>71</v>
      </c>
      <c r="B38" s="74">
        <v>0.61699999999999999</v>
      </c>
      <c r="C38" s="9">
        <v>0.23899999999999999</v>
      </c>
      <c r="D38" s="74">
        <v>0.85799999999999998</v>
      </c>
      <c r="E38" s="111" t="s">
        <v>1</v>
      </c>
      <c r="F38" s="128"/>
      <c r="G38" s="93" t="s">
        <v>151</v>
      </c>
    </row>
    <row r="39" spans="1:7" ht="12.75" customHeight="1" x14ac:dyDescent="0.3">
      <c r="A39" s="41" t="s">
        <v>72</v>
      </c>
      <c r="B39" s="74">
        <v>5.5E-2</v>
      </c>
      <c r="C39" s="9">
        <v>5.5E-2</v>
      </c>
      <c r="D39" s="93">
        <v>0</v>
      </c>
      <c r="E39" s="130">
        <v>0.93700000000000006</v>
      </c>
      <c r="F39" s="27">
        <v>0.93700000000000006</v>
      </c>
      <c r="G39" s="93">
        <v>0</v>
      </c>
    </row>
    <row r="40" spans="1:7" ht="12.75" customHeight="1" x14ac:dyDescent="0.3">
      <c r="A40" s="41" t="s">
        <v>38</v>
      </c>
      <c r="B40" s="74">
        <v>7.4999999999999997E-2</v>
      </c>
      <c r="C40" s="9">
        <v>7.4999999999999997E-2</v>
      </c>
      <c r="D40" s="93">
        <v>0</v>
      </c>
      <c r="E40" s="30">
        <v>0.17800000000000002</v>
      </c>
      <c r="F40" s="30">
        <v>0.17800000000000002</v>
      </c>
      <c r="G40" s="93">
        <v>0</v>
      </c>
    </row>
    <row r="41" spans="1:7" ht="12.75" customHeight="1" x14ac:dyDescent="0.3">
      <c r="A41" s="41" t="s">
        <v>73</v>
      </c>
      <c r="B41" s="74">
        <v>0.115</v>
      </c>
      <c r="C41" s="9">
        <v>0.107</v>
      </c>
      <c r="D41" s="74">
        <v>0.125</v>
      </c>
      <c r="E41" s="111" t="s">
        <v>1</v>
      </c>
      <c r="F41" s="128"/>
      <c r="G41" s="93" t="s">
        <v>151</v>
      </c>
    </row>
    <row r="42" spans="1:7" ht="12.75" customHeight="1" x14ac:dyDescent="0.3">
      <c r="A42" s="41" t="s">
        <v>40</v>
      </c>
      <c r="B42" s="74">
        <v>5.4000000000000006E-2</v>
      </c>
      <c r="C42" s="9">
        <v>5.4000000000000006E-2</v>
      </c>
      <c r="D42" s="93">
        <v>0</v>
      </c>
      <c r="E42" s="30">
        <v>0.13200000000000001</v>
      </c>
      <c r="F42" s="30">
        <v>0.13200000000000001</v>
      </c>
      <c r="G42" s="93">
        <v>0</v>
      </c>
    </row>
    <row r="43" spans="1:7" ht="12.75" customHeight="1" x14ac:dyDescent="0.3">
      <c r="A43" s="41" t="s">
        <v>41</v>
      </c>
      <c r="B43" s="74">
        <v>0.40600000000000003</v>
      </c>
      <c r="C43" s="9">
        <v>0.40600000000000003</v>
      </c>
      <c r="D43" s="93">
        <v>0</v>
      </c>
      <c r="E43" s="111" t="s">
        <v>1</v>
      </c>
      <c r="F43" s="128"/>
      <c r="G43" s="93" t="s">
        <v>151</v>
      </c>
    </row>
    <row r="44" spans="1:7" ht="12.75" customHeight="1" x14ac:dyDescent="0.3">
      <c r="A44" s="41" t="s">
        <v>42</v>
      </c>
      <c r="B44" s="74">
        <v>0.35499999999999998</v>
      </c>
      <c r="C44" s="9">
        <v>0.35499999999999998</v>
      </c>
      <c r="D44" s="93">
        <v>0</v>
      </c>
      <c r="E44" s="30">
        <v>0.315</v>
      </c>
      <c r="F44" s="30">
        <v>0.315</v>
      </c>
      <c r="G44" s="93">
        <v>0</v>
      </c>
    </row>
    <row r="45" spans="1:7" ht="12.75" customHeight="1" x14ac:dyDescent="0.3">
      <c r="A45" s="41" t="s">
        <v>74</v>
      </c>
      <c r="B45" s="74">
        <v>0.155</v>
      </c>
      <c r="C45" s="9">
        <v>0.155</v>
      </c>
      <c r="D45" s="93">
        <v>0</v>
      </c>
      <c r="E45" s="111" t="s">
        <v>1</v>
      </c>
      <c r="F45" s="93" t="s">
        <v>151</v>
      </c>
      <c r="G45" s="93" t="s">
        <v>151</v>
      </c>
    </row>
    <row r="46" spans="1:7" ht="12.75" customHeight="1" x14ac:dyDescent="0.3">
      <c r="A46" s="41" t="s">
        <v>44</v>
      </c>
      <c r="B46" s="74">
        <v>0.47600000000000003</v>
      </c>
      <c r="C46" s="9">
        <v>2.2000000000000002E-2</v>
      </c>
      <c r="D46" s="74">
        <v>0.80799999999999994</v>
      </c>
      <c r="E46" s="30">
        <v>0.88300000000000001</v>
      </c>
      <c r="F46" s="128">
        <v>0</v>
      </c>
      <c r="G46" s="30">
        <v>0.88300000000000001</v>
      </c>
    </row>
    <row r="47" spans="1:7" ht="12.75" customHeight="1" x14ac:dyDescent="0.3">
      <c r="A47" s="41" t="s">
        <v>45</v>
      </c>
      <c r="B47" s="74">
        <v>0.17899999999999999</v>
      </c>
      <c r="C47" s="9">
        <v>0.17899999999999999</v>
      </c>
      <c r="D47" s="93">
        <v>0</v>
      </c>
      <c r="E47" s="30">
        <v>0.32899999999999996</v>
      </c>
      <c r="F47" s="30">
        <v>0.32899999999999996</v>
      </c>
      <c r="G47" s="93">
        <v>0</v>
      </c>
    </row>
    <row r="48" spans="1:7" ht="18" customHeight="1" x14ac:dyDescent="0.3">
      <c r="A48" s="41" t="s">
        <v>46</v>
      </c>
      <c r="B48" s="74">
        <v>6.8000000000000005E-2</v>
      </c>
      <c r="C48" s="9">
        <v>6.8000000000000005E-2</v>
      </c>
      <c r="D48" s="93">
        <v>0</v>
      </c>
      <c r="E48" s="111" t="s">
        <v>1</v>
      </c>
      <c r="F48" s="93" t="s">
        <v>151</v>
      </c>
      <c r="G48" s="93" t="s">
        <v>151</v>
      </c>
    </row>
    <row r="49" spans="1:11" ht="12.75" customHeight="1" x14ac:dyDescent="0.3">
      <c r="A49" s="41" t="s">
        <v>47</v>
      </c>
      <c r="B49" s="74">
        <v>7.5999999999999998E-2</v>
      </c>
      <c r="C49" s="9">
        <v>7.5999999999999998E-2</v>
      </c>
      <c r="D49" s="93">
        <v>0</v>
      </c>
      <c r="E49" s="30">
        <v>8.900000000000001E-2</v>
      </c>
      <c r="F49" s="30">
        <v>8.900000000000001E-2</v>
      </c>
      <c r="G49" s="93">
        <v>0</v>
      </c>
    </row>
    <row r="50" spans="1:11" ht="12.75" customHeight="1" x14ac:dyDescent="0.3">
      <c r="A50" s="41" t="s">
        <v>48</v>
      </c>
      <c r="B50" s="74">
        <v>6.4000000000000001E-2</v>
      </c>
      <c r="C50" s="9">
        <v>6.4000000000000001E-2</v>
      </c>
      <c r="D50" s="93">
        <v>0</v>
      </c>
      <c r="E50" s="111" t="s">
        <v>1</v>
      </c>
      <c r="F50" s="93" t="s">
        <v>151</v>
      </c>
      <c r="G50" s="93" t="s">
        <v>151</v>
      </c>
    </row>
    <row r="51" spans="1:11" ht="12.75" customHeight="1" x14ac:dyDescent="0.3">
      <c r="A51" s="41" t="s">
        <v>49</v>
      </c>
      <c r="B51" s="74">
        <v>0.54500000000000004</v>
      </c>
      <c r="C51" s="9">
        <v>0.54500000000000004</v>
      </c>
      <c r="D51" s="93">
        <v>0</v>
      </c>
      <c r="E51" s="111" t="s">
        <v>1</v>
      </c>
      <c r="F51" s="93" t="s">
        <v>151</v>
      </c>
      <c r="G51" s="93" t="s">
        <v>151</v>
      </c>
      <c r="H51" s="97"/>
    </row>
    <row r="52" spans="1:11" ht="12.75" customHeight="1" x14ac:dyDescent="0.3">
      <c r="A52" s="41" t="s">
        <v>50</v>
      </c>
      <c r="B52" s="74">
        <v>0.32500000000000001</v>
      </c>
      <c r="C52" s="9">
        <v>0.32500000000000001</v>
      </c>
      <c r="D52" s="93">
        <v>0</v>
      </c>
      <c r="E52" s="30">
        <v>0.377</v>
      </c>
      <c r="F52" s="30">
        <v>0.377</v>
      </c>
      <c r="G52" s="93">
        <v>0</v>
      </c>
      <c r="H52" s="5"/>
    </row>
    <row r="53" spans="1:11" ht="12.75" customHeight="1" x14ac:dyDescent="0.3">
      <c r="A53" s="41" t="s">
        <v>51</v>
      </c>
      <c r="B53" s="74">
        <v>0.161</v>
      </c>
      <c r="C53" s="9">
        <v>0.161</v>
      </c>
      <c r="D53" s="93">
        <v>0</v>
      </c>
      <c r="E53" s="111" t="s">
        <v>1</v>
      </c>
      <c r="F53" s="93" t="s">
        <v>151</v>
      </c>
      <c r="G53" s="93" t="s">
        <v>151</v>
      </c>
      <c r="H53" s="5"/>
      <c r="K53" s="9"/>
    </row>
    <row r="54" spans="1:11" ht="12.75" customHeight="1" x14ac:dyDescent="0.3">
      <c r="A54" s="41" t="s">
        <v>52</v>
      </c>
      <c r="B54" s="74">
        <v>0.11800000000000001</v>
      </c>
      <c r="C54" s="9">
        <v>7.0000000000000007E-2</v>
      </c>
      <c r="D54" s="74">
        <v>0.55899999999999994</v>
      </c>
      <c r="E54" s="111" t="s">
        <v>1</v>
      </c>
      <c r="F54" s="93" t="s">
        <v>151</v>
      </c>
      <c r="G54" s="93" t="s">
        <v>151</v>
      </c>
    </row>
    <row r="55" spans="1:11" ht="12.75" customHeight="1" x14ac:dyDescent="0.3">
      <c r="A55" s="41" t="s">
        <v>53</v>
      </c>
      <c r="B55" s="74">
        <v>0.32600000000000001</v>
      </c>
      <c r="C55" s="9">
        <v>6.0999999999999999E-2</v>
      </c>
      <c r="D55" s="74">
        <v>0.93500000000000005</v>
      </c>
      <c r="E55" s="30">
        <v>0.441</v>
      </c>
      <c r="F55" s="30">
        <v>4.2999999999999997E-2</v>
      </c>
      <c r="G55" s="30">
        <v>0.92400000000000004</v>
      </c>
    </row>
    <row r="56" spans="1:11" ht="12.75" customHeight="1" x14ac:dyDescent="0.3">
      <c r="A56" s="41" t="s">
        <v>54</v>
      </c>
      <c r="B56" s="74">
        <v>2.5000000000000001E-2</v>
      </c>
      <c r="C56" s="9">
        <v>2.5000000000000001E-2</v>
      </c>
      <c r="D56" s="128">
        <v>0</v>
      </c>
      <c r="E56" s="111" t="s">
        <v>1</v>
      </c>
      <c r="F56" s="93" t="s">
        <v>151</v>
      </c>
      <c r="G56" s="93" t="s">
        <v>151</v>
      </c>
    </row>
    <row r="57" spans="1:11" ht="12.75" customHeight="1" x14ac:dyDescent="0.3">
      <c r="A57" s="41" t="s">
        <v>55</v>
      </c>
      <c r="B57" s="74">
        <v>0.13500000000000001</v>
      </c>
      <c r="C57" s="9">
        <v>9.8000000000000004E-2</v>
      </c>
      <c r="D57" s="74">
        <v>0.70499999999999996</v>
      </c>
      <c r="E57" s="111" t="s">
        <v>1</v>
      </c>
      <c r="F57" s="93" t="s">
        <v>151</v>
      </c>
      <c r="G57" s="93" t="s">
        <v>151</v>
      </c>
    </row>
    <row r="58" spans="1:11" ht="18" customHeight="1" x14ac:dyDescent="0.3">
      <c r="A58" s="41" t="s">
        <v>56</v>
      </c>
      <c r="B58" s="74">
        <v>0.33899999999999997</v>
      </c>
      <c r="C58" s="9">
        <v>9.1999999999999998E-2</v>
      </c>
      <c r="D58" s="74">
        <v>0.72699999999999998</v>
      </c>
      <c r="E58" s="30">
        <v>0.55700000000000005</v>
      </c>
      <c r="F58" s="30">
        <v>0.14000000000000001</v>
      </c>
      <c r="G58" s="30">
        <v>0.72499999999999998</v>
      </c>
    </row>
    <row r="59" spans="1:11" ht="12.75" customHeight="1" x14ac:dyDescent="0.3">
      <c r="A59" s="41" t="s">
        <v>75</v>
      </c>
      <c r="B59" s="74">
        <v>0.23800000000000002</v>
      </c>
      <c r="C59" s="9">
        <v>0.23800000000000002</v>
      </c>
      <c r="D59" s="93">
        <v>0</v>
      </c>
      <c r="E59" s="111" t="s">
        <v>1</v>
      </c>
      <c r="F59" s="93" t="s">
        <v>151</v>
      </c>
      <c r="G59" s="93" t="s">
        <v>151</v>
      </c>
    </row>
    <row r="60" spans="1:11" ht="12.75" customHeight="1" x14ac:dyDescent="0.3">
      <c r="A60" s="41" t="s">
        <v>58</v>
      </c>
      <c r="B60" s="74">
        <v>0.56999999999999995</v>
      </c>
      <c r="C60" s="9">
        <v>0.495</v>
      </c>
      <c r="D60" s="74">
        <v>0.80599999999999994</v>
      </c>
      <c r="E60" s="30">
        <v>0.51</v>
      </c>
      <c r="F60" s="30">
        <v>0.318</v>
      </c>
      <c r="G60" s="30">
        <v>0.624</v>
      </c>
    </row>
    <row r="61" spans="1:11" ht="12.75" customHeight="1" x14ac:dyDescent="0.3">
      <c r="A61" s="42" t="s">
        <v>59</v>
      </c>
      <c r="B61" s="59">
        <v>0.745</v>
      </c>
      <c r="C61" s="59">
        <v>0.745</v>
      </c>
      <c r="D61" s="129">
        <v>0</v>
      </c>
      <c r="E61" s="142">
        <v>0.745</v>
      </c>
      <c r="F61" s="142">
        <v>0.745</v>
      </c>
      <c r="G61" s="229">
        <v>0</v>
      </c>
    </row>
    <row r="62" spans="1:11" ht="12.75" customHeight="1" x14ac:dyDescent="0.25">
      <c r="A62" s="15" t="s">
        <v>80</v>
      </c>
      <c r="B62" s="15"/>
      <c r="C62" s="15"/>
      <c r="D62" s="15"/>
      <c r="E62" s="15"/>
      <c r="F62" s="15"/>
      <c r="G62" s="15"/>
    </row>
  </sheetData>
  <phoneticPr fontId="3" type="noConversion"/>
  <printOptions horizontalCentered="1"/>
  <pageMargins left="0.25" right="0.25" top="0.25" bottom="0.25" header="0.5" footer="0.5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4"/>
  <sheetViews>
    <sheetView zoomScaleNormal="100" zoomScaleSheetLayoutView="100" workbookViewId="0">
      <selection activeCell="F1" sqref="F1:G1048576"/>
    </sheetView>
  </sheetViews>
  <sheetFormatPr defaultColWidth="9.08984375" defaultRowHeight="12.75" customHeight="1" x14ac:dyDescent="0.25"/>
  <cols>
    <col min="1" max="1" width="15.6328125" style="10" customWidth="1"/>
    <col min="2" max="9" width="10.6328125" style="10" customWidth="1"/>
    <col min="10" max="16384" width="9.08984375" style="10"/>
  </cols>
  <sheetData>
    <row r="1" spans="1:11" s="109" customFormat="1" ht="12.75" customHeight="1" x14ac:dyDescent="0.3">
      <c r="A1" s="159" t="s">
        <v>184</v>
      </c>
      <c r="B1" s="159"/>
      <c r="C1" s="159"/>
      <c r="D1" s="159"/>
      <c r="E1" s="159"/>
      <c r="F1" s="159"/>
      <c r="G1" s="159"/>
      <c r="H1" s="159"/>
      <c r="I1" s="159"/>
    </row>
    <row r="2" spans="1:11" s="109" customFormat="1" ht="12.75" customHeight="1" x14ac:dyDescent="0.3">
      <c r="A2" s="159" t="s">
        <v>185</v>
      </c>
      <c r="B2" s="159"/>
      <c r="C2" s="159"/>
      <c r="D2" s="159"/>
      <c r="E2" s="159"/>
      <c r="F2" s="159"/>
      <c r="G2" s="159"/>
      <c r="H2" s="159"/>
      <c r="I2" s="159"/>
    </row>
    <row r="3" spans="1:11" ht="12.75" customHeight="1" x14ac:dyDescent="0.3">
      <c r="A3" s="159" t="s">
        <v>269</v>
      </c>
      <c r="B3" s="159"/>
      <c r="C3" s="159"/>
      <c r="D3" s="159"/>
      <c r="E3" s="159"/>
      <c r="F3" s="159"/>
      <c r="G3" s="159"/>
      <c r="H3" s="159"/>
      <c r="I3" s="159"/>
    </row>
    <row r="4" spans="1:11" s="173" customFormat="1" ht="20" customHeight="1" x14ac:dyDescent="0.25">
      <c r="A4" s="176" t="str">
        <f>'1B'!$A$4</f>
        <v>ACF-OFA: 07/24/2023</v>
      </c>
      <c r="B4" s="176"/>
      <c r="C4" s="176"/>
      <c r="D4" s="176"/>
      <c r="E4" s="176"/>
      <c r="F4" s="176"/>
      <c r="G4" s="176"/>
      <c r="H4" s="176"/>
      <c r="I4" s="176"/>
    </row>
    <row r="5" spans="1:11" s="12" customFormat="1" ht="20" customHeight="1" x14ac:dyDescent="0.25">
      <c r="A5" s="243"/>
      <c r="B5" s="242" t="s">
        <v>78</v>
      </c>
      <c r="C5" s="240"/>
      <c r="D5" s="240"/>
      <c r="E5" s="244"/>
      <c r="F5" s="242" t="s">
        <v>60</v>
      </c>
      <c r="G5" s="240"/>
      <c r="H5" s="239"/>
      <c r="I5" s="245"/>
    </row>
    <row r="6" spans="1:11" s="12" customFormat="1" ht="30" customHeight="1" x14ac:dyDescent="0.3">
      <c r="A6" s="138" t="s">
        <v>0</v>
      </c>
      <c r="B6" s="75" t="s">
        <v>267</v>
      </c>
      <c r="C6" s="75" t="s">
        <v>271</v>
      </c>
      <c r="D6" s="75" t="s">
        <v>126</v>
      </c>
      <c r="E6" s="184" t="s">
        <v>127</v>
      </c>
      <c r="F6" s="75" t="s">
        <v>267</v>
      </c>
      <c r="G6" s="75" t="s">
        <v>271</v>
      </c>
      <c r="H6" s="75" t="s">
        <v>126</v>
      </c>
      <c r="I6" s="75" t="s">
        <v>127</v>
      </c>
    </row>
    <row r="7" spans="1:11" ht="12.75" customHeight="1" x14ac:dyDescent="0.3">
      <c r="A7" s="33" t="s">
        <v>3</v>
      </c>
      <c r="B7" s="29">
        <v>0.33600000000000002</v>
      </c>
      <c r="C7" s="27">
        <f>'1B'!B7</f>
        <v>0.35600000000000004</v>
      </c>
      <c r="D7" s="27">
        <f>C7-B7</f>
        <v>2.0000000000000018E-2</v>
      </c>
      <c r="E7" s="185">
        <f>D7/B7</f>
        <v>5.9523809523809576E-2</v>
      </c>
      <c r="F7" s="27">
        <v>0.379</v>
      </c>
      <c r="G7" s="27">
        <f>'1B'!E7</f>
        <v>0.44</v>
      </c>
      <c r="H7" s="27">
        <f>G7-F7</f>
        <v>6.0999999999999999E-2</v>
      </c>
      <c r="I7" s="27">
        <f>H7/F7</f>
        <v>0.16094986807387862</v>
      </c>
    </row>
    <row r="8" spans="1:11" ht="18" customHeight="1" x14ac:dyDescent="0.3">
      <c r="A8" s="41" t="s">
        <v>7</v>
      </c>
      <c r="B8" s="29">
        <v>0.36899999999999999</v>
      </c>
      <c r="C8" s="27">
        <f>'1B'!B8</f>
        <v>0.44900000000000001</v>
      </c>
      <c r="D8" s="27">
        <f t="shared" ref="D8:D61" si="0">C8-B8</f>
        <v>8.0000000000000016E-2</v>
      </c>
      <c r="E8" s="185">
        <f t="shared" ref="E8:E61" si="1">D8/B8</f>
        <v>0.21680216802168026</v>
      </c>
      <c r="F8" s="27">
        <v>0.55700000000000005</v>
      </c>
      <c r="G8" s="27">
        <f>'1B'!E8</f>
        <v>0.40100000000000002</v>
      </c>
      <c r="H8" s="27">
        <f t="shared" ref="H8:H12" si="2">G8-F8</f>
        <v>-0.15600000000000003</v>
      </c>
      <c r="I8" s="27">
        <f t="shared" ref="I8:I12" si="3">H8/F8</f>
        <v>-0.28007181328545783</v>
      </c>
    </row>
    <row r="9" spans="1:11" ht="12.75" customHeight="1" x14ac:dyDescent="0.3">
      <c r="A9" s="41" t="s">
        <v>8</v>
      </c>
      <c r="B9" s="29">
        <v>0.307</v>
      </c>
      <c r="C9" s="27">
        <f>'1B'!B9</f>
        <v>0.311</v>
      </c>
      <c r="D9" s="27">
        <f t="shared" si="0"/>
        <v>4.0000000000000036E-3</v>
      </c>
      <c r="E9" s="185">
        <f t="shared" si="1"/>
        <v>1.3029315960912063E-2</v>
      </c>
      <c r="F9" s="27">
        <v>0.40899999999999997</v>
      </c>
      <c r="G9" s="27">
        <f>'1B'!E9</f>
        <v>0.38700000000000001</v>
      </c>
      <c r="H9" s="27">
        <f t="shared" si="2"/>
        <v>-2.1999999999999964E-2</v>
      </c>
      <c r="I9" s="27">
        <f t="shared" si="3"/>
        <v>-5.3789731051344658E-2</v>
      </c>
      <c r="K9" s="11"/>
    </row>
    <row r="10" spans="1:11" ht="12.75" customHeight="1" x14ac:dyDescent="0.3">
      <c r="A10" s="41" t="s">
        <v>9</v>
      </c>
      <c r="B10" s="29">
        <v>0.11699999999999999</v>
      </c>
      <c r="C10" s="27">
        <f>'1B'!B10</f>
        <v>0.129</v>
      </c>
      <c r="D10" s="27">
        <f t="shared" si="0"/>
        <v>1.2000000000000011E-2</v>
      </c>
      <c r="E10" s="185">
        <f t="shared" si="1"/>
        <v>0.10256410256410266</v>
      </c>
      <c r="F10" s="27">
        <v>0.151</v>
      </c>
      <c r="G10" s="27">
        <f>'1B'!E10</f>
        <v>0.2</v>
      </c>
      <c r="H10" s="27">
        <f t="shared" si="2"/>
        <v>4.9000000000000016E-2</v>
      </c>
      <c r="I10" s="27">
        <f t="shared" si="3"/>
        <v>0.32450331125827825</v>
      </c>
    </row>
    <row r="11" spans="1:11" ht="12.75" customHeight="1" x14ac:dyDescent="0.3">
      <c r="A11" s="41" t="s">
        <v>10</v>
      </c>
      <c r="B11" s="29">
        <v>0.14099999999999999</v>
      </c>
      <c r="C11" s="27">
        <f>'1B'!B11</f>
        <v>0.14599999999999999</v>
      </c>
      <c r="D11" s="27">
        <f t="shared" si="0"/>
        <v>5.0000000000000044E-3</v>
      </c>
      <c r="E11" s="185">
        <f t="shared" si="1"/>
        <v>3.5460992907801456E-2</v>
      </c>
      <c r="F11" s="27">
        <v>0.17699999999999999</v>
      </c>
      <c r="G11" s="27">
        <f>'1B'!E11</f>
        <v>0.32200000000000001</v>
      </c>
      <c r="H11" s="27">
        <f t="shared" si="2"/>
        <v>0.14500000000000002</v>
      </c>
      <c r="I11" s="27">
        <f t="shared" si="3"/>
        <v>0.81920903954802271</v>
      </c>
    </row>
    <row r="12" spans="1:11" ht="12.75" customHeight="1" x14ac:dyDescent="0.3">
      <c r="A12" s="41" t="s">
        <v>11</v>
      </c>
      <c r="B12" s="29">
        <v>0.52100000000000002</v>
      </c>
      <c r="C12" s="27">
        <f>'1B'!B12</f>
        <v>0.47600000000000003</v>
      </c>
      <c r="D12" s="27">
        <f t="shared" si="0"/>
        <v>-4.4999999999999984E-2</v>
      </c>
      <c r="E12" s="185">
        <f t="shared" si="1"/>
        <v>-8.6372360844529719E-2</v>
      </c>
      <c r="F12" s="27">
        <v>0.22800000000000001</v>
      </c>
      <c r="G12" s="27">
        <f>'1B'!E12</f>
        <v>0.24</v>
      </c>
      <c r="H12" s="27">
        <f t="shared" si="2"/>
        <v>1.1999999999999983E-2</v>
      </c>
      <c r="I12" s="27">
        <f t="shared" si="3"/>
        <v>5.2631578947368342E-2</v>
      </c>
    </row>
    <row r="13" spans="1:11" ht="12.75" customHeight="1" x14ac:dyDescent="0.3">
      <c r="A13" s="41" t="s">
        <v>12</v>
      </c>
      <c r="B13" s="29">
        <v>0.442</v>
      </c>
      <c r="C13" s="27">
        <f>'1B'!B13</f>
        <v>0.43099999999999999</v>
      </c>
      <c r="D13" s="27">
        <f t="shared" si="0"/>
        <v>-1.100000000000001E-2</v>
      </c>
      <c r="E13" s="185">
        <f t="shared" si="1"/>
        <v>-2.4886877828054321E-2</v>
      </c>
      <c r="F13" s="128" t="s">
        <v>151</v>
      </c>
      <c r="G13" s="207" t="s">
        <v>151</v>
      </c>
      <c r="H13" s="93" t="s">
        <v>151</v>
      </c>
      <c r="I13" s="93" t="s">
        <v>151</v>
      </c>
      <c r="K13" s="10" t="s">
        <v>2</v>
      </c>
    </row>
    <row r="14" spans="1:11" ht="12.75" customHeight="1" x14ac:dyDescent="0.3">
      <c r="A14" s="41" t="s">
        <v>13</v>
      </c>
      <c r="B14" s="29">
        <v>3.4000000000000002E-2</v>
      </c>
      <c r="C14" s="27">
        <f>'1B'!B14</f>
        <v>3.7000000000000005E-2</v>
      </c>
      <c r="D14" s="27">
        <f t="shared" si="0"/>
        <v>3.0000000000000027E-3</v>
      </c>
      <c r="E14" s="185">
        <f t="shared" si="1"/>
        <v>8.8235294117647134E-2</v>
      </c>
      <c r="F14" s="230" t="s">
        <v>151</v>
      </c>
      <c r="G14" s="93" t="s">
        <v>151</v>
      </c>
      <c r="H14" s="93" t="s">
        <v>151</v>
      </c>
      <c r="I14" s="93" t="s">
        <v>151</v>
      </c>
      <c r="K14" s="10" t="s">
        <v>2</v>
      </c>
    </row>
    <row r="15" spans="1:11" ht="12.75" customHeight="1" x14ac:dyDescent="0.3">
      <c r="A15" s="41" t="s">
        <v>14</v>
      </c>
      <c r="B15" s="29">
        <v>0.27600000000000002</v>
      </c>
      <c r="C15" s="27">
        <f>'1B'!B15</f>
        <v>0.17800000000000002</v>
      </c>
      <c r="D15" s="27">
        <f t="shared" si="0"/>
        <v>-9.8000000000000004E-2</v>
      </c>
      <c r="E15" s="185">
        <f t="shared" si="1"/>
        <v>-0.35507246376811591</v>
      </c>
      <c r="F15" s="230" t="s">
        <v>151</v>
      </c>
      <c r="G15" s="93" t="s">
        <v>151</v>
      </c>
      <c r="H15" s="93" t="s">
        <v>151</v>
      </c>
      <c r="I15" s="93" t="s">
        <v>151</v>
      </c>
      <c r="K15" s="11" t="s">
        <v>2</v>
      </c>
    </row>
    <row r="16" spans="1:11" ht="12.75" customHeight="1" x14ac:dyDescent="0.3">
      <c r="A16" s="41" t="s">
        <v>76</v>
      </c>
      <c r="B16" s="29">
        <v>0.15</v>
      </c>
      <c r="C16" s="27">
        <f>'1B'!B16</f>
        <v>0.20499999999999999</v>
      </c>
      <c r="D16" s="27">
        <f t="shared" si="0"/>
        <v>5.4999999999999993E-2</v>
      </c>
      <c r="E16" s="185">
        <f t="shared" si="1"/>
        <v>0.36666666666666664</v>
      </c>
      <c r="F16" s="230" t="s">
        <v>151</v>
      </c>
      <c r="G16" s="93" t="s">
        <v>151</v>
      </c>
      <c r="H16" s="93" t="s">
        <v>151</v>
      </c>
      <c r="I16" s="93" t="s">
        <v>151</v>
      </c>
    </row>
    <row r="17" spans="1:11" ht="12.75" customHeight="1" x14ac:dyDescent="0.3">
      <c r="A17" s="41" t="s">
        <v>15</v>
      </c>
      <c r="B17" s="29">
        <v>3.7000000000000005E-2</v>
      </c>
      <c r="C17" s="27">
        <f>'1B'!B17</f>
        <v>0.124</v>
      </c>
      <c r="D17" s="27">
        <f t="shared" si="0"/>
        <v>8.6999999999999994E-2</v>
      </c>
      <c r="E17" s="185">
        <f t="shared" si="1"/>
        <v>2.3513513513513509</v>
      </c>
      <c r="F17" s="27">
        <v>0.01</v>
      </c>
      <c r="G17" s="27">
        <f>'1B'!E17</f>
        <v>0.105</v>
      </c>
      <c r="H17" s="27">
        <f>G17-F17</f>
        <v>9.5000000000000001E-2</v>
      </c>
      <c r="I17" s="27">
        <f>H17/F17</f>
        <v>9.5</v>
      </c>
    </row>
    <row r="18" spans="1:11" ht="18" customHeight="1" x14ac:dyDescent="0.3">
      <c r="A18" s="41" t="s">
        <v>16</v>
      </c>
      <c r="B18" s="29">
        <v>4.5999999999999999E-2</v>
      </c>
      <c r="C18" s="27">
        <f>'1B'!B18</f>
        <v>7.0000000000000007E-2</v>
      </c>
      <c r="D18" s="27">
        <f t="shared" si="0"/>
        <v>2.4000000000000007E-2</v>
      </c>
      <c r="E18" s="185">
        <f t="shared" si="1"/>
        <v>0.52173913043478282</v>
      </c>
      <c r="F18" s="231" t="s">
        <v>151</v>
      </c>
      <c r="G18" s="93" t="s">
        <v>151</v>
      </c>
      <c r="H18" s="93" t="s">
        <v>151</v>
      </c>
      <c r="I18" s="93" t="s">
        <v>151</v>
      </c>
    </row>
    <row r="19" spans="1:11" ht="12.75" customHeight="1" x14ac:dyDescent="0.3">
      <c r="A19" s="41" t="s">
        <v>17</v>
      </c>
      <c r="B19" s="29">
        <v>2.8999999999999998E-2</v>
      </c>
      <c r="C19" s="27">
        <f>'1B'!B19</f>
        <v>1.9E-2</v>
      </c>
      <c r="D19" s="27">
        <f t="shared" si="0"/>
        <v>-9.9999999999999985E-3</v>
      </c>
      <c r="E19" s="185">
        <f t="shared" si="1"/>
        <v>-0.34482758620689652</v>
      </c>
      <c r="F19" s="27">
        <v>6.0000000000000001E-3</v>
      </c>
      <c r="G19" s="27">
        <f>'1B'!E19</f>
        <v>4.0000000000000001E-3</v>
      </c>
      <c r="H19" s="27">
        <f>G19-F19</f>
        <v>-2E-3</v>
      </c>
      <c r="I19" s="27">
        <f>H19/F19</f>
        <v>-0.33333333333333331</v>
      </c>
    </row>
    <row r="20" spans="1:11" ht="12.75" customHeight="1" x14ac:dyDescent="0.3">
      <c r="A20" s="41" t="s">
        <v>18</v>
      </c>
      <c r="B20" s="29">
        <v>0.109</v>
      </c>
      <c r="C20" s="27">
        <f>'1B'!B20</f>
        <v>0.13200000000000001</v>
      </c>
      <c r="D20" s="27">
        <f t="shared" si="0"/>
        <v>2.3000000000000007E-2</v>
      </c>
      <c r="E20" s="185">
        <f t="shared" si="1"/>
        <v>0.21100917431192667</v>
      </c>
      <c r="F20" s="27">
        <v>0.124</v>
      </c>
      <c r="G20" s="27">
        <f>'1B'!E20</f>
        <v>0.184</v>
      </c>
      <c r="H20" s="27">
        <f>G20-F20</f>
        <v>0.06</v>
      </c>
      <c r="I20" s="27">
        <f>H20/F20</f>
        <v>0.48387096774193544</v>
      </c>
    </row>
    <row r="21" spans="1:11" ht="12.75" customHeight="1" x14ac:dyDescent="0.3">
      <c r="A21" s="41" t="s">
        <v>19</v>
      </c>
      <c r="B21" s="29">
        <v>0.71400000000000008</v>
      </c>
      <c r="C21" s="27">
        <f>'1B'!B21</f>
        <v>0.64200000000000002</v>
      </c>
      <c r="D21" s="27">
        <f t="shared" si="0"/>
        <v>-7.2000000000000064E-2</v>
      </c>
      <c r="E21" s="185">
        <f t="shared" si="1"/>
        <v>-0.10084033613445385</v>
      </c>
      <c r="F21" s="230" t="s">
        <v>151</v>
      </c>
      <c r="G21" s="93" t="s">
        <v>151</v>
      </c>
      <c r="H21" s="93" t="s">
        <v>151</v>
      </c>
      <c r="I21" s="93" t="s">
        <v>151</v>
      </c>
    </row>
    <row r="22" spans="1:11" ht="12.75" customHeight="1" x14ac:dyDescent="0.3">
      <c r="A22" s="41" t="s">
        <v>20</v>
      </c>
      <c r="B22" s="29">
        <v>0.56000000000000005</v>
      </c>
      <c r="C22" s="27">
        <f>'1B'!B22</f>
        <v>0.48399999999999999</v>
      </c>
      <c r="D22" s="27">
        <f t="shared" si="0"/>
        <v>-7.6000000000000068E-2</v>
      </c>
      <c r="E22" s="185">
        <f t="shared" si="1"/>
        <v>-0.13571428571428581</v>
      </c>
      <c r="F22" s="230" t="s">
        <v>151</v>
      </c>
      <c r="G22" s="93" t="s">
        <v>151</v>
      </c>
      <c r="H22" s="93" t="s">
        <v>151</v>
      </c>
      <c r="I22" s="93" t="s">
        <v>151</v>
      </c>
    </row>
    <row r="23" spans="1:11" ht="12.75" customHeight="1" x14ac:dyDescent="0.3">
      <c r="A23" s="41" t="s">
        <v>21</v>
      </c>
      <c r="B23" s="29">
        <v>0.126</v>
      </c>
      <c r="C23" s="27">
        <f>'1B'!B23</f>
        <v>0.14000000000000001</v>
      </c>
      <c r="D23" s="27">
        <f t="shared" si="0"/>
        <v>1.4000000000000012E-2</v>
      </c>
      <c r="E23" s="185">
        <f t="shared" si="1"/>
        <v>0.1111111111111112</v>
      </c>
      <c r="F23" s="27">
        <v>0.16600000000000001</v>
      </c>
      <c r="G23" s="27">
        <f>'1B'!E23</f>
        <v>9.6999999999999989E-2</v>
      </c>
      <c r="H23" s="27">
        <f>G23-F23</f>
        <v>-6.900000000000002E-2</v>
      </c>
      <c r="I23" s="27">
        <f>H23/F23</f>
        <v>-0.41566265060240976</v>
      </c>
    </row>
    <row r="24" spans="1:11" ht="12.75" customHeight="1" x14ac:dyDescent="0.3">
      <c r="A24" s="41" t="s">
        <v>22</v>
      </c>
      <c r="B24" s="29">
        <v>0.13100000000000001</v>
      </c>
      <c r="C24" s="27">
        <f>'1B'!B24</f>
        <v>0.17300000000000001</v>
      </c>
      <c r="D24" s="27">
        <f t="shared" si="0"/>
        <v>4.200000000000001E-2</v>
      </c>
      <c r="E24" s="185">
        <f t="shared" si="1"/>
        <v>0.3206106870229008</v>
      </c>
      <c r="F24" s="27">
        <v>0.107</v>
      </c>
      <c r="G24" s="27">
        <f>'1B'!E24</f>
        <v>0.12</v>
      </c>
      <c r="H24" s="27">
        <f>G24-F24</f>
        <v>1.2999999999999998E-2</v>
      </c>
      <c r="I24" s="27">
        <f>H24/F24</f>
        <v>0.12149532710280372</v>
      </c>
    </row>
    <row r="25" spans="1:11" ht="12.75" customHeight="1" x14ac:dyDescent="0.3">
      <c r="A25" s="41" t="s">
        <v>23</v>
      </c>
      <c r="B25" s="29">
        <v>0.28699999999999998</v>
      </c>
      <c r="C25" s="27">
        <f>'1B'!B25</f>
        <v>0.30199999999999999</v>
      </c>
      <c r="D25" s="27">
        <f t="shared" si="0"/>
        <v>1.5000000000000013E-2</v>
      </c>
      <c r="E25" s="185">
        <f t="shared" si="1"/>
        <v>5.2264808362369387E-2</v>
      </c>
      <c r="F25" s="27">
        <v>0.315</v>
      </c>
      <c r="G25" s="27">
        <f>'1B'!E25</f>
        <v>0.32799999999999996</v>
      </c>
      <c r="H25" s="27">
        <f>G25-F25</f>
        <v>1.2999999999999956E-2</v>
      </c>
      <c r="I25" s="27">
        <f>H25/F25</f>
        <v>4.126984126984113E-2</v>
      </c>
    </row>
    <row r="26" spans="1:11" ht="12.75" customHeight="1" x14ac:dyDescent="0.3">
      <c r="A26" s="41" t="s">
        <v>24</v>
      </c>
      <c r="B26" s="29">
        <v>0.20600000000000002</v>
      </c>
      <c r="C26" s="27">
        <f>'1B'!B26</f>
        <v>0.20100000000000001</v>
      </c>
      <c r="D26" s="27">
        <f t="shared" si="0"/>
        <v>-5.0000000000000044E-3</v>
      </c>
      <c r="E26" s="185">
        <f t="shared" si="1"/>
        <v>-2.4271844660194195E-2</v>
      </c>
      <c r="F26" s="27">
        <v>0.32500000000000001</v>
      </c>
      <c r="G26" s="27">
        <f>'1B'!E26</f>
        <v>0.251</v>
      </c>
      <c r="H26" s="27">
        <f>G26-F26</f>
        <v>-7.400000000000001E-2</v>
      </c>
      <c r="I26" s="27">
        <f>H26/F26</f>
        <v>-0.22769230769230772</v>
      </c>
    </row>
    <row r="27" spans="1:11" ht="12.75" customHeight="1" x14ac:dyDescent="0.3">
      <c r="A27" s="41" t="s">
        <v>25</v>
      </c>
      <c r="B27" s="29">
        <v>5.0000000000000001E-3</v>
      </c>
      <c r="C27" s="27">
        <f>'1B'!B27</f>
        <v>4.7E-2</v>
      </c>
      <c r="D27" s="27">
        <f t="shared" si="0"/>
        <v>4.2000000000000003E-2</v>
      </c>
      <c r="E27" s="185">
        <f t="shared" si="1"/>
        <v>8.4</v>
      </c>
      <c r="F27" s="230" t="s">
        <v>151</v>
      </c>
      <c r="G27" s="93" t="s">
        <v>151</v>
      </c>
      <c r="H27" s="93" t="s">
        <v>151</v>
      </c>
      <c r="I27" s="93" t="s">
        <v>151</v>
      </c>
    </row>
    <row r="28" spans="1:11" ht="18" customHeight="1" x14ac:dyDescent="0.3">
      <c r="A28" s="32" t="s">
        <v>26</v>
      </c>
      <c r="B28" s="29">
        <v>0.79700000000000004</v>
      </c>
      <c r="C28" s="27">
        <f>'1B'!B28</f>
        <v>0.78</v>
      </c>
      <c r="D28" s="27">
        <f t="shared" si="0"/>
        <v>-1.7000000000000015E-2</v>
      </c>
      <c r="E28" s="185">
        <f t="shared" si="1"/>
        <v>-2.1329987452948576E-2</v>
      </c>
      <c r="F28" s="27">
        <v>0.91599999999999993</v>
      </c>
      <c r="G28" s="27">
        <f>'1B'!E28</f>
        <v>0.91599999999999993</v>
      </c>
      <c r="H28" s="27">
        <f>G28-F28</f>
        <v>0</v>
      </c>
      <c r="I28" s="27">
        <f>H28/F28</f>
        <v>0</v>
      </c>
    </row>
    <row r="29" spans="1:11" ht="12.75" customHeight="1" x14ac:dyDescent="0.3">
      <c r="A29" s="32" t="s">
        <v>27</v>
      </c>
      <c r="B29" s="29">
        <v>3.2000000000000001E-2</v>
      </c>
      <c r="C29" s="27">
        <f>'1B'!B29</f>
        <v>0.12</v>
      </c>
      <c r="D29" s="27">
        <f t="shared" si="0"/>
        <v>8.7999999999999995E-2</v>
      </c>
      <c r="E29" s="185">
        <f t="shared" si="1"/>
        <v>2.75</v>
      </c>
      <c r="F29" s="230" t="s">
        <v>151</v>
      </c>
      <c r="G29" s="93" t="s">
        <v>151</v>
      </c>
      <c r="H29" s="93" t="s">
        <v>151</v>
      </c>
      <c r="I29" s="93" t="s">
        <v>151</v>
      </c>
      <c r="K29" s="11" t="s">
        <v>2</v>
      </c>
    </row>
    <row r="30" spans="1:11" ht="12.75" customHeight="1" x14ac:dyDescent="0.3">
      <c r="A30" s="32" t="s">
        <v>28</v>
      </c>
      <c r="B30" s="29">
        <v>0.53799999999999992</v>
      </c>
      <c r="C30" s="27">
        <f>'1B'!B30</f>
        <v>0.504</v>
      </c>
      <c r="D30" s="27">
        <f t="shared" si="0"/>
        <v>-3.3999999999999919E-2</v>
      </c>
      <c r="E30" s="185">
        <f t="shared" si="1"/>
        <v>-6.3197026022304689E-2</v>
      </c>
      <c r="F30" s="27">
        <v>0.91400000000000003</v>
      </c>
      <c r="G30" s="27">
        <f>'1B'!E30</f>
        <v>0.94799999999999995</v>
      </c>
      <c r="H30" s="27">
        <f>G30-F30</f>
        <v>3.3999999999999919E-2</v>
      </c>
      <c r="I30" s="27">
        <f>H30/G30</f>
        <v>3.5864978902953502E-2</v>
      </c>
    </row>
    <row r="31" spans="1:11" ht="12.75" customHeight="1" x14ac:dyDescent="0.3">
      <c r="A31" s="32" t="s">
        <v>29</v>
      </c>
      <c r="B31" s="29">
        <v>0.252</v>
      </c>
      <c r="C31" s="27">
        <f>'1B'!B31</f>
        <v>0.44700000000000001</v>
      </c>
      <c r="D31" s="27">
        <f t="shared" si="0"/>
        <v>0.19500000000000001</v>
      </c>
      <c r="E31" s="185">
        <f t="shared" si="1"/>
        <v>0.77380952380952384</v>
      </c>
      <c r="F31" s="230" t="s">
        <v>151</v>
      </c>
      <c r="G31" s="93" t="s">
        <v>151</v>
      </c>
      <c r="H31" s="93" t="s">
        <v>151</v>
      </c>
      <c r="I31" s="93" t="s">
        <v>151</v>
      </c>
    </row>
    <row r="32" spans="1:11" ht="12.75" customHeight="1" x14ac:dyDescent="0.3">
      <c r="A32" s="32" t="s">
        <v>30</v>
      </c>
      <c r="B32" s="29">
        <v>0.14899999999999999</v>
      </c>
      <c r="C32" s="27">
        <f>'1B'!B32</f>
        <v>0.20399999999999999</v>
      </c>
      <c r="D32" s="27">
        <f t="shared" si="0"/>
        <v>5.4999999999999993E-2</v>
      </c>
      <c r="E32" s="185">
        <f t="shared" si="1"/>
        <v>0.36912751677852346</v>
      </c>
      <c r="F32" s="230" t="s">
        <v>151</v>
      </c>
      <c r="G32" s="93" t="s">
        <v>151</v>
      </c>
      <c r="H32" s="93" t="s">
        <v>151</v>
      </c>
      <c r="I32" s="93" t="s">
        <v>151</v>
      </c>
    </row>
    <row r="33" spans="1:10" ht="12.75" customHeight="1" x14ac:dyDescent="0.3">
      <c r="A33" s="32" t="s">
        <v>31</v>
      </c>
      <c r="B33" s="29">
        <v>0.41700000000000004</v>
      </c>
      <c r="C33" s="27">
        <f>'1B'!B33</f>
        <v>0.433</v>
      </c>
      <c r="D33" s="27">
        <f t="shared" si="0"/>
        <v>1.5999999999999959E-2</v>
      </c>
      <c r="E33" s="185">
        <f t="shared" si="1"/>
        <v>3.8369304556354816E-2</v>
      </c>
      <c r="F33" s="230" t="s">
        <v>151</v>
      </c>
      <c r="G33" s="93" t="s">
        <v>151</v>
      </c>
      <c r="H33" s="93" t="s">
        <v>151</v>
      </c>
      <c r="I33" s="93" t="s">
        <v>151</v>
      </c>
    </row>
    <row r="34" spans="1:10" ht="12.75" customHeight="1" x14ac:dyDescent="0.3">
      <c r="A34" s="32" t="s">
        <v>32</v>
      </c>
      <c r="B34" s="29">
        <v>0.17399999999999999</v>
      </c>
      <c r="C34" s="27">
        <f>'1B'!B34</f>
        <v>0.17499999999999999</v>
      </c>
      <c r="D34" s="27">
        <f t="shared" si="0"/>
        <v>1.0000000000000009E-3</v>
      </c>
      <c r="E34" s="185">
        <f t="shared" si="1"/>
        <v>5.7471264367816143E-3</v>
      </c>
      <c r="F34" s="230" t="s">
        <v>151</v>
      </c>
      <c r="G34" s="93" t="s">
        <v>151</v>
      </c>
      <c r="H34" s="93" t="s">
        <v>151</v>
      </c>
      <c r="I34" s="93" t="s">
        <v>151</v>
      </c>
    </row>
    <row r="35" spans="1:10" ht="12.75" customHeight="1" x14ac:dyDescent="0.3">
      <c r="A35" s="32" t="s">
        <v>33</v>
      </c>
      <c r="B35" s="29">
        <v>0.36299999999999999</v>
      </c>
      <c r="C35" s="27">
        <f>'1B'!B35</f>
        <v>0.34399999999999997</v>
      </c>
      <c r="D35" s="27">
        <f t="shared" si="0"/>
        <v>-1.9000000000000017E-2</v>
      </c>
      <c r="E35" s="185">
        <f t="shared" si="1"/>
        <v>-5.2341597796143301E-2</v>
      </c>
      <c r="F35" s="27">
        <v>0.38500000000000001</v>
      </c>
      <c r="G35" s="27">
        <f>'1B'!E35</f>
        <v>0.36299999999999999</v>
      </c>
      <c r="H35" s="27">
        <f>G35-F35</f>
        <v>-2.200000000000002E-2</v>
      </c>
      <c r="I35" s="27">
        <f>H35/F35</f>
        <v>-5.714285714285719E-2</v>
      </c>
    </row>
    <row r="36" spans="1:10" ht="12.75" customHeight="1" x14ac:dyDescent="0.3">
      <c r="A36" s="32" t="s">
        <v>34</v>
      </c>
      <c r="B36" s="29">
        <v>9.6000000000000002E-2</v>
      </c>
      <c r="C36" s="27">
        <f>'1B'!B36</f>
        <v>0.10300000000000001</v>
      </c>
      <c r="D36" s="27">
        <f t="shared" si="0"/>
        <v>7.0000000000000062E-3</v>
      </c>
      <c r="E36" s="185">
        <f t="shared" si="1"/>
        <v>7.2916666666666727E-2</v>
      </c>
      <c r="F36" s="230" t="s">
        <v>151</v>
      </c>
      <c r="G36" s="93" t="s">
        <v>151</v>
      </c>
      <c r="H36" s="93" t="s">
        <v>151</v>
      </c>
      <c r="I36" s="93" t="s">
        <v>151</v>
      </c>
    </row>
    <row r="37" spans="1:10" ht="12.75" customHeight="1" x14ac:dyDescent="0.3">
      <c r="A37" s="32" t="s">
        <v>35</v>
      </c>
      <c r="B37" s="29">
        <v>0.22800000000000001</v>
      </c>
      <c r="C37" s="27">
        <f>'1B'!B37</f>
        <v>0.23499999999999999</v>
      </c>
      <c r="D37" s="27">
        <f t="shared" si="0"/>
        <v>6.9999999999999785E-3</v>
      </c>
      <c r="E37" s="185">
        <f t="shared" si="1"/>
        <v>3.0701754385964817E-2</v>
      </c>
      <c r="F37" s="27">
        <v>0.28999999999999998</v>
      </c>
      <c r="G37" s="27">
        <f>'1B'!E37</f>
        <v>0.29499999999999998</v>
      </c>
      <c r="H37" s="27">
        <f>G37-F37</f>
        <v>5.0000000000000044E-3</v>
      </c>
      <c r="I37" s="27">
        <f>H37/F37</f>
        <v>1.7241379310344845E-2</v>
      </c>
    </row>
    <row r="38" spans="1:10" ht="18" customHeight="1" x14ac:dyDescent="0.3">
      <c r="A38" s="32" t="s">
        <v>36</v>
      </c>
      <c r="B38" s="29">
        <v>0.58899999999999997</v>
      </c>
      <c r="C38" s="27">
        <f>'1B'!B38</f>
        <v>0.61699999999999999</v>
      </c>
      <c r="D38" s="27">
        <f t="shared" si="0"/>
        <v>2.8000000000000025E-2</v>
      </c>
      <c r="E38" s="185">
        <f t="shared" si="1"/>
        <v>4.753820033955862E-2</v>
      </c>
      <c r="F38" s="230" t="s">
        <v>151</v>
      </c>
      <c r="G38" s="93" t="s">
        <v>151</v>
      </c>
      <c r="H38" s="93" t="s">
        <v>151</v>
      </c>
      <c r="I38" s="93" t="s">
        <v>151</v>
      </c>
    </row>
    <row r="39" spans="1:10" ht="12.75" customHeight="1" x14ac:dyDescent="0.3">
      <c r="A39" s="32" t="s">
        <v>37</v>
      </c>
      <c r="B39" s="29">
        <v>4.2999999999999997E-2</v>
      </c>
      <c r="C39" s="27">
        <f>'1B'!B39</f>
        <v>5.5E-2</v>
      </c>
      <c r="D39" s="27">
        <f t="shared" si="0"/>
        <v>1.2000000000000004E-2</v>
      </c>
      <c r="E39" s="185">
        <f t="shared" si="1"/>
        <v>0.27906976744186057</v>
      </c>
      <c r="F39" s="130">
        <v>0.95900000000000007</v>
      </c>
      <c r="G39" s="27">
        <f>'1B'!E39</f>
        <v>0.93700000000000006</v>
      </c>
      <c r="H39" s="27">
        <f>G39-0</f>
        <v>0.93700000000000006</v>
      </c>
      <c r="I39" s="27">
        <v>1</v>
      </c>
    </row>
    <row r="40" spans="1:10" ht="12.75" customHeight="1" x14ac:dyDescent="0.3">
      <c r="A40" s="32" t="s">
        <v>38</v>
      </c>
      <c r="B40" s="29">
        <v>7.2000000000000008E-2</v>
      </c>
      <c r="C40" s="27">
        <f>'1B'!B40</f>
        <v>7.4999999999999997E-2</v>
      </c>
      <c r="D40" s="27">
        <f t="shared" si="0"/>
        <v>2.9999999999999888E-3</v>
      </c>
      <c r="E40" s="185">
        <f t="shared" si="1"/>
        <v>4.1666666666666505E-2</v>
      </c>
      <c r="F40" s="27">
        <v>8.5000000000000006E-2</v>
      </c>
      <c r="G40" s="27">
        <f>'1B'!E40</f>
        <v>0.17800000000000002</v>
      </c>
      <c r="H40" s="27">
        <f>G40-F40</f>
        <v>9.3000000000000013E-2</v>
      </c>
      <c r="I40" s="27">
        <f>H40/F40</f>
        <v>1.0941176470588236</v>
      </c>
    </row>
    <row r="41" spans="1:10" ht="12.75" customHeight="1" x14ac:dyDescent="0.3">
      <c r="A41" s="32" t="s">
        <v>39</v>
      </c>
      <c r="B41" s="29">
        <v>0.10300000000000001</v>
      </c>
      <c r="C41" s="27">
        <f>'1B'!B41</f>
        <v>0.115</v>
      </c>
      <c r="D41" s="27">
        <f t="shared" si="0"/>
        <v>1.1999999999999997E-2</v>
      </c>
      <c r="E41" s="185">
        <f t="shared" si="1"/>
        <v>0.116504854368932</v>
      </c>
      <c r="F41" s="230" t="s">
        <v>151</v>
      </c>
      <c r="G41" s="93" t="s">
        <v>151</v>
      </c>
      <c r="H41" s="93" t="s">
        <v>151</v>
      </c>
      <c r="I41" s="93" t="s">
        <v>151</v>
      </c>
    </row>
    <row r="42" spans="1:10" ht="12.75" customHeight="1" x14ac:dyDescent="0.3">
      <c r="A42" s="32" t="s">
        <v>40</v>
      </c>
      <c r="B42" s="29">
        <v>4.7E-2</v>
      </c>
      <c r="C42" s="27">
        <f>'1B'!B42</f>
        <v>5.4000000000000006E-2</v>
      </c>
      <c r="D42" s="27">
        <f t="shared" si="0"/>
        <v>7.0000000000000062E-3</v>
      </c>
      <c r="E42" s="185">
        <f t="shared" si="1"/>
        <v>0.14893617021276609</v>
      </c>
      <c r="F42" s="27">
        <v>9.6999999999999989E-2</v>
      </c>
      <c r="G42" s="27">
        <f>'1B'!E42</f>
        <v>0.13200000000000001</v>
      </c>
      <c r="H42" s="27">
        <f>G42-F42</f>
        <v>3.5000000000000017E-2</v>
      </c>
      <c r="I42" s="27">
        <f>H42/F42</f>
        <v>0.36082474226804145</v>
      </c>
      <c r="J42" s="43"/>
    </row>
    <row r="43" spans="1:10" ht="12.75" customHeight="1" x14ac:dyDescent="0.3">
      <c r="A43" s="32" t="s">
        <v>41</v>
      </c>
      <c r="B43" s="29">
        <v>8.5000000000000006E-2</v>
      </c>
      <c r="C43" s="27">
        <f>'1B'!B43</f>
        <v>0.40600000000000003</v>
      </c>
      <c r="D43" s="27">
        <f t="shared" si="0"/>
        <v>0.32100000000000001</v>
      </c>
      <c r="E43" s="185">
        <f t="shared" si="1"/>
        <v>3.776470588235294</v>
      </c>
      <c r="F43" s="230" t="s">
        <v>151</v>
      </c>
      <c r="G43" s="93" t="s">
        <v>151</v>
      </c>
      <c r="H43" s="93" t="s">
        <v>151</v>
      </c>
      <c r="I43" s="93" t="s">
        <v>151</v>
      </c>
    </row>
    <row r="44" spans="1:10" ht="12.75" customHeight="1" x14ac:dyDescent="0.3">
      <c r="A44" s="32" t="s">
        <v>42</v>
      </c>
      <c r="B44" s="29">
        <v>0.31900000000000001</v>
      </c>
      <c r="C44" s="27">
        <f>'1B'!B44</f>
        <v>0.35499999999999998</v>
      </c>
      <c r="D44" s="27">
        <f t="shared" si="0"/>
        <v>3.5999999999999976E-2</v>
      </c>
      <c r="E44" s="185">
        <f t="shared" si="1"/>
        <v>0.11285266457680243</v>
      </c>
      <c r="F44" s="27">
        <v>0.29600000000000004</v>
      </c>
      <c r="G44" s="27">
        <f>'1B'!E44</f>
        <v>0.315</v>
      </c>
      <c r="H44" s="27">
        <f>G44-F44</f>
        <v>1.8999999999999961E-2</v>
      </c>
      <c r="I44" s="27">
        <f>H44/F44</f>
        <v>6.4189189189189047E-2</v>
      </c>
    </row>
    <row r="45" spans="1:10" ht="12.75" customHeight="1" x14ac:dyDescent="0.3">
      <c r="A45" s="32" t="s">
        <v>43</v>
      </c>
      <c r="B45" s="29">
        <v>0.13699999999999998</v>
      </c>
      <c r="C45" s="27">
        <f>'1B'!B45</f>
        <v>0.155</v>
      </c>
      <c r="D45" s="27">
        <f t="shared" si="0"/>
        <v>1.8000000000000016E-2</v>
      </c>
      <c r="E45" s="185">
        <f t="shared" si="1"/>
        <v>0.13138686131386876</v>
      </c>
      <c r="F45" s="230" t="s">
        <v>151</v>
      </c>
      <c r="G45" s="93" t="s">
        <v>151</v>
      </c>
      <c r="H45" s="93" t="s">
        <v>151</v>
      </c>
      <c r="I45" s="93" t="s">
        <v>151</v>
      </c>
    </row>
    <row r="46" spans="1:10" ht="12.75" customHeight="1" x14ac:dyDescent="0.3">
      <c r="A46" s="32" t="s">
        <v>44</v>
      </c>
      <c r="B46" s="29">
        <v>0.34100000000000003</v>
      </c>
      <c r="C46" s="27">
        <f>'1B'!B46</f>
        <v>0.47600000000000003</v>
      </c>
      <c r="D46" s="27">
        <f t="shared" si="0"/>
        <v>0.13500000000000001</v>
      </c>
      <c r="E46" s="185">
        <f t="shared" si="1"/>
        <v>0.39589442815249265</v>
      </c>
      <c r="F46" s="27">
        <v>0.67799999999999994</v>
      </c>
      <c r="G46" s="27">
        <f>'1B'!E46</f>
        <v>0.88300000000000001</v>
      </c>
      <c r="H46" s="27">
        <f>G46-F46</f>
        <v>0.20500000000000007</v>
      </c>
      <c r="I46" s="27">
        <f>H46/F46</f>
        <v>0.30235988200589986</v>
      </c>
    </row>
    <row r="47" spans="1:10" ht="12.75" customHeight="1" x14ac:dyDescent="0.3">
      <c r="A47" s="32" t="s">
        <v>45</v>
      </c>
      <c r="B47" s="29">
        <v>0.113</v>
      </c>
      <c r="C47" s="27">
        <f>'1B'!B47</f>
        <v>0.17899999999999999</v>
      </c>
      <c r="D47" s="27">
        <f t="shared" si="0"/>
        <v>6.5999999999999989E-2</v>
      </c>
      <c r="E47" s="185">
        <f t="shared" si="1"/>
        <v>0.5840707964601769</v>
      </c>
      <c r="F47" s="27">
        <v>0.34</v>
      </c>
      <c r="G47" s="27">
        <f>'1B'!E47</f>
        <v>0.32899999999999996</v>
      </c>
      <c r="H47" s="27">
        <f>G47-F47</f>
        <v>-1.1000000000000065E-2</v>
      </c>
      <c r="I47" s="27">
        <f>H47/F47</f>
        <v>-3.2352941176470779E-2</v>
      </c>
    </row>
    <row r="48" spans="1:10" ht="18" customHeight="1" x14ac:dyDescent="0.3">
      <c r="A48" s="32" t="s">
        <v>46</v>
      </c>
      <c r="B48" s="29">
        <v>6.0000000000000001E-3</v>
      </c>
      <c r="C48" s="27">
        <f>'1B'!B48</f>
        <v>6.8000000000000005E-2</v>
      </c>
      <c r="D48" s="27">
        <f t="shared" si="0"/>
        <v>6.2000000000000006E-2</v>
      </c>
      <c r="E48" s="185">
        <f t="shared" si="1"/>
        <v>10.333333333333334</v>
      </c>
      <c r="F48" s="230" t="s">
        <v>151</v>
      </c>
      <c r="G48" s="93" t="s">
        <v>151</v>
      </c>
      <c r="H48" s="93" t="s">
        <v>151</v>
      </c>
      <c r="I48" s="93" t="s">
        <v>151</v>
      </c>
    </row>
    <row r="49" spans="1:11" ht="12.75" customHeight="1" x14ac:dyDescent="0.3">
      <c r="A49" s="32" t="s">
        <v>47</v>
      </c>
      <c r="B49" s="29">
        <v>6.5000000000000002E-2</v>
      </c>
      <c r="C49" s="27">
        <f>'1B'!B49</f>
        <v>7.5999999999999998E-2</v>
      </c>
      <c r="D49" s="27">
        <f t="shared" si="0"/>
        <v>1.0999999999999996E-2</v>
      </c>
      <c r="E49" s="185">
        <f t="shared" si="1"/>
        <v>0.16923076923076916</v>
      </c>
      <c r="F49" s="27">
        <v>6.8000000000000005E-2</v>
      </c>
      <c r="G49" s="27">
        <f>'1B'!E49</f>
        <v>8.900000000000001E-2</v>
      </c>
      <c r="H49" s="27">
        <f>G49-F49</f>
        <v>2.1000000000000005E-2</v>
      </c>
      <c r="I49" s="27">
        <f>H49/F49</f>
        <v>0.30882352941176477</v>
      </c>
    </row>
    <row r="50" spans="1:11" ht="12.75" customHeight="1" x14ac:dyDescent="0.3">
      <c r="A50" s="32" t="s">
        <v>48</v>
      </c>
      <c r="B50" s="29">
        <v>0.09</v>
      </c>
      <c r="C50" s="27">
        <f>'1B'!B50</f>
        <v>6.4000000000000001E-2</v>
      </c>
      <c r="D50" s="27">
        <f>C50-B50</f>
        <v>-2.5999999999999995E-2</v>
      </c>
      <c r="E50" s="185">
        <f>D50/B50</f>
        <v>-0.28888888888888886</v>
      </c>
      <c r="F50" s="230" t="s">
        <v>151</v>
      </c>
      <c r="G50" s="93" t="s">
        <v>151</v>
      </c>
      <c r="H50" s="93" t="s">
        <v>151</v>
      </c>
      <c r="I50" s="93" t="s">
        <v>151</v>
      </c>
    </row>
    <row r="51" spans="1:11" ht="12.75" customHeight="1" x14ac:dyDescent="0.3">
      <c r="A51" s="32" t="s">
        <v>49</v>
      </c>
      <c r="B51" s="29">
        <v>0.58799999999999997</v>
      </c>
      <c r="C51" s="27">
        <f>'1B'!B51</f>
        <v>0.54500000000000004</v>
      </c>
      <c r="D51" s="27">
        <f t="shared" si="0"/>
        <v>-4.2999999999999927E-2</v>
      </c>
      <c r="E51" s="185">
        <f t="shared" si="1"/>
        <v>-7.3129251700680159E-2</v>
      </c>
      <c r="F51" s="230" t="s">
        <v>151</v>
      </c>
      <c r="G51" s="93" t="s">
        <v>151</v>
      </c>
      <c r="H51" s="93" t="s">
        <v>151</v>
      </c>
      <c r="I51" s="93" t="s">
        <v>151</v>
      </c>
    </row>
    <row r="52" spans="1:11" ht="12.75" customHeight="1" x14ac:dyDescent="0.3">
      <c r="A52" s="32" t="s">
        <v>50</v>
      </c>
      <c r="B52" s="29">
        <v>0.248</v>
      </c>
      <c r="C52" s="27">
        <f>'1B'!B52</f>
        <v>0.32500000000000001</v>
      </c>
      <c r="D52" s="27">
        <f t="shared" si="0"/>
        <v>7.7000000000000013E-2</v>
      </c>
      <c r="E52" s="185">
        <f t="shared" si="1"/>
        <v>0.31048387096774199</v>
      </c>
      <c r="F52" s="27">
        <v>0.24</v>
      </c>
      <c r="G52" s="27">
        <f>'1B'!E52</f>
        <v>0.377</v>
      </c>
      <c r="H52" s="27">
        <f>G52-F52</f>
        <v>0.13700000000000001</v>
      </c>
      <c r="I52" s="27">
        <f>H52/F52</f>
        <v>0.57083333333333341</v>
      </c>
    </row>
    <row r="53" spans="1:11" ht="12.75" customHeight="1" x14ac:dyDescent="0.3">
      <c r="A53" s="32" t="s">
        <v>51</v>
      </c>
      <c r="B53" s="29">
        <v>3.1E-2</v>
      </c>
      <c r="C53" s="27">
        <f>'1B'!B53</f>
        <v>0.161</v>
      </c>
      <c r="D53" s="27">
        <f t="shared" si="0"/>
        <v>0.13</v>
      </c>
      <c r="E53" s="185">
        <f t="shared" si="1"/>
        <v>4.193548387096774</v>
      </c>
      <c r="F53" s="230" t="s">
        <v>151</v>
      </c>
      <c r="G53" s="93" t="s">
        <v>151</v>
      </c>
      <c r="H53" s="93" t="s">
        <v>151</v>
      </c>
      <c r="I53" s="93" t="s">
        <v>151</v>
      </c>
      <c r="K53" s="11" t="s">
        <v>2</v>
      </c>
    </row>
    <row r="54" spans="1:11" ht="12.75" customHeight="1" x14ac:dyDescent="0.3">
      <c r="A54" s="32" t="s">
        <v>52</v>
      </c>
      <c r="B54" s="29">
        <v>0.105</v>
      </c>
      <c r="C54" s="27">
        <f>'1B'!B54</f>
        <v>0.11800000000000001</v>
      </c>
      <c r="D54" s="27">
        <f t="shared" si="0"/>
        <v>1.3000000000000012E-2</v>
      </c>
      <c r="E54" s="185">
        <f t="shared" si="1"/>
        <v>0.12380952380952392</v>
      </c>
      <c r="F54" s="230" t="s">
        <v>151</v>
      </c>
      <c r="G54" s="93" t="s">
        <v>151</v>
      </c>
      <c r="H54" s="93" t="s">
        <v>151</v>
      </c>
      <c r="I54" s="93" t="s">
        <v>151</v>
      </c>
    </row>
    <row r="55" spans="1:11" ht="12.75" customHeight="1" x14ac:dyDescent="0.3">
      <c r="A55" s="32" t="s">
        <v>53</v>
      </c>
      <c r="B55" s="29">
        <v>0.35399999999999998</v>
      </c>
      <c r="C55" s="27">
        <f>'1B'!B55</f>
        <v>0.32600000000000001</v>
      </c>
      <c r="D55" s="27">
        <f>C55-B55</f>
        <v>-2.7999999999999969E-2</v>
      </c>
      <c r="E55" s="185">
        <f t="shared" si="1"/>
        <v>-7.9096045197740036E-2</v>
      </c>
      <c r="F55" s="27">
        <v>0.79900000000000004</v>
      </c>
      <c r="G55" s="27">
        <f>'1B'!E55</f>
        <v>0.441</v>
      </c>
      <c r="H55" s="27">
        <f>G55-F55</f>
        <v>-0.35800000000000004</v>
      </c>
      <c r="I55" s="27">
        <f>H55/F55</f>
        <v>-0.44806007509386736</v>
      </c>
    </row>
    <row r="56" spans="1:11" ht="12.75" customHeight="1" x14ac:dyDescent="0.3">
      <c r="A56" s="32" t="s">
        <v>54</v>
      </c>
      <c r="B56" s="29">
        <v>1.2E-2</v>
      </c>
      <c r="C56" s="27">
        <f>'1B'!B56</f>
        <v>2.5000000000000001E-2</v>
      </c>
      <c r="D56" s="27">
        <f t="shared" si="0"/>
        <v>1.3000000000000001E-2</v>
      </c>
      <c r="E56" s="185">
        <f t="shared" si="1"/>
        <v>1.0833333333333335</v>
      </c>
      <c r="F56" s="230" t="s">
        <v>151</v>
      </c>
      <c r="G56" s="93" t="s">
        <v>151</v>
      </c>
      <c r="H56" s="93" t="s">
        <v>151</v>
      </c>
      <c r="I56" s="93" t="s">
        <v>151</v>
      </c>
    </row>
    <row r="57" spans="1:11" ht="12.75" customHeight="1" x14ac:dyDescent="0.3">
      <c r="A57" s="32" t="s">
        <v>55</v>
      </c>
      <c r="B57" s="29">
        <v>0.14499999999999999</v>
      </c>
      <c r="C57" s="27">
        <f>'1B'!B57</f>
        <v>0.13500000000000001</v>
      </c>
      <c r="D57" s="27">
        <f t="shared" si="0"/>
        <v>-9.9999999999999811E-3</v>
      </c>
      <c r="E57" s="185">
        <f t="shared" si="1"/>
        <v>-6.8965517241379184E-2</v>
      </c>
      <c r="F57" s="230" t="s">
        <v>151</v>
      </c>
      <c r="G57" s="93" t="s">
        <v>151</v>
      </c>
      <c r="H57" s="93" t="s">
        <v>151</v>
      </c>
      <c r="I57" s="93" t="s">
        <v>151</v>
      </c>
    </row>
    <row r="58" spans="1:11" ht="18" customHeight="1" x14ac:dyDescent="0.3">
      <c r="A58" s="32" t="s">
        <v>56</v>
      </c>
      <c r="B58" s="29">
        <v>0.34700000000000003</v>
      </c>
      <c r="C58" s="27">
        <f>'1B'!B58</f>
        <v>0.33899999999999997</v>
      </c>
      <c r="D58" s="27">
        <f t="shared" si="0"/>
        <v>-8.0000000000000626E-3</v>
      </c>
      <c r="E58" s="185">
        <f t="shared" si="1"/>
        <v>-2.3054755043227845E-2</v>
      </c>
      <c r="F58" s="27">
        <v>0.58099999999999996</v>
      </c>
      <c r="G58" s="27">
        <f>'1B'!E58</f>
        <v>0.55700000000000005</v>
      </c>
      <c r="H58" s="27">
        <f>G58-F58</f>
        <v>-2.399999999999991E-2</v>
      </c>
      <c r="I58" s="27">
        <f>H58/F58</f>
        <v>-4.1308089500860436E-2</v>
      </c>
    </row>
    <row r="59" spans="1:11" ht="12.75" customHeight="1" x14ac:dyDescent="0.3">
      <c r="A59" s="32" t="s">
        <v>57</v>
      </c>
      <c r="B59" s="29">
        <v>0.20800000000000002</v>
      </c>
      <c r="C59" s="27">
        <f>'1B'!B59</f>
        <v>0.23800000000000002</v>
      </c>
      <c r="D59" s="27">
        <f t="shared" si="0"/>
        <v>0.03</v>
      </c>
      <c r="E59" s="185">
        <f t="shared" si="1"/>
        <v>0.14423076923076922</v>
      </c>
      <c r="F59" s="230" t="s">
        <v>151</v>
      </c>
      <c r="G59" s="93" t="s">
        <v>151</v>
      </c>
      <c r="H59" s="93" t="s">
        <v>151</v>
      </c>
      <c r="I59" s="93" t="s">
        <v>151</v>
      </c>
    </row>
    <row r="60" spans="1:11" ht="12.75" customHeight="1" x14ac:dyDescent="0.3">
      <c r="A60" s="32" t="s">
        <v>58</v>
      </c>
      <c r="B60" s="29">
        <v>0.36899999999999999</v>
      </c>
      <c r="C60" s="27">
        <f>'1B'!B60</f>
        <v>0.56999999999999995</v>
      </c>
      <c r="D60" s="27">
        <f t="shared" si="0"/>
        <v>0.20099999999999996</v>
      </c>
      <c r="E60" s="185">
        <f t="shared" si="1"/>
        <v>0.5447154471544714</v>
      </c>
      <c r="F60" s="27">
        <v>0.39899999999999997</v>
      </c>
      <c r="G60" s="27">
        <f>'1B'!E60</f>
        <v>0.51</v>
      </c>
      <c r="H60" s="27">
        <f>G60-F60</f>
        <v>0.11100000000000004</v>
      </c>
      <c r="I60" s="27">
        <f>H60/F60</f>
        <v>0.27819548872180466</v>
      </c>
    </row>
    <row r="61" spans="1:11" ht="12.75" customHeight="1" x14ac:dyDescent="0.3">
      <c r="A61" s="34" t="s">
        <v>59</v>
      </c>
      <c r="B61" s="28">
        <v>0.73799999999999999</v>
      </c>
      <c r="C61" s="28">
        <f>'1B'!B61</f>
        <v>0.745</v>
      </c>
      <c r="D61" s="28">
        <f t="shared" si="0"/>
        <v>7.0000000000000062E-3</v>
      </c>
      <c r="E61" s="186">
        <f t="shared" si="1"/>
        <v>9.4850948509485177E-3</v>
      </c>
      <c r="F61" s="28">
        <v>0.70400000000000007</v>
      </c>
      <c r="G61" s="28">
        <f>'1B'!E61</f>
        <v>0.745</v>
      </c>
      <c r="H61" s="28">
        <f>G61-F61</f>
        <v>4.0999999999999925E-2</v>
      </c>
      <c r="I61" s="28">
        <f>H61/F61</f>
        <v>5.8238636363636249E-2</v>
      </c>
    </row>
    <row r="62" spans="1:11" ht="12.75" customHeight="1" x14ac:dyDescent="0.25">
      <c r="A62" s="15" t="s">
        <v>80</v>
      </c>
      <c r="B62" s="15"/>
      <c r="C62" s="15"/>
      <c r="D62" s="15"/>
      <c r="E62" s="15"/>
      <c r="F62" s="15"/>
      <c r="G62" s="15"/>
      <c r="H62" s="15"/>
      <c r="I62" s="15"/>
    </row>
    <row r="64" spans="1:11" ht="12.75" customHeight="1" x14ac:dyDescent="0.25">
      <c r="A64" s="10" t="s">
        <v>2</v>
      </c>
    </row>
  </sheetData>
  <phoneticPr fontId="0" type="noConversion"/>
  <printOptions horizontalCentered="1"/>
  <pageMargins left="0.25" right="0.25" top="0.25" bottom="0.25" header="0.5" footer="0.5"/>
  <pageSetup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3"/>
  <sheetViews>
    <sheetView topLeftCell="A4" zoomScaleNormal="100" zoomScaleSheetLayoutView="100" workbookViewId="0">
      <selection activeCell="D4" sqref="D1:E1048576"/>
    </sheetView>
  </sheetViews>
  <sheetFormatPr defaultColWidth="9.08984375" defaultRowHeight="12.75" customHeight="1" x14ac:dyDescent="0.25"/>
  <cols>
    <col min="1" max="1" width="15.6328125" style="2" customWidth="1"/>
    <col min="2" max="5" width="11.6328125" style="2" customWidth="1"/>
    <col min="6" max="16384" width="9.08984375" style="2"/>
  </cols>
  <sheetData>
    <row r="1" spans="1:7" s="110" customFormat="1" ht="12.75" customHeight="1" x14ac:dyDescent="0.3">
      <c r="A1" s="271" t="s">
        <v>183</v>
      </c>
      <c r="B1" s="271"/>
      <c r="C1" s="271"/>
      <c r="D1" s="271"/>
      <c r="E1" s="271"/>
    </row>
    <row r="2" spans="1:7" s="110" customFormat="1" ht="12.75" customHeight="1" x14ac:dyDescent="0.3">
      <c r="A2" s="271" t="s">
        <v>177</v>
      </c>
      <c r="B2" s="271"/>
      <c r="C2" s="271"/>
      <c r="D2" s="271"/>
      <c r="E2" s="271"/>
    </row>
    <row r="3" spans="1:7" ht="13" x14ac:dyDescent="0.25">
      <c r="A3" s="272" t="str">
        <f>'1A'!$A$3</f>
        <v>Fiscal Year 2022</v>
      </c>
      <c r="B3" s="272"/>
      <c r="C3" s="272"/>
      <c r="D3" s="272"/>
      <c r="E3" s="272"/>
      <c r="G3" s="89"/>
    </row>
    <row r="4" spans="1:7" s="178" customFormat="1" ht="20" customHeight="1" x14ac:dyDescent="0.25">
      <c r="A4" s="176" t="str">
        <f>'1A'!A4</f>
        <v>ACF-OFA: 07/24/2023</v>
      </c>
      <c r="B4" s="176"/>
      <c r="C4" s="176"/>
      <c r="D4" s="176"/>
      <c r="E4" s="176"/>
    </row>
    <row r="5" spans="1:7" s="139" customFormat="1" ht="20" customHeight="1" x14ac:dyDescent="0.25">
      <c r="A5" s="247"/>
      <c r="B5" s="242" t="s">
        <v>249</v>
      </c>
      <c r="C5" s="241"/>
      <c r="D5" s="239" t="s">
        <v>6</v>
      </c>
      <c r="E5" s="241"/>
    </row>
    <row r="6" spans="1:7" s="3" customFormat="1" ht="45" customHeight="1" x14ac:dyDescent="0.3">
      <c r="A6" s="246" t="s">
        <v>0</v>
      </c>
      <c r="B6" s="151" t="s">
        <v>82</v>
      </c>
      <c r="C6" s="151" t="s">
        <v>81</v>
      </c>
      <c r="D6" s="151" t="s">
        <v>82</v>
      </c>
      <c r="E6" s="151" t="s">
        <v>81</v>
      </c>
    </row>
    <row r="7" spans="1:7" ht="12.75" customHeight="1" x14ac:dyDescent="0.3">
      <c r="A7" s="41" t="s">
        <v>7</v>
      </c>
      <c r="B7" s="131">
        <v>0.5</v>
      </c>
      <c r="C7" s="148">
        <f>IF((0.5-B7)&lt;0,0,(0.5-B7))</f>
        <v>0</v>
      </c>
      <c r="D7" s="131">
        <v>0.9</v>
      </c>
      <c r="E7" s="148">
        <v>0</v>
      </c>
    </row>
    <row r="8" spans="1:7" ht="12.75" customHeight="1" x14ac:dyDescent="0.3">
      <c r="A8" s="41" t="s">
        <v>8</v>
      </c>
      <c r="B8" s="27">
        <v>0.5</v>
      </c>
      <c r="C8" s="148">
        <f>IF((0.5-B8)&lt;0,0,(0.5-B8))</f>
        <v>0</v>
      </c>
      <c r="D8" s="29">
        <v>0.61579892280071813</v>
      </c>
      <c r="E8" s="148">
        <v>0.28420107719928189</v>
      </c>
    </row>
    <row r="9" spans="1:7" ht="12.75" customHeight="1" x14ac:dyDescent="0.3">
      <c r="A9" s="41" t="s">
        <v>9</v>
      </c>
      <c r="B9" s="131">
        <v>0.5</v>
      </c>
      <c r="C9" s="148">
        <f>IF((0.5-B9)&lt;0,0,(0.5-B9))</f>
        <v>0</v>
      </c>
      <c r="D9" s="131">
        <v>0.79140248254285239</v>
      </c>
      <c r="E9" s="148">
        <v>0.10859751745714763</v>
      </c>
    </row>
    <row r="10" spans="1:7" ht="12.75" customHeight="1" x14ac:dyDescent="0.3">
      <c r="A10" s="41" t="s">
        <v>10</v>
      </c>
      <c r="B10" s="27">
        <v>0.5</v>
      </c>
      <c r="C10" s="148">
        <f>IF((0.5-B10)&lt;0,0,(0.5-B10))</f>
        <v>0</v>
      </c>
      <c r="D10" s="131">
        <v>0.83561061134880188</v>
      </c>
      <c r="E10" s="148">
        <v>6.4389388651198143E-2</v>
      </c>
    </row>
    <row r="11" spans="1:7" ht="12.75" customHeight="1" x14ac:dyDescent="0.3">
      <c r="A11" s="41" t="s">
        <v>11</v>
      </c>
      <c r="B11" s="131">
        <v>0.40838343430168333</v>
      </c>
      <c r="C11" s="148">
        <f t="shared" ref="C11:C56" si="0">IF((0.5-B11)&lt;0,0,(0.5-B11))</f>
        <v>9.1616565698316665E-2</v>
      </c>
      <c r="D11" s="131">
        <v>0.49441578783829643</v>
      </c>
      <c r="E11" s="148">
        <v>0.40558421216170359</v>
      </c>
    </row>
    <row r="12" spans="1:7" ht="12.75" customHeight="1" x14ac:dyDescent="0.3">
      <c r="A12" s="41" t="s">
        <v>12</v>
      </c>
      <c r="B12" s="27">
        <v>0.5</v>
      </c>
      <c r="C12" s="148">
        <f t="shared" si="0"/>
        <v>0</v>
      </c>
      <c r="D12" s="202" t="s">
        <v>1</v>
      </c>
      <c r="E12" s="204" t="s">
        <v>151</v>
      </c>
    </row>
    <row r="13" spans="1:7" ht="12.75" customHeight="1" x14ac:dyDescent="0.3">
      <c r="A13" s="41" t="s">
        <v>13</v>
      </c>
      <c r="B13" s="27">
        <v>0.5</v>
      </c>
      <c r="C13" s="148">
        <f t="shared" si="0"/>
        <v>0</v>
      </c>
      <c r="D13" s="203" t="s">
        <v>1</v>
      </c>
      <c r="E13" s="204" t="s">
        <v>151</v>
      </c>
    </row>
    <row r="14" spans="1:7" ht="12.75" customHeight="1" x14ac:dyDescent="0.3">
      <c r="A14" s="41" t="s">
        <v>14</v>
      </c>
      <c r="B14" s="27">
        <v>0.5</v>
      </c>
      <c r="C14" s="148">
        <f t="shared" si="0"/>
        <v>0</v>
      </c>
      <c r="D14" s="203" t="s">
        <v>1</v>
      </c>
      <c r="E14" s="204" t="s">
        <v>151</v>
      </c>
    </row>
    <row r="15" spans="1:7" ht="12.75" customHeight="1" x14ac:dyDescent="0.3">
      <c r="A15" s="41" t="s">
        <v>76</v>
      </c>
      <c r="B15" s="27">
        <v>0.3931685285638758</v>
      </c>
      <c r="C15" s="148">
        <f t="shared" si="0"/>
        <v>0.1068314714361242</v>
      </c>
      <c r="D15" s="203" t="s">
        <v>1</v>
      </c>
      <c r="E15" s="204" t="s">
        <v>151</v>
      </c>
    </row>
    <row r="16" spans="1:7" ht="12.75" customHeight="1" x14ac:dyDescent="0.3">
      <c r="A16" s="41" t="s">
        <v>15</v>
      </c>
      <c r="B16" s="27">
        <v>0.37728728270814271</v>
      </c>
      <c r="C16" s="148">
        <f t="shared" si="0"/>
        <v>0.12271271729185729</v>
      </c>
      <c r="D16" s="29">
        <v>0.37728728270814271</v>
      </c>
      <c r="E16" s="148">
        <v>0.52271271729185731</v>
      </c>
    </row>
    <row r="17" spans="1:5" ht="18" customHeight="1" x14ac:dyDescent="0.3">
      <c r="A17" s="41" t="s">
        <v>16</v>
      </c>
      <c r="B17" s="131">
        <v>0.5</v>
      </c>
      <c r="C17" s="148">
        <f t="shared" si="0"/>
        <v>0</v>
      </c>
      <c r="D17" s="203" t="s">
        <v>1</v>
      </c>
      <c r="E17" s="204" t="s">
        <v>151</v>
      </c>
    </row>
    <row r="18" spans="1:5" ht="12.75" customHeight="1" x14ac:dyDescent="0.3">
      <c r="A18" s="41" t="s">
        <v>17</v>
      </c>
      <c r="B18" s="232">
        <v>0.5</v>
      </c>
      <c r="C18" s="148">
        <f t="shared" si="0"/>
        <v>0</v>
      </c>
      <c r="D18" s="29">
        <v>0.61199999999999999</v>
      </c>
      <c r="E18" s="148">
        <v>0.28799999999999998</v>
      </c>
    </row>
    <row r="19" spans="1:5" ht="12.75" customHeight="1" x14ac:dyDescent="0.3">
      <c r="A19" s="41" t="s">
        <v>18</v>
      </c>
      <c r="B19" s="27">
        <v>0.5</v>
      </c>
      <c r="C19" s="148">
        <f t="shared" si="0"/>
        <v>0</v>
      </c>
      <c r="D19" s="29">
        <v>0.57781660632061238</v>
      </c>
      <c r="E19" s="148">
        <v>0.32218339367938764</v>
      </c>
    </row>
    <row r="20" spans="1:5" ht="12.75" customHeight="1" x14ac:dyDescent="0.3">
      <c r="A20" s="41" t="s">
        <v>19</v>
      </c>
      <c r="B20" s="49">
        <v>0</v>
      </c>
      <c r="C20" s="148">
        <f t="shared" si="0"/>
        <v>0.5</v>
      </c>
      <c r="D20" s="203" t="s">
        <v>1</v>
      </c>
      <c r="E20" s="204" t="s">
        <v>151</v>
      </c>
    </row>
    <row r="21" spans="1:5" ht="12.75" customHeight="1" x14ac:dyDescent="0.3">
      <c r="A21" s="41" t="s">
        <v>20</v>
      </c>
      <c r="B21" s="199">
        <v>0.33790395968993553</v>
      </c>
      <c r="C21" s="148">
        <f t="shared" si="0"/>
        <v>0.16209604031006447</v>
      </c>
      <c r="D21" s="203" t="s">
        <v>1</v>
      </c>
      <c r="E21" s="204" t="s">
        <v>151</v>
      </c>
    </row>
    <row r="22" spans="1:5" ht="12.75" customHeight="1" x14ac:dyDescent="0.3">
      <c r="A22" s="41" t="s">
        <v>21</v>
      </c>
      <c r="B22" s="199">
        <v>0.5</v>
      </c>
      <c r="C22" s="148">
        <f t="shared" si="0"/>
        <v>0</v>
      </c>
      <c r="D22" s="228">
        <v>0.80838249789356642</v>
      </c>
      <c r="E22" s="148">
        <v>9.1617502106433601E-2</v>
      </c>
    </row>
    <row r="23" spans="1:5" ht="12.75" customHeight="1" x14ac:dyDescent="0.3">
      <c r="A23" s="41" t="s">
        <v>22</v>
      </c>
      <c r="B23" s="27">
        <v>0.5</v>
      </c>
      <c r="C23" s="148">
        <f t="shared" si="0"/>
        <v>0</v>
      </c>
      <c r="D23" s="29">
        <v>0.85609707752634234</v>
      </c>
      <c r="E23" s="148">
        <v>4.390292247365768E-2</v>
      </c>
    </row>
    <row r="24" spans="1:5" ht="12.75" customHeight="1" x14ac:dyDescent="0.3">
      <c r="A24" s="41" t="s">
        <v>23</v>
      </c>
      <c r="B24" s="199">
        <v>0.5</v>
      </c>
      <c r="C24" s="148">
        <f t="shared" si="0"/>
        <v>0</v>
      </c>
      <c r="D24" s="205">
        <v>0.72798129656099719</v>
      </c>
      <c r="E24" s="148">
        <v>0.17201870343900283</v>
      </c>
    </row>
    <row r="25" spans="1:5" ht="12.75" customHeight="1" x14ac:dyDescent="0.3">
      <c r="A25" s="41" t="s">
        <v>24</v>
      </c>
      <c r="B25" s="199">
        <v>0.5</v>
      </c>
      <c r="C25" s="148">
        <f t="shared" si="0"/>
        <v>0</v>
      </c>
      <c r="D25" s="205">
        <v>0.76270224618459259</v>
      </c>
      <c r="E25" s="148">
        <v>0.13729775381540743</v>
      </c>
    </row>
    <row r="26" spans="1:5" ht="12.75" customHeight="1" x14ac:dyDescent="0.3">
      <c r="A26" s="41" t="s">
        <v>25</v>
      </c>
      <c r="B26" s="199">
        <v>0.5</v>
      </c>
      <c r="C26" s="148">
        <f t="shared" si="0"/>
        <v>0</v>
      </c>
      <c r="D26" s="203" t="s">
        <v>1</v>
      </c>
      <c r="E26" s="204" t="s">
        <v>151</v>
      </c>
    </row>
    <row r="27" spans="1:5" ht="18" customHeight="1" x14ac:dyDescent="0.3">
      <c r="A27" s="41" t="s">
        <v>26</v>
      </c>
      <c r="B27" s="49">
        <v>0</v>
      </c>
      <c r="C27" s="148">
        <f t="shared" si="0"/>
        <v>0.5</v>
      </c>
      <c r="D27" s="29">
        <v>0</v>
      </c>
      <c r="E27" s="148">
        <v>0.9</v>
      </c>
    </row>
    <row r="28" spans="1:5" ht="12.75" customHeight="1" x14ac:dyDescent="0.3">
      <c r="A28" s="41" t="s">
        <v>27</v>
      </c>
      <c r="B28" s="199">
        <v>0.38224237116534543</v>
      </c>
      <c r="C28" s="148">
        <f t="shared" si="0"/>
        <v>0.11775762883465457</v>
      </c>
      <c r="D28" s="203" t="s">
        <v>1</v>
      </c>
      <c r="E28" s="204" t="s">
        <v>151</v>
      </c>
    </row>
    <row r="29" spans="1:5" ht="12.75" customHeight="1" x14ac:dyDescent="0.3">
      <c r="A29" s="41" t="s">
        <v>28</v>
      </c>
      <c r="B29" s="199">
        <v>0.3642215076742617</v>
      </c>
      <c r="C29" s="148">
        <f t="shared" si="0"/>
        <v>0.1357784923257383</v>
      </c>
      <c r="D29" s="205">
        <v>0.3642215076742617</v>
      </c>
      <c r="E29" s="148">
        <v>0.53577849232573826</v>
      </c>
    </row>
    <row r="30" spans="1:5" ht="12.75" customHeight="1" x14ac:dyDescent="0.3">
      <c r="A30" s="41" t="s">
        <v>29</v>
      </c>
      <c r="B30" s="131">
        <v>0.5</v>
      </c>
      <c r="C30" s="148">
        <f t="shared" si="0"/>
        <v>0</v>
      </c>
      <c r="D30" s="203" t="s">
        <v>1</v>
      </c>
      <c r="E30" s="204" t="s">
        <v>151</v>
      </c>
    </row>
    <row r="31" spans="1:5" ht="12.75" customHeight="1" x14ac:dyDescent="0.3">
      <c r="A31" s="41" t="s">
        <v>30</v>
      </c>
      <c r="B31" s="131">
        <v>0.39893588545871428</v>
      </c>
      <c r="C31" s="148">
        <f t="shared" si="0"/>
        <v>0.10106411454128572</v>
      </c>
      <c r="D31" s="203" t="s">
        <v>1</v>
      </c>
      <c r="E31" s="204" t="s">
        <v>151</v>
      </c>
    </row>
    <row r="32" spans="1:5" ht="12.75" customHeight="1" x14ac:dyDescent="0.3">
      <c r="A32" s="41" t="s">
        <v>31</v>
      </c>
      <c r="B32" s="131">
        <v>0.5</v>
      </c>
      <c r="C32" s="148">
        <f t="shared" si="0"/>
        <v>0</v>
      </c>
      <c r="D32" s="203" t="s">
        <v>1</v>
      </c>
      <c r="E32" s="204" t="s">
        <v>151</v>
      </c>
    </row>
    <row r="33" spans="1:5" ht="12.75" customHeight="1" x14ac:dyDescent="0.3">
      <c r="A33" s="41" t="s">
        <v>32</v>
      </c>
      <c r="B33" s="131">
        <v>0.5</v>
      </c>
      <c r="C33" s="148">
        <f t="shared" si="0"/>
        <v>0</v>
      </c>
      <c r="D33" s="203" t="s">
        <v>1</v>
      </c>
      <c r="E33" s="204" t="s">
        <v>151</v>
      </c>
    </row>
    <row r="34" spans="1:5" ht="12.75" customHeight="1" x14ac:dyDescent="0.3">
      <c r="A34" s="41" t="s">
        <v>33</v>
      </c>
      <c r="B34" s="199">
        <v>0.5</v>
      </c>
      <c r="C34" s="148">
        <f t="shared" si="0"/>
        <v>0</v>
      </c>
      <c r="D34" s="205">
        <v>0.83220760295275797</v>
      </c>
      <c r="E34" s="148">
        <v>6.7792397047242048E-2</v>
      </c>
    </row>
    <row r="35" spans="1:5" ht="12.75" customHeight="1" x14ac:dyDescent="0.3">
      <c r="A35" s="41" t="s">
        <v>34</v>
      </c>
      <c r="B35" s="49">
        <v>0.5</v>
      </c>
      <c r="C35" s="148">
        <f t="shared" si="0"/>
        <v>0</v>
      </c>
      <c r="D35" s="203" t="s">
        <v>1</v>
      </c>
      <c r="E35" s="204" t="s">
        <v>151</v>
      </c>
    </row>
    <row r="36" spans="1:5" ht="12.75" customHeight="1" x14ac:dyDescent="0.3">
      <c r="A36" s="41" t="s">
        <v>35</v>
      </c>
      <c r="B36" s="199">
        <v>0.5</v>
      </c>
      <c r="C36" s="148">
        <f t="shared" si="0"/>
        <v>0</v>
      </c>
      <c r="D36" s="205">
        <v>0.59484144136638406</v>
      </c>
      <c r="E36" s="148">
        <v>0.30515855863361596</v>
      </c>
    </row>
    <row r="37" spans="1:5" ht="18" customHeight="1" x14ac:dyDescent="0.3">
      <c r="A37" s="41" t="s">
        <v>36</v>
      </c>
      <c r="B37" s="49">
        <v>0</v>
      </c>
      <c r="C37" s="148">
        <f t="shared" si="0"/>
        <v>0.5</v>
      </c>
      <c r="D37" s="203" t="s">
        <v>1</v>
      </c>
      <c r="E37" s="204" t="s">
        <v>151</v>
      </c>
    </row>
    <row r="38" spans="1:5" ht="12.75" customHeight="1" x14ac:dyDescent="0.3">
      <c r="A38" s="41" t="s">
        <v>37</v>
      </c>
      <c r="B38" s="199">
        <v>0.5</v>
      </c>
      <c r="C38" s="148">
        <f t="shared" si="0"/>
        <v>0</v>
      </c>
      <c r="D38" s="205">
        <v>0.86539208355790531</v>
      </c>
      <c r="E38" s="148">
        <v>3.4607916442094711E-2</v>
      </c>
    </row>
    <row r="39" spans="1:5" ht="12.75" customHeight="1" x14ac:dyDescent="0.3">
      <c r="A39" s="41" t="s">
        <v>38</v>
      </c>
      <c r="B39" s="27">
        <v>0.5</v>
      </c>
      <c r="C39" s="148">
        <f t="shared" si="0"/>
        <v>0</v>
      </c>
      <c r="D39" s="205">
        <v>0.72776477929824857</v>
      </c>
      <c r="E39" s="148">
        <v>0.17223522070175146</v>
      </c>
    </row>
    <row r="40" spans="1:5" ht="12.75" customHeight="1" x14ac:dyDescent="0.3">
      <c r="A40" s="41" t="s">
        <v>39</v>
      </c>
      <c r="B40" s="27">
        <v>0.5</v>
      </c>
      <c r="C40" s="148">
        <f t="shared" si="0"/>
        <v>0</v>
      </c>
      <c r="D40" s="203" t="s">
        <v>1</v>
      </c>
      <c r="E40" s="204" t="s">
        <v>151</v>
      </c>
    </row>
    <row r="41" spans="1:5" ht="12.75" customHeight="1" x14ac:dyDescent="0.3">
      <c r="A41" s="41" t="s">
        <v>40</v>
      </c>
      <c r="B41" s="199">
        <v>0.49080187027758682</v>
      </c>
      <c r="C41" s="148">
        <f t="shared" si="0"/>
        <v>9.1981297224131842E-3</v>
      </c>
      <c r="D41" s="205">
        <v>0.49080187027758682</v>
      </c>
      <c r="E41" s="148">
        <v>0.40919812972241321</v>
      </c>
    </row>
    <row r="42" spans="1:5" ht="12.75" customHeight="1" x14ac:dyDescent="0.3">
      <c r="A42" s="41" t="s">
        <v>41</v>
      </c>
      <c r="B42" s="199">
        <v>0.5</v>
      </c>
      <c r="C42" s="148">
        <f t="shared" si="0"/>
        <v>0</v>
      </c>
      <c r="D42" s="203" t="s">
        <v>1</v>
      </c>
      <c r="E42" s="204" t="s">
        <v>151</v>
      </c>
    </row>
    <row r="43" spans="1:5" ht="12.75" customHeight="1" x14ac:dyDescent="0.3">
      <c r="A43" s="41" t="s">
        <v>42</v>
      </c>
      <c r="B43" s="199">
        <v>0.45197968551533935</v>
      </c>
      <c r="C43" s="148">
        <f t="shared" si="0"/>
        <v>4.8020314484660653E-2</v>
      </c>
      <c r="D43" s="205">
        <v>0.85742389141547515</v>
      </c>
      <c r="E43" s="148">
        <v>4.2576108584524874E-2</v>
      </c>
    </row>
    <row r="44" spans="1:5" ht="12.75" customHeight="1" x14ac:dyDescent="0.3">
      <c r="A44" s="41" t="s">
        <v>43</v>
      </c>
      <c r="B44" s="199">
        <v>0.5</v>
      </c>
      <c r="C44" s="148">
        <f t="shared" si="0"/>
        <v>0</v>
      </c>
      <c r="D44" s="203" t="s">
        <v>1</v>
      </c>
      <c r="E44" s="204" t="s">
        <v>151</v>
      </c>
    </row>
    <row r="45" spans="1:5" ht="12.75" customHeight="1" x14ac:dyDescent="0.3">
      <c r="A45" s="41" t="s">
        <v>44</v>
      </c>
      <c r="B45" s="27">
        <v>0</v>
      </c>
      <c r="C45" s="148">
        <f t="shared" si="0"/>
        <v>0.5</v>
      </c>
      <c r="D45" s="29">
        <v>0</v>
      </c>
      <c r="E45" s="148">
        <v>0.9</v>
      </c>
    </row>
    <row r="46" spans="1:5" ht="12.75" customHeight="1" x14ac:dyDescent="0.3">
      <c r="A46" s="41" t="s">
        <v>45</v>
      </c>
      <c r="B46" s="199">
        <v>0.5</v>
      </c>
      <c r="C46" s="148">
        <f t="shared" si="0"/>
        <v>0</v>
      </c>
      <c r="D46" s="205">
        <v>0.9</v>
      </c>
      <c r="E46" s="148">
        <v>0</v>
      </c>
    </row>
    <row r="47" spans="1:5" ht="18" customHeight="1" x14ac:dyDescent="0.3">
      <c r="A47" s="41" t="s">
        <v>46</v>
      </c>
      <c r="B47" s="27">
        <v>0.5</v>
      </c>
      <c r="C47" s="148">
        <f t="shared" si="0"/>
        <v>0</v>
      </c>
      <c r="D47" s="203" t="s">
        <v>1</v>
      </c>
      <c r="E47" s="204" t="s">
        <v>151</v>
      </c>
    </row>
    <row r="48" spans="1:5" ht="12.75" customHeight="1" x14ac:dyDescent="0.3">
      <c r="A48" s="41" t="s">
        <v>47</v>
      </c>
      <c r="B48" s="199">
        <v>0.5</v>
      </c>
      <c r="C48" s="148">
        <f t="shared" si="0"/>
        <v>0</v>
      </c>
      <c r="D48" s="205">
        <v>0.74846498398527106</v>
      </c>
      <c r="E48" s="148">
        <v>0.15153501601472896</v>
      </c>
    </row>
    <row r="49" spans="1:5" ht="12.75" customHeight="1" x14ac:dyDescent="0.3">
      <c r="A49" s="41" t="s">
        <v>48</v>
      </c>
      <c r="B49" s="199">
        <v>0.5</v>
      </c>
      <c r="C49" s="148">
        <f t="shared" si="0"/>
        <v>0</v>
      </c>
      <c r="D49" s="203" t="s">
        <v>1</v>
      </c>
      <c r="E49" s="204" t="s">
        <v>151</v>
      </c>
    </row>
    <row r="50" spans="1:5" ht="12.75" customHeight="1" x14ac:dyDescent="0.3">
      <c r="A50" s="41" t="s">
        <v>49</v>
      </c>
      <c r="B50" s="27">
        <v>0</v>
      </c>
      <c r="C50" s="148">
        <f t="shared" si="0"/>
        <v>0.5</v>
      </c>
      <c r="D50" s="203" t="s">
        <v>1</v>
      </c>
      <c r="E50" s="204" t="s">
        <v>151</v>
      </c>
    </row>
    <row r="51" spans="1:5" ht="12.75" customHeight="1" x14ac:dyDescent="0.3">
      <c r="A51" s="41" t="s">
        <v>50</v>
      </c>
      <c r="B51" s="199">
        <v>0.5</v>
      </c>
      <c r="C51" s="148">
        <f t="shared" si="0"/>
        <v>0</v>
      </c>
      <c r="D51" s="205">
        <v>0.79902343642003559</v>
      </c>
      <c r="E51" s="148">
        <v>0.10097656357996443</v>
      </c>
    </row>
    <row r="52" spans="1:5" ht="12.75" customHeight="1" x14ac:dyDescent="0.3">
      <c r="A52" s="41" t="s">
        <v>51</v>
      </c>
      <c r="B52" s="199">
        <v>0.5</v>
      </c>
      <c r="C52" s="148">
        <f t="shared" si="0"/>
        <v>0</v>
      </c>
      <c r="D52" s="203" t="s">
        <v>1</v>
      </c>
      <c r="E52" s="204" t="s">
        <v>151</v>
      </c>
    </row>
    <row r="53" spans="1:5" ht="12.75" customHeight="1" x14ac:dyDescent="0.3">
      <c r="A53" s="41" t="s">
        <v>52</v>
      </c>
      <c r="B53" s="199">
        <v>0.5</v>
      </c>
      <c r="C53" s="148">
        <f t="shared" si="0"/>
        <v>0</v>
      </c>
      <c r="D53" s="203" t="s">
        <v>1</v>
      </c>
      <c r="E53" s="204" t="s">
        <v>151</v>
      </c>
    </row>
    <row r="54" spans="1:5" ht="12.75" customHeight="1" x14ac:dyDescent="0.3">
      <c r="A54" s="41" t="s">
        <v>53</v>
      </c>
      <c r="B54" s="199">
        <v>0.47141991099082031</v>
      </c>
      <c r="C54" s="148">
        <f t="shared" si="0"/>
        <v>2.8580089009179688E-2</v>
      </c>
      <c r="D54" s="205">
        <v>0.55135590983000915</v>
      </c>
      <c r="E54" s="148">
        <v>0.34864409016999087</v>
      </c>
    </row>
    <row r="55" spans="1:5" ht="12.75" customHeight="1" x14ac:dyDescent="0.3">
      <c r="A55" s="41" t="s">
        <v>54</v>
      </c>
      <c r="B55" s="27">
        <v>0.5</v>
      </c>
      <c r="C55" s="148">
        <f t="shared" si="0"/>
        <v>0</v>
      </c>
      <c r="D55" s="203" t="s">
        <v>1</v>
      </c>
      <c r="E55" s="204" t="s">
        <v>151</v>
      </c>
    </row>
    <row r="56" spans="1:5" ht="12.75" customHeight="1" x14ac:dyDescent="0.3">
      <c r="A56" s="41" t="s">
        <v>55</v>
      </c>
      <c r="B56" s="199">
        <v>0.5</v>
      </c>
      <c r="C56" s="148">
        <f t="shared" si="0"/>
        <v>0</v>
      </c>
      <c r="D56" s="203" t="s">
        <v>1</v>
      </c>
      <c r="E56" s="204" t="s">
        <v>151</v>
      </c>
    </row>
    <row r="57" spans="1:5" ht="18" customHeight="1" x14ac:dyDescent="0.3">
      <c r="A57" s="41" t="s">
        <v>56</v>
      </c>
      <c r="B57" s="199">
        <v>0.5</v>
      </c>
      <c r="C57" s="148">
        <f>IF((0.5-B57)&lt;0,0,(0.5-B57))</f>
        <v>0</v>
      </c>
      <c r="D57" s="205">
        <v>0.54990841773116172</v>
      </c>
      <c r="E57" s="148">
        <v>0.3500915822688383</v>
      </c>
    </row>
    <row r="58" spans="1:5" ht="12.75" customHeight="1" x14ac:dyDescent="0.3">
      <c r="A58" s="41" t="s">
        <v>57</v>
      </c>
      <c r="B58" s="199">
        <v>0.5</v>
      </c>
      <c r="C58" s="148">
        <f>IF((0.5-B58)&lt;0,0,(0.5-B58))</f>
        <v>0</v>
      </c>
      <c r="D58" s="203" t="s">
        <v>1</v>
      </c>
      <c r="E58" s="204" t="s">
        <v>151</v>
      </c>
    </row>
    <row r="59" spans="1:5" ht="12.75" customHeight="1" x14ac:dyDescent="0.3">
      <c r="A59" s="41" t="s">
        <v>58</v>
      </c>
      <c r="B59" s="199">
        <v>0.3766108465478889</v>
      </c>
      <c r="C59" s="148">
        <f>IF((0.5-B59)&lt;0,0,(0.5-B59))</f>
        <v>0.1233891534521111</v>
      </c>
      <c r="D59" s="205">
        <v>0.55727026309919359</v>
      </c>
      <c r="E59" s="148">
        <v>0.34272973690080644</v>
      </c>
    </row>
    <row r="60" spans="1:5" ht="12.75" customHeight="1" x14ac:dyDescent="0.3">
      <c r="A60" s="42" t="s">
        <v>59</v>
      </c>
      <c r="B60" s="28">
        <v>0</v>
      </c>
      <c r="C60" s="200">
        <f>IF((0.5-B60)&lt;0,0,(0.5-B60))</f>
        <v>0.5</v>
      </c>
      <c r="D60" s="206">
        <v>0</v>
      </c>
      <c r="E60" s="200">
        <v>0.9</v>
      </c>
    </row>
    <row r="61" spans="1:5" ht="12.75" customHeight="1" x14ac:dyDescent="0.25">
      <c r="A61" s="201" t="s">
        <v>80</v>
      </c>
    </row>
    <row r="62" spans="1:5" ht="12.75" customHeight="1" x14ac:dyDescent="0.3">
      <c r="A62" s="18" t="s">
        <v>2</v>
      </c>
      <c r="C62" s="2" t="s">
        <v>2</v>
      </c>
    </row>
    <row r="63" spans="1:5" ht="12.75" customHeight="1" x14ac:dyDescent="0.25">
      <c r="C63" s="2" t="s">
        <v>2</v>
      </c>
    </row>
  </sheetData>
  <mergeCells count="3">
    <mergeCell ref="A1:E1"/>
    <mergeCell ref="A2:E2"/>
    <mergeCell ref="A3:E3"/>
  </mergeCells>
  <printOptions horizontalCentered="1"/>
  <pageMargins left="0.25" right="0.25" top="0.25" bottom="0.25" header="0.3" footer="0.3"/>
  <pageSetup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1"/>
  <sheetViews>
    <sheetView zoomScale="85" zoomScaleNormal="85" zoomScaleSheetLayoutView="100" workbookViewId="0">
      <selection activeCell="F4" sqref="F1:F1048576"/>
    </sheetView>
  </sheetViews>
  <sheetFormatPr defaultColWidth="9.08984375" defaultRowHeight="12.5" x14ac:dyDescent="0.25"/>
  <cols>
    <col min="1" max="1" width="15.6328125" style="2" customWidth="1"/>
    <col min="2" max="2" width="13.7265625" style="2" customWidth="1"/>
    <col min="3" max="3" width="13.453125" style="2" customWidth="1"/>
    <col min="4" max="4" width="12.7265625" style="2" customWidth="1"/>
    <col min="5" max="5" width="13.08984375" style="2" customWidth="1"/>
    <col min="6" max="6" width="2.1796875" style="139" customWidth="1"/>
    <col min="7" max="7" width="14" style="137" customWidth="1"/>
    <col min="8" max="8" width="14.7265625" style="2" customWidth="1"/>
    <col min="9" max="9" width="13.453125" style="2" customWidth="1"/>
    <col min="10" max="10" width="14.26953125" style="2" customWidth="1"/>
    <col min="11" max="16384" width="9.08984375" style="2"/>
  </cols>
  <sheetData>
    <row r="1" spans="1:11" s="110" customFormat="1" ht="13" x14ac:dyDescent="0.3">
      <c r="A1" s="271" t="s">
        <v>181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1" s="110" customFormat="1" ht="13" x14ac:dyDescent="0.3">
      <c r="A2" s="271" t="s">
        <v>182</v>
      </c>
      <c r="B2" s="271"/>
      <c r="C2" s="271"/>
      <c r="D2" s="271"/>
      <c r="E2" s="271"/>
      <c r="F2" s="271"/>
      <c r="G2" s="271"/>
      <c r="H2" s="271"/>
      <c r="I2" s="271"/>
      <c r="J2" s="271"/>
    </row>
    <row r="3" spans="1:11" ht="13" x14ac:dyDescent="0.25">
      <c r="A3" s="272" t="s">
        <v>270</v>
      </c>
      <c r="B3" s="272"/>
      <c r="C3" s="272"/>
      <c r="D3" s="272"/>
      <c r="E3" s="272"/>
      <c r="F3" s="272"/>
      <c r="G3" s="272"/>
      <c r="H3" s="272"/>
      <c r="I3" s="272"/>
      <c r="J3" s="272"/>
    </row>
    <row r="4" spans="1:11" s="178" customFormat="1" ht="20" customHeight="1" x14ac:dyDescent="0.25">
      <c r="A4" s="177" t="str">
        <f>'1B'!$A$4</f>
        <v>ACF-OFA: 07/24/2023</v>
      </c>
      <c r="B4" s="177"/>
      <c r="C4" s="177"/>
      <c r="D4" s="177"/>
      <c r="E4" s="177"/>
      <c r="F4" s="176"/>
      <c r="G4" s="176"/>
      <c r="H4" s="177"/>
      <c r="I4" s="177"/>
      <c r="J4" s="177"/>
    </row>
    <row r="5" spans="1:11" s="3" customFormat="1" ht="30" customHeight="1" x14ac:dyDescent="0.3">
      <c r="A5" s="249"/>
      <c r="B5" s="242" t="s">
        <v>105</v>
      </c>
      <c r="C5" s="239"/>
      <c r="D5" s="239"/>
      <c r="E5" s="253"/>
      <c r="F5" s="155"/>
      <c r="G5" s="249"/>
      <c r="H5" s="250" t="s">
        <v>258</v>
      </c>
      <c r="I5" s="251"/>
      <c r="J5" s="252"/>
      <c r="K5" s="8"/>
    </row>
    <row r="6" spans="1:11" s="3" customFormat="1" ht="65" x14ac:dyDescent="0.3">
      <c r="A6" s="151" t="s">
        <v>0</v>
      </c>
      <c r="B6" s="151" t="s">
        <v>83</v>
      </c>
      <c r="C6" s="151" t="s">
        <v>100</v>
      </c>
      <c r="D6" s="151" t="s">
        <v>101</v>
      </c>
      <c r="E6" s="248" t="s">
        <v>102</v>
      </c>
      <c r="F6" s="181"/>
      <c r="G6" s="151" t="str">
        <f>A6</f>
        <v>STATE</v>
      </c>
      <c r="H6" s="151" t="s">
        <v>122</v>
      </c>
      <c r="I6" s="151" t="s">
        <v>103</v>
      </c>
      <c r="J6" s="151" t="s">
        <v>87</v>
      </c>
    </row>
    <row r="7" spans="1:11" ht="12.75" customHeight="1" x14ac:dyDescent="0.3">
      <c r="A7" s="33" t="s">
        <v>3</v>
      </c>
      <c r="B7" s="22">
        <f>SUM(B8:B61)</f>
        <v>953734</v>
      </c>
      <c r="C7" s="22">
        <f t="shared" ref="C7:E7" si="0">SUM(C8:C61)</f>
        <v>378801</v>
      </c>
      <c r="D7" s="22">
        <f t="shared" si="0"/>
        <v>544603</v>
      </c>
      <c r="E7" s="182">
        <f t="shared" si="0"/>
        <v>194077</v>
      </c>
      <c r="F7" s="164"/>
      <c r="G7" s="165" t="str">
        <f>A7</f>
        <v>United States</v>
      </c>
      <c r="H7" s="22">
        <f t="shared" ref="H7:J7" si="1">SUM(H8:H61)</f>
        <v>24621</v>
      </c>
      <c r="I7" s="22">
        <f t="shared" si="1"/>
        <v>4624</v>
      </c>
      <c r="J7" s="22">
        <f t="shared" si="1"/>
        <v>544</v>
      </c>
    </row>
    <row r="8" spans="1:11" ht="18" customHeight="1" x14ac:dyDescent="0.3">
      <c r="A8" s="41" t="s">
        <v>7</v>
      </c>
      <c r="B8" s="23">
        <v>5664</v>
      </c>
      <c r="C8" s="23">
        <v>3635</v>
      </c>
      <c r="D8" s="23">
        <v>1822</v>
      </c>
      <c r="E8" s="182">
        <v>815</v>
      </c>
      <c r="F8" s="164"/>
      <c r="G8" s="41" t="s">
        <v>7</v>
      </c>
      <c r="H8" s="23">
        <v>146</v>
      </c>
      <c r="I8" s="23">
        <v>61</v>
      </c>
      <c r="J8" s="98">
        <v>0</v>
      </c>
    </row>
    <row r="9" spans="1:11" ht="12.75" customHeight="1" x14ac:dyDescent="0.3">
      <c r="A9" s="41" t="s">
        <v>8</v>
      </c>
      <c r="B9" s="23">
        <v>1556</v>
      </c>
      <c r="C9" s="23">
        <v>571</v>
      </c>
      <c r="D9" s="23">
        <v>862</v>
      </c>
      <c r="E9" s="182">
        <v>268</v>
      </c>
      <c r="F9" s="164"/>
      <c r="G9" s="41" t="s">
        <v>8</v>
      </c>
      <c r="H9" s="23">
        <v>49</v>
      </c>
      <c r="I9" s="23">
        <v>17</v>
      </c>
      <c r="J9" s="208">
        <v>56</v>
      </c>
    </row>
    <row r="10" spans="1:11" ht="12.75" customHeight="1" x14ac:dyDescent="0.3">
      <c r="A10" s="41" t="s">
        <v>9</v>
      </c>
      <c r="B10" s="23">
        <v>5751</v>
      </c>
      <c r="C10" s="23">
        <v>4066</v>
      </c>
      <c r="D10" s="23">
        <v>1555</v>
      </c>
      <c r="E10" s="182">
        <v>200</v>
      </c>
      <c r="F10" s="164"/>
      <c r="G10" s="41" t="s">
        <v>9</v>
      </c>
      <c r="H10" s="23">
        <v>25</v>
      </c>
      <c r="I10" s="23">
        <v>3</v>
      </c>
      <c r="J10" s="208">
        <v>102</v>
      </c>
    </row>
    <row r="11" spans="1:11" ht="12.75" customHeight="1" x14ac:dyDescent="0.3">
      <c r="A11" s="41" t="s">
        <v>10</v>
      </c>
      <c r="B11" s="23">
        <v>1193</v>
      </c>
      <c r="C11" s="23">
        <v>735</v>
      </c>
      <c r="D11" s="23">
        <v>351</v>
      </c>
      <c r="E11" s="182">
        <v>51</v>
      </c>
      <c r="F11" s="164"/>
      <c r="G11" s="41" t="s">
        <v>10</v>
      </c>
      <c r="H11" s="23">
        <v>48</v>
      </c>
      <c r="I11" s="23">
        <v>59</v>
      </c>
      <c r="J11" s="98">
        <v>0</v>
      </c>
    </row>
    <row r="12" spans="1:11" ht="12.75" customHeight="1" x14ac:dyDescent="0.3">
      <c r="A12" s="41" t="s">
        <v>11</v>
      </c>
      <c r="B12" s="23">
        <v>336655</v>
      </c>
      <c r="C12" s="23">
        <v>106333</v>
      </c>
      <c r="D12" s="23">
        <v>222524</v>
      </c>
      <c r="E12" s="182">
        <v>105138</v>
      </c>
      <c r="F12" s="164"/>
      <c r="G12" s="41" t="s">
        <v>11</v>
      </c>
      <c r="H12" s="23">
        <v>6760</v>
      </c>
      <c r="I12" s="23">
        <v>1038</v>
      </c>
      <c r="J12" s="98">
        <v>0</v>
      </c>
    </row>
    <row r="13" spans="1:11" ht="12.75" customHeight="1" x14ac:dyDescent="0.3">
      <c r="A13" s="41" t="s">
        <v>12</v>
      </c>
      <c r="B13" s="23">
        <v>11775</v>
      </c>
      <c r="C13" s="23">
        <v>4522</v>
      </c>
      <c r="D13" s="23">
        <v>6563</v>
      </c>
      <c r="E13" s="182">
        <v>2830</v>
      </c>
      <c r="F13" s="164"/>
      <c r="G13" s="41" t="s">
        <v>12</v>
      </c>
      <c r="H13" s="23">
        <v>575</v>
      </c>
      <c r="I13" s="23">
        <v>115</v>
      </c>
      <c r="J13" s="98">
        <v>0</v>
      </c>
    </row>
    <row r="14" spans="1:11" ht="12.75" customHeight="1" x14ac:dyDescent="0.3">
      <c r="A14" s="41" t="s">
        <v>13</v>
      </c>
      <c r="B14" s="23">
        <v>4734</v>
      </c>
      <c r="C14" s="23">
        <v>2781</v>
      </c>
      <c r="D14" s="23">
        <v>1948</v>
      </c>
      <c r="E14" s="182">
        <v>76</v>
      </c>
      <c r="F14" s="164"/>
      <c r="G14" s="41" t="s">
        <v>13</v>
      </c>
      <c r="H14" s="23">
        <v>5</v>
      </c>
      <c r="I14" s="23">
        <v>0</v>
      </c>
      <c r="J14" s="98">
        <v>0</v>
      </c>
    </row>
    <row r="15" spans="1:11" ht="12.75" customHeight="1" x14ac:dyDescent="0.3">
      <c r="A15" s="41" t="s">
        <v>14</v>
      </c>
      <c r="B15" s="23">
        <v>2799</v>
      </c>
      <c r="C15" s="23">
        <v>2023</v>
      </c>
      <c r="D15" s="23">
        <v>629</v>
      </c>
      <c r="E15" s="182">
        <v>112</v>
      </c>
      <c r="F15" s="164"/>
      <c r="G15" s="41" t="s">
        <v>14</v>
      </c>
      <c r="H15" s="23">
        <v>148</v>
      </c>
      <c r="I15" s="23">
        <v>0</v>
      </c>
      <c r="J15" s="98">
        <v>0</v>
      </c>
    </row>
    <row r="16" spans="1:11" ht="12.75" customHeight="1" x14ac:dyDescent="0.3">
      <c r="A16" s="41" t="s">
        <v>76</v>
      </c>
      <c r="B16" s="23">
        <v>6120</v>
      </c>
      <c r="C16" s="23">
        <v>1675</v>
      </c>
      <c r="D16" s="23">
        <v>3741</v>
      </c>
      <c r="E16" s="182">
        <v>765</v>
      </c>
      <c r="F16" s="164"/>
      <c r="G16" s="41" t="s">
        <v>76</v>
      </c>
      <c r="H16" s="23">
        <v>0</v>
      </c>
      <c r="I16" s="23">
        <v>704</v>
      </c>
      <c r="J16" s="98">
        <v>0</v>
      </c>
    </row>
    <row r="17" spans="1:10" ht="12.75" customHeight="1" x14ac:dyDescent="0.3">
      <c r="A17" s="41" t="s">
        <v>15</v>
      </c>
      <c r="B17" s="23">
        <v>27534</v>
      </c>
      <c r="C17" s="23">
        <v>23100</v>
      </c>
      <c r="D17" s="23">
        <v>3642</v>
      </c>
      <c r="E17" s="182">
        <v>450</v>
      </c>
      <c r="F17" s="164"/>
      <c r="G17" s="41" t="s">
        <v>15</v>
      </c>
      <c r="H17" s="23">
        <v>780</v>
      </c>
      <c r="I17" s="23">
        <v>11</v>
      </c>
      <c r="J17" s="98">
        <v>0</v>
      </c>
    </row>
    <row r="18" spans="1:10" ht="18" customHeight="1" x14ac:dyDescent="0.3">
      <c r="A18" s="41" t="s">
        <v>16</v>
      </c>
      <c r="B18" s="23">
        <v>6441</v>
      </c>
      <c r="C18" s="23">
        <v>5240</v>
      </c>
      <c r="D18" s="23">
        <v>1171</v>
      </c>
      <c r="E18" s="182">
        <v>75</v>
      </c>
      <c r="F18" s="164"/>
      <c r="G18" s="41" t="s">
        <v>16</v>
      </c>
      <c r="H18" s="23">
        <v>30</v>
      </c>
      <c r="I18" s="23">
        <v>0</v>
      </c>
      <c r="J18" s="98">
        <v>0</v>
      </c>
    </row>
    <row r="19" spans="1:10" ht="12.75" customHeight="1" x14ac:dyDescent="0.3">
      <c r="A19" s="41" t="s">
        <v>17</v>
      </c>
      <c r="B19" s="23">
        <v>348</v>
      </c>
      <c r="C19" s="23">
        <v>171</v>
      </c>
      <c r="D19" s="23">
        <v>172</v>
      </c>
      <c r="E19" s="182">
        <v>3</v>
      </c>
      <c r="F19" s="164"/>
      <c r="G19" s="41" t="s">
        <v>17</v>
      </c>
      <c r="H19" s="23">
        <v>5</v>
      </c>
      <c r="I19" s="23">
        <v>0</v>
      </c>
      <c r="J19" s="98">
        <v>0</v>
      </c>
    </row>
    <row r="20" spans="1:10" ht="12.75" customHeight="1" x14ac:dyDescent="0.3">
      <c r="A20" s="41" t="s">
        <v>18</v>
      </c>
      <c r="B20" s="23">
        <v>4527</v>
      </c>
      <c r="C20" s="23">
        <v>1231</v>
      </c>
      <c r="D20" s="23">
        <v>3214</v>
      </c>
      <c r="E20" s="182">
        <v>420</v>
      </c>
      <c r="F20" s="164"/>
      <c r="G20" s="41" t="s">
        <v>18</v>
      </c>
      <c r="H20" s="23">
        <v>82</v>
      </c>
      <c r="I20" s="23">
        <v>0</v>
      </c>
      <c r="J20" s="98">
        <v>0</v>
      </c>
    </row>
    <row r="21" spans="1:10" ht="12.75" customHeight="1" x14ac:dyDescent="0.3">
      <c r="A21" s="41" t="s">
        <v>19</v>
      </c>
      <c r="B21" s="23">
        <v>1547</v>
      </c>
      <c r="C21" s="23">
        <v>1511</v>
      </c>
      <c r="D21" s="23">
        <v>26</v>
      </c>
      <c r="E21" s="182">
        <v>16</v>
      </c>
      <c r="F21" s="164"/>
      <c r="G21" s="41" t="s">
        <v>19</v>
      </c>
      <c r="H21" s="23">
        <v>11</v>
      </c>
      <c r="I21" s="23">
        <v>0</v>
      </c>
      <c r="J21" s="98">
        <v>0</v>
      </c>
    </row>
    <row r="22" spans="1:10" ht="12.75" customHeight="1" x14ac:dyDescent="0.3">
      <c r="A22" s="41" t="s">
        <v>20</v>
      </c>
      <c r="B22" s="23">
        <v>10212</v>
      </c>
      <c r="C22" s="23">
        <v>7738</v>
      </c>
      <c r="D22" s="23">
        <v>2412</v>
      </c>
      <c r="E22" s="182">
        <v>1164</v>
      </c>
      <c r="F22" s="164"/>
      <c r="G22" s="41" t="s">
        <v>20</v>
      </c>
      <c r="H22" s="23">
        <v>0</v>
      </c>
      <c r="I22" s="23">
        <v>62</v>
      </c>
      <c r="J22" s="98">
        <v>0</v>
      </c>
    </row>
    <row r="23" spans="1:10" ht="12.75" customHeight="1" x14ac:dyDescent="0.3">
      <c r="A23" s="41" t="s">
        <v>21</v>
      </c>
      <c r="B23" s="23">
        <v>4495</v>
      </c>
      <c r="C23" s="23">
        <v>2644</v>
      </c>
      <c r="D23" s="23">
        <v>1626</v>
      </c>
      <c r="E23" s="182">
        <v>226</v>
      </c>
      <c r="F23" s="164"/>
      <c r="G23" s="41" t="s">
        <v>21</v>
      </c>
      <c r="H23" s="23">
        <v>225</v>
      </c>
      <c r="I23" s="23">
        <v>0</v>
      </c>
      <c r="J23" s="98">
        <v>0</v>
      </c>
    </row>
    <row r="24" spans="1:10" ht="12.75" customHeight="1" x14ac:dyDescent="0.3">
      <c r="A24" s="41" t="s">
        <v>22</v>
      </c>
      <c r="B24" s="23">
        <v>5373</v>
      </c>
      <c r="C24" s="23">
        <v>2473</v>
      </c>
      <c r="D24" s="23">
        <v>2062</v>
      </c>
      <c r="E24" s="182">
        <v>355</v>
      </c>
      <c r="F24" s="164"/>
      <c r="G24" s="41" t="s">
        <v>22</v>
      </c>
      <c r="H24" s="23">
        <v>300</v>
      </c>
      <c r="I24" s="23">
        <v>0</v>
      </c>
      <c r="J24" s="98">
        <v>0</v>
      </c>
    </row>
    <row r="25" spans="1:10" ht="12.75" customHeight="1" x14ac:dyDescent="0.3">
      <c r="A25" s="41" t="s">
        <v>23</v>
      </c>
      <c r="B25" s="23">
        <v>3107</v>
      </c>
      <c r="C25" s="23">
        <v>1397</v>
      </c>
      <c r="D25" s="23">
        <v>1479</v>
      </c>
      <c r="E25" s="182">
        <v>436</v>
      </c>
      <c r="F25" s="164"/>
      <c r="G25" s="41" t="s">
        <v>23</v>
      </c>
      <c r="H25" s="23">
        <v>232</v>
      </c>
      <c r="I25" s="23">
        <v>0</v>
      </c>
      <c r="J25" s="98">
        <v>0</v>
      </c>
    </row>
    <row r="26" spans="1:10" ht="12.75" customHeight="1" x14ac:dyDescent="0.3">
      <c r="A26" s="41" t="s">
        <v>24</v>
      </c>
      <c r="B26" s="23">
        <v>11705</v>
      </c>
      <c r="C26" s="23">
        <v>8579</v>
      </c>
      <c r="D26" s="23">
        <v>2921</v>
      </c>
      <c r="E26" s="182">
        <v>586</v>
      </c>
      <c r="F26" s="164"/>
      <c r="G26" s="41" t="s">
        <v>24</v>
      </c>
      <c r="H26" s="23">
        <v>197</v>
      </c>
      <c r="I26" s="23">
        <v>8</v>
      </c>
      <c r="J26" s="98">
        <v>0</v>
      </c>
    </row>
    <row r="27" spans="1:10" ht="12.75" customHeight="1" x14ac:dyDescent="0.3">
      <c r="A27" s="41" t="s">
        <v>25</v>
      </c>
      <c r="B27" s="23">
        <v>3294</v>
      </c>
      <c r="C27" s="23">
        <v>2089</v>
      </c>
      <c r="D27" s="23">
        <v>1206</v>
      </c>
      <c r="E27" s="182">
        <v>57</v>
      </c>
      <c r="F27" s="164"/>
      <c r="G27" s="41" t="s">
        <v>25</v>
      </c>
      <c r="H27" s="23">
        <v>0</v>
      </c>
      <c r="I27" s="23">
        <v>0</v>
      </c>
      <c r="J27" s="98">
        <v>0</v>
      </c>
    </row>
    <row r="28" spans="1:10" ht="18" customHeight="1" x14ac:dyDescent="0.3">
      <c r="A28" s="41" t="s">
        <v>26</v>
      </c>
      <c r="B28" s="23">
        <v>11832</v>
      </c>
      <c r="C28" s="23">
        <v>1263</v>
      </c>
      <c r="D28" s="23">
        <v>10507</v>
      </c>
      <c r="E28" s="182">
        <v>8187</v>
      </c>
      <c r="F28" s="164"/>
      <c r="G28" s="41" t="s">
        <v>26</v>
      </c>
      <c r="H28" s="23">
        <v>62</v>
      </c>
      <c r="I28" s="23">
        <v>0</v>
      </c>
      <c r="J28" s="98">
        <v>0</v>
      </c>
    </row>
    <row r="29" spans="1:10" ht="12.75" customHeight="1" x14ac:dyDescent="0.3">
      <c r="A29" s="41" t="s">
        <v>27</v>
      </c>
      <c r="B29" s="23">
        <v>15498</v>
      </c>
      <c r="C29" s="23">
        <v>3907</v>
      </c>
      <c r="D29" s="23">
        <v>11569</v>
      </c>
      <c r="E29" s="182">
        <v>1379</v>
      </c>
      <c r="F29" s="164"/>
      <c r="G29" s="41" t="s">
        <v>27</v>
      </c>
      <c r="H29" s="23">
        <v>21</v>
      </c>
      <c r="I29" s="23">
        <v>0</v>
      </c>
      <c r="J29" s="98">
        <v>0</v>
      </c>
    </row>
    <row r="30" spans="1:10" ht="12.75" customHeight="1" x14ac:dyDescent="0.3">
      <c r="A30" s="41" t="s">
        <v>28</v>
      </c>
      <c r="B30" s="23">
        <v>50275</v>
      </c>
      <c r="C30" s="23">
        <v>10223</v>
      </c>
      <c r="D30" s="23">
        <v>38553</v>
      </c>
      <c r="E30" s="182">
        <v>19502</v>
      </c>
      <c r="F30" s="164"/>
      <c r="G30" s="41" t="s">
        <v>28</v>
      </c>
      <c r="H30" s="23">
        <v>1499</v>
      </c>
      <c r="I30" s="23">
        <v>0</v>
      </c>
      <c r="J30" s="98">
        <v>0</v>
      </c>
    </row>
    <row r="31" spans="1:10" ht="12.75" customHeight="1" x14ac:dyDescent="0.3">
      <c r="A31" s="41" t="s">
        <v>29</v>
      </c>
      <c r="B31" s="23">
        <v>8484</v>
      </c>
      <c r="C31" s="23">
        <v>5103</v>
      </c>
      <c r="D31" s="23">
        <v>2513</v>
      </c>
      <c r="E31" s="182">
        <v>1133</v>
      </c>
      <c r="F31" s="164"/>
      <c r="G31" s="41" t="s">
        <v>29</v>
      </c>
      <c r="H31" s="23">
        <v>867</v>
      </c>
      <c r="I31" s="23">
        <v>0</v>
      </c>
      <c r="J31" s="98">
        <v>0</v>
      </c>
    </row>
    <row r="32" spans="1:10" ht="12.75" customHeight="1" x14ac:dyDescent="0.3">
      <c r="A32" s="41" t="s">
        <v>30</v>
      </c>
      <c r="B32" s="23">
        <v>14355</v>
      </c>
      <c r="C32" s="23">
        <v>5867</v>
      </c>
      <c r="D32" s="23">
        <v>6898</v>
      </c>
      <c r="E32" s="182">
        <v>1408</v>
      </c>
      <c r="F32" s="164"/>
      <c r="G32" s="41" t="s">
        <v>30</v>
      </c>
      <c r="H32" s="23">
        <v>1214</v>
      </c>
      <c r="I32" s="23">
        <v>218</v>
      </c>
      <c r="J32" s="208">
        <v>158</v>
      </c>
    </row>
    <row r="33" spans="1:10" ht="12.75" customHeight="1" x14ac:dyDescent="0.3">
      <c r="A33" s="41" t="s">
        <v>31</v>
      </c>
      <c r="B33" s="23">
        <v>1631</v>
      </c>
      <c r="C33" s="23">
        <v>1314</v>
      </c>
      <c r="D33" s="23">
        <v>189</v>
      </c>
      <c r="E33" s="182">
        <v>82</v>
      </c>
      <c r="F33" s="164"/>
      <c r="G33" s="41" t="s">
        <v>31</v>
      </c>
      <c r="H33" s="23">
        <v>125</v>
      </c>
      <c r="I33" s="23">
        <v>0</v>
      </c>
      <c r="J33" s="208">
        <v>2</v>
      </c>
    </row>
    <row r="34" spans="1:10" ht="12.75" customHeight="1" x14ac:dyDescent="0.3">
      <c r="A34" s="41" t="s">
        <v>32</v>
      </c>
      <c r="B34" s="23">
        <v>6302</v>
      </c>
      <c r="C34" s="23">
        <v>2727</v>
      </c>
      <c r="D34" s="23">
        <v>3071</v>
      </c>
      <c r="E34" s="182">
        <v>539</v>
      </c>
      <c r="F34" s="164"/>
      <c r="G34" s="41" t="s">
        <v>32</v>
      </c>
      <c r="H34" s="23">
        <v>93</v>
      </c>
      <c r="I34" s="23">
        <v>412</v>
      </c>
      <c r="J34" s="208">
        <v>0</v>
      </c>
    </row>
    <row r="35" spans="1:10" ht="12.75" customHeight="1" x14ac:dyDescent="0.3">
      <c r="A35" s="41" t="s">
        <v>33</v>
      </c>
      <c r="B35" s="23">
        <v>1896</v>
      </c>
      <c r="C35" s="23">
        <v>1171</v>
      </c>
      <c r="D35" s="23">
        <v>519</v>
      </c>
      <c r="E35" s="182">
        <v>178</v>
      </c>
      <c r="F35" s="164"/>
      <c r="G35" s="41" t="s">
        <v>33</v>
      </c>
      <c r="H35" s="23">
        <v>15</v>
      </c>
      <c r="I35" s="23">
        <v>0</v>
      </c>
      <c r="J35" s="208">
        <v>191</v>
      </c>
    </row>
    <row r="36" spans="1:10" ht="12.75" customHeight="1" x14ac:dyDescent="0.3">
      <c r="A36" s="41" t="s">
        <v>34</v>
      </c>
      <c r="B36" s="23">
        <v>3175</v>
      </c>
      <c r="C36" s="23">
        <v>2151</v>
      </c>
      <c r="D36" s="23">
        <v>766</v>
      </c>
      <c r="E36" s="182">
        <v>79</v>
      </c>
      <c r="F36" s="164"/>
      <c r="G36" s="41" t="s">
        <v>34</v>
      </c>
      <c r="H36" s="23">
        <v>258</v>
      </c>
      <c r="I36" s="23">
        <v>0</v>
      </c>
      <c r="J36" s="98">
        <v>0</v>
      </c>
    </row>
    <row r="37" spans="1:10" ht="12.75" customHeight="1" x14ac:dyDescent="0.3">
      <c r="A37" s="41" t="s">
        <v>35</v>
      </c>
      <c r="B37" s="23">
        <v>6103</v>
      </c>
      <c r="C37" s="23">
        <v>2674</v>
      </c>
      <c r="D37" s="23">
        <v>3313</v>
      </c>
      <c r="E37" s="182">
        <v>783</v>
      </c>
      <c r="F37" s="164"/>
      <c r="G37" s="41" t="s">
        <v>35</v>
      </c>
      <c r="H37" s="23">
        <v>116</v>
      </c>
      <c r="I37" s="23">
        <v>0</v>
      </c>
      <c r="J37" s="98">
        <v>0</v>
      </c>
    </row>
    <row r="38" spans="1:10" ht="18" customHeight="1" x14ac:dyDescent="0.3">
      <c r="A38" s="41" t="s">
        <v>36</v>
      </c>
      <c r="B38" s="23">
        <v>3832</v>
      </c>
      <c r="C38" s="23">
        <v>1706</v>
      </c>
      <c r="D38" s="23">
        <v>1945</v>
      </c>
      <c r="E38" s="182">
        <v>1201</v>
      </c>
      <c r="F38" s="164"/>
      <c r="G38" s="41" t="s">
        <v>36</v>
      </c>
      <c r="H38" s="23">
        <v>115</v>
      </c>
      <c r="I38" s="23">
        <v>67</v>
      </c>
      <c r="J38" s="98">
        <v>0</v>
      </c>
    </row>
    <row r="39" spans="1:10" ht="12.75" customHeight="1" x14ac:dyDescent="0.3">
      <c r="A39" s="41" t="s">
        <v>37</v>
      </c>
      <c r="B39" s="23">
        <v>9082</v>
      </c>
      <c r="C39" s="23">
        <v>2641</v>
      </c>
      <c r="D39" s="23">
        <v>6088</v>
      </c>
      <c r="E39" s="182">
        <v>424</v>
      </c>
      <c r="F39" s="164"/>
      <c r="G39" s="41" t="s">
        <v>37</v>
      </c>
      <c r="H39" s="23">
        <v>337</v>
      </c>
      <c r="I39" s="23">
        <v>16</v>
      </c>
      <c r="J39" s="98">
        <v>0</v>
      </c>
    </row>
    <row r="40" spans="1:10" ht="12.75" customHeight="1" x14ac:dyDescent="0.3">
      <c r="A40" s="41" t="s">
        <v>38</v>
      </c>
      <c r="B40" s="23">
        <v>10859</v>
      </c>
      <c r="C40" s="23">
        <v>4170</v>
      </c>
      <c r="D40" s="23">
        <v>6382</v>
      </c>
      <c r="E40" s="182">
        <v>473</v>
      </c>
      <c r="F40" s="164"/>
      <c r="G40" s="41" t="s">
        <v>38</v>
      </c>
      <c r="H40" s="23">
        <v>47</v>
      </c>
      <c r="I40" s="23">
        <v>259</v>
      </c>
      <c r="J40" s="98">
        <v>0</v>
      </c>
    </row>
    <row r="41" spans="1:10" ht="12.75" customHeight="1" x14ac:dyDescent="0.3">
      <c r="A41" s="41" t="s">
        <v>39</v>
      </c>
      <c r="B41" s="23">
        <v>111711</v>
      </c>
      <c r="C41" s="23">
        <v>31565</v>
      </c>
      <c r="D41" s="23">
        <v>79070</v>
      </c>
      <c r="E41" s="182">
        <v>9069</v>
      </c>
      <c r="F41" s="164"/>
      <c r="G41" s="41" t="s">
        <v>39</v>
      </c>
      <c r="H41" s="23">
        <v>800</v>
      </c>
      <c r="I41" s="23">
        <v>276</v>
      </c>
      <c r="J41" s="98">
        <v>0</v>
      </c>
    </row>
    <row r="42" spans="1:10" ht="12.75" customHeight="1" x14ac:dyDescent="0.3">
      <c r="A42" s="41" t="s">
        <v>40</v>
      </c>
      <c r="B42" s="23">
        <v>12355</v>
      </c>
      <c r="C42" s="23">
        <v>8507</v>
      </c>
      <c r="D42" s="23">
        <v>3509</v>
      </c>
      <c r="E42" s="182">
        <v>196</v>
      </c>
      <c r="F42" s="164"/>
      <c r="G42" s="41" t="s">
        <v>40</v>
      </c>
      <c r="H42" s="23">
        <v>338</v>
      </c>
      <c r="I42" s="23">
        <v>0</v>
      </c>
      <c r="J42" s="98">
        <v>0</v>
      </c>
    </row>
    <row r="43" spans="1:10" ht="12.75" customHeight="1" x14ac:dyDescent="0.3">
      <c r="A43" s="41" t="s">
        <v>41</v>
      </c>
      <c r="B43" s="23">
        <v>716</v>
      </c>
      <c r="C43" s="23">
        <v>405</v>
      </c>
      <c r="D43" s="23">
        <v>197</v>
      </c>
      <c r="E43" s="182">
        <v>77</v>
      </c>
      <c r="F43" s="164"/>
      <c r="G43" s="41" t="s">
        <v>41</v>
      </c>
      <c r="H43" s="23">
        <v>12</v>
      </c>
      <c r="I43" s="23">
        <v>67</v>
      </c>
      <c r="J43" s="208">
        <v>35</v>
      </c>
    </row>
    <row r="44" spans="1:10" ht="12.75" customHeight="1" x14ac:dyDescent="0.3">
      <c r="A44" s="41" t="s">
        <v>42</v>
      </c>
      <c r="B44" s="23">
        <v>42411</v>
      </c>
      <c r="C44" s="23">
        <v>36979</v>
      </c>
      <c r="D44" s="23">
        <v>4415</v>
      </c>
      <c r="E44" s="182">
        <v>1569</v>
      </c>
      <c r="F44" s="164"/>
      <c r="G44" s="41" t="s">
        <v>42</v>
      </c>
      <c r="H44" s="23">
        <v>1017</v>
      </c>
      <c r="I44" s="23">
        <v>0</v>
      </c>
      <c r="J44" s="98">
        <v>0</v>
      </c>
    </row>
    <row r="45" spans="1:10" ht="12.75" customHeight="1" x14ac:dyDescent="0.3">
      <c r="A45" s="41" t="s">
        <v>43</v>
      </c>
      <c r="B45" s="23">
        <v>3785</v>
      </c>
      <c r="C45" s="23">
        <v>2915</v>
      </c>
      <c r="D45" s="23">
        <v>866</v>
      </c>
      <c r="E45" s="182">
        <v>163</v>
      </c>
      <c r="F45" s="164"/>
      <c r="G45" s="41" t="s">
        <v>43</v>
      </c>
      <c r="H45" s="23">
        <v>4</v>
      </c>
      <c r="I45" s="23">
        <v>0</v>
      </c>
      <c r="J45" s="98">
        <v>0</v>
      </c>
    </row>
    <row r="46" spans="1:10" ht="12.75" customHeight="1" x14ac:dyDescent="0.3">
      <c r="A46" s="41" t="s">
        <v>44</v>
      </c>
      <c r="B46" s="23">
        <v>35129</v>
      </c>
      <c r="C46" s="23">
        <v>2726</v>
      </c>
      <c r="D46" s="23">
        <v>31532</v>
      </c>
      <c r="E46" s="182">
        <v>15125</v>
      </c>
      <c r="F46" s="164"/>
      <c r="G46" s="41" t="s">
        <v>44</v>
      </c>
      <c r="H46" s="23">
        <v>871</v>
      </c>
      <c r="I46" s="23">
        <v>0</v>
      </c>
      <c r="J46" s="98">
        <v>0</v>
      </c>
    </row>
    <row r="47" spans="1:10" ht="12.75" customHeight="1" x14ac:dyDescent="0.3">
      <c r="A47" s="41" t="s">
        <v>45</v>
      </c>
      <c r="B47" s="23">
        <v>28651</v>
      </c>
      <c r="C47" s="23">
        <v>10628</v>
      </c>
      <c r="D47" s="23">
        <v>15552</v>
      </c>
      <c r="E47" s="182">
        <v>2794</v>
      </c>
      <c r="F47" s="164"/>
      <c r="G47" s="41" t="s">
        <v>45</v>
      </c>
      <c r="H47" s="23">
        <v>2471</v>
      </c>
      <c r="I47" s="23">
        <v>0</v>
      </c>
      <c r="J47" s="98">
        <v>0</v>
      </c>
    </row>
    <row r="48" spans="1:10" ht="18" customHeight="1" x14ac:dyDescent="0.3">
      <c r="A48" s="41" t="s">
        <v>46</v>
      </c>
      <c r="B48" s="23">
        <v>3629</v>
      </c>
      <c r="C48" s="23">
        <v>355</v>
      </c>
      <c r="D48" s="23">
        <v>3162</v>
      </c>
      <c r="E48" s="182">
        <v>213</v>
      </c>
      <c r="F48" s="164"/>
      <c r="G48" s="41" t="s">
        <v>46</v>
      </c>
      <c r="H48" s="23">
        <v>51</v>
      </c>
      <c r="I48" s="23">
        <v>61</v>
      </c>
      <c r="J48" s="98">
        <v>0</v>
      </c>
    </row>
    <row r="49" spans="1:10" ht="12.75" customHeight="1" x14ac:dyDescent="0.3">
      <c r="A49" s="41" t="s">
        <v>47</v>
      </c>
      <c r="B49" s="23">
        <v>2824</v>
      </c>
      <c r="C49" s="23">
        <v>658</v>
      </c>
      <c r="D49" s="23">
        <v>2077</v>
      </c>
      <c r="E49" s="182">
        <v>158</v>
      </c>
      <c r="F49" s="164"/>
      <c r="G49" s="41" t="s">
        <v>47</v>
      </c>
      <c r="H49" s="23">
        <v>80</v>
      </c>
      <c r="I49" s="23">
        <v>10</v>
      </c>
      <c r="J49" s="98">
        <v>0</v>
      </c>
    </row>
    <row r="50" spans="1:10" ht="12.75" customHeight="1" x14ac:dyDescent="0.3">
      <c r="A50" s="41" t="s">
        <v>48</v>
      </c>
      <c r="B50" s="23">
        <v>6480</v>
      </c>
      <c r="C50" s="23">
        <v>3932</v>
      </c>
      <c r="D50" s="23">
        <v>2223</v>
      </c>
      <c r="E50" s="182">
        <v>140</v>
      </c>
      <c r="F50" s="164"/>
      <c r="G50" s="41" t="s">
        <v>48</v>
      </c>
      <c r="H50" s="23">
        <v>325</v>
      </c>
      <c r="I50" s="23">
        <v>0</v>
      </c>
      <c r="J50" s="98">
        <v>0</v>
      </c>
    </row>
    <row r="51" spans="1:10" ht="12.75" customHeight="1" x14ac:dyDescent="0.3">
      <c r="A51" s="41" t="s">
        <v>49</v>
      </c>
      <c r="B51" s="23">
        <v>2346</v>
      </c>
      <c r="C51" s="23">
        <v>2103</v>
      </c>
      <c r="D51" s="23">
        <v>183</v>
      </c>
      <c r="E51" s="182">
        <v>99</v>
      </c>
      <c r="F51" s="164"/>
      <c r="G51" s="41" t="s">
        <v>49</v>
      </c>
      <c r="H51" s="23">
        <v>57</v>
      </c>
      <c r="I51" s="23">
        <v>2</v>
      </c>
      <c r="J51" s="98">
        <v>0</v>
      </c>
    </row>
    <row r="52" spans="1:10" ht="12.75" customHeight="1" x14ac:dyDescent="0.3">
      <c r="A52" s="41" t="s">
        <v>50</v>
      </c>
      <c r="B52" s="23">
        <v>13551</v>
      </c>
      <c r="C52" s="23">
        <v>9045</v>
      </c>
      <c r="D52" s="23">
        <v>3907</v>
      </c>
      <c r="E52" s="182">
        <v>1267</v>
      </c>
      <c r="F52" s="164"/>
      <c r="G52" s="41" t="s">
        <v>50</v>
      </c>
      <c r="H52" s="23">
        <v>598</v>
      </c>
      <c r="I52" s="23">
        <v>0</v>
      </c>
      <c r="J52" s="98">
        <v>0</v>
      </c>
    </row>
    <row r="53" spans="1:10" ht="12.75" customHeight="1" x14ac:dyDescent="0.3">
      <c r="A53" s="41" t="s">
        <v>51</v>
      </c>
      <c r="B53" s="23">
        <v>11816</v>
      </c>
      <c r="C53" s="23">
        <v>8788</v>
      </c>
      <c r="D53" s="23">
        <v>2768</v>
      </c>
      <c r="E53" s="182">
        <v>439</v>
      </c>
      <c r="F53" s="164"/>
      <c r="G53" s="41" t="s">
        <v>51</v>
      </c>
      <c r="H53" s="23">
        <v>260</v>
      </c>
      <c r="I53" s="23">
        <v>0</v>
      </c>
      <c r="J53" s="98">
        <v>0</v>
      </c>
    </row>
    <row r="54" spans="1:10" ht="12.75" customHeight="1" x14ac:dyDescent="0.3">
      <c r="A54" s="41" t="s">
        <v>52</v>
      </c>
      <c r="B54" s="23">
        <v>2029</v>
      </c>
      <c r="C54" s="23">
        <v>1264</v>
      </c>
      <c r="D54" s="23">
        <v>668</v>
      </c>
      <c r="E54" s="182">
        <v>79</v>
      </c>
      <c r="F54" s="164"/>
      <c r="G54" s="41" t="s">
        <v>52</v>
      </c>
      <c r="H54" s="23">
        <v>96</v>
      </c>
      <c r="I54" s="23">
        <v>0</v>
      </c>
      <c r="J54" s="98">
        <v>0</v>
      </c>
    </row>
    <row r="55" spans="1:10" ht="12.75" customHeight="1" x14ac:dyDescent="0.3">
      <c r="A55" s="41" t="s">
        <v>53</v>
      </c>
      <c r="B55" s="23">
        <v>2049</v>
      </c>
      <c r="C55" s="23">
        <v>1050</v>
      </c>
      <c r="D55" s="23">
        <v>886</v>
      </c>
      <c r="E55" s="182">
        <v>288</v>
      </c>
      <c r="F55" s="164"/>
      <c r="G55" s="41" t="s">
        <v>53</v>
      </c>
      <c r="H55" s="23">
        <v>100</v>
      </c>
      <c r="I55" s="23">
        <v>14</v>
      </c>
      <c r="J55" s="98">
        <v>0</v>
      </c>
    </row>
    <row r="56" spans="1:10" ht="12.75" customHeight="1" x14ac:dyDescent="0.3">
      <c r="A56" s="41" t="s">
        <v>54</v>
      </c>
      <c r="B56" s="23">
        <v>67</v>
      </c>
      <c r="C56" s="23">
        <v>8</v>
      </c>
      <c r="D56" s="23">
        <v>59</v>
      </c>
      <c r="E56" s="182">
        <v>2</v>
      </c>
      <c r="F56" s="164"/>
      <c r="G56" s="41" t="s">
        <v>54</v>
      </c>
      <c r="H56" s="23">
        <v>0</v>
      </c>
      <c r="I56" s="23">
        <v>0</v>
      </c>
      <c r="J56" s="98">
        <v>0</v>
      </c>
    </row>
    <row r="57" spans="1:10" ht="12.75" customHeight="1" x14ac:dyDescent="0.3">
      <c r="A57" s="41" t="s">
        <v>55</v>
      </c>
      <c r="B57" s="23">
        <v>16867</v>
      </c>
      <c r="C57" s="23">
        <v>6957</v>
      </c>
      <c r="D57" s="23">
        <v>8977</v>
      </c>
      <c r="E57" s="182">
        <v>1210</v>
      </c>
      <c r="F57" s="164"/>
      <c r="G57" s="41" t="s">
        <v>55</v>
      </c>
      <c r="H57" s="23">
        <v>932</v>
      </c>
      <c r="I57" s="23">
        <v>0</v>
      </c>
      <c r="J57" s="98">
        <v>0</v>
      </c>
    </row>
    <row r="58" spans="1:10" ht="18" customHeight="1" x14ac:dyDescent="0.3">
      <c r="A58" s="41" t="s">
        <v>56</v>
      </c>
      <c r="B58" s="23">
        <v>40718</v>
      </c>
      <c r="C58" s="23">
        <v>10778</v>
      </c>
      <c r="D58" s="23">
        <v>27649</v>
      </c>
      <c r="E58" s="182">
        <v>9422</v>
      </c>
      <c r="G58" s="41" t="s">
        <v>56</v>
      </c>
      <c r="H58" s="23">
        <v>1671</v>
      </c>
      <c r="I58" s="23">
        <v>621</v>
      </c>
      <c r="J58" s="98">
        <v>0</v>
      </c>
    </row>
    <row r="59" spans="1:10" ht="12.75" customHeight="1" x14ac:dyDescent="0.3">
      <c r="A59" s="41" t="s">
        <v>57</v>
      </c>
      <c r="B59" s="23">
        <v>5321</v>
      </c>
      <c r="C59" s="23">
        <v>4090</v>
      </c>
      <c r="D59" s="23">
        <v>1058</v>
      </c>
      <c r="E59" s="182">
        <v>264</v>
      </c>
      <c r="G59" s="41" t="s">
        <v>57</v>
      </c>
      <c r="H59" s="23">
        <v>172</v>
      </c>
      <c r="I59" s="23">
        <v>0</v>
      </c>
      <c r="J59" s="98">
        <v>0</v>
      </c>
    </row>
    <row r="60" spans="1:10" ht="12.75" customHeight="1" x14ac:dyDescent="0.3">
      <c r="A60" s="41" t="s">
        <v>58</v>
      </c>
      <c r="B60" s="23">
        <v>12674</v>
      </c>
      <c r="C60" s="23">
        <v>8385</v>
      </c>
      <c r="D60" s="23">
        <v>3405</v>
      </c>
      <c r="E60" s="182">
        <v>1942</v>
      </c>
      <c r="G60" s="41" t="s">
        <v>58</v>
      </c>
      <c r="H60" s="23">
        <v>375</v>
      </c>
      <c r="I60" s="23">
        <v>509</v>
      </c>
      <c r="J60" s="98">
        <v>0</v>
      </c>
    </row>
    <row r="61" spans="1:10" ht="12.75" customHeight="1" x14ac:dyDescent="0.3">
      <c r="A61" s="42" t="s">
        <v>59</v>
      </c>
      <c r="B61" s="24">
        <v>451</v>
      </c>
      <c r="C61" s="24">
        <v>232</v>
      </c>
      <c r="D61" s="24">
        <v>201</v>
      </c>
      <c r="E61" s="183">
        <v>150</v>
      </c>
      <c r="G61" s="42" t="s">
        <v>59</v>
      </c>
      <c r="H61" s="24">
        <v>4</v>
      </c>
      <c r="I61" s="24">
        <v>14</v>
      </c>
      <c r="J61" s="99">
        <v>0</v>
      </c>
    </row>
  </sheetData>
  <mergeCells count="3">
    <mergeCell ref="A1:J1"/>
    <mergeCell ref="A2:J2"/>
    <mergeCell ref="A3:J3"/>
  </mergeCells>
  <phoneticPr fontId="0" type="noConversion"/>
  <printOptions horizontalCentered="1"/>
  <pageMargins left="0.25" right="0.25" top="0.25" bottom="0.25" header="0.5" footer="0.5"/>
  <pageSetup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64"/>
  <sheetViews>
    <sheetView topLeftCell="A4" zoomScale="85" zoomScaleNormal="85" workbookViewId="0">
      <selection activeCell="G4" sqref="G1:G1048576"/>
    </sheetView>
  </sheetViews>
  <sheetFormatPr defaultColWidth="9.08984375" defaultRowHeight="12.75" customHeight="1" x14ac:dyDescent="0.25"/>
  <cols>
    <col min="1" max="1" width="15.7265625" style="2" customWidth="1"/>
    <col min="2" max="5" width="13.6328125" style="2" customWidth="1"/>
    <col min="6" max="6" width="14.6328125" style="2" customWidth="1"/>
    <col min="7" max="7" width="2.1796875" style="139" customWidth="1"/>
    <col min="8" max="8" width="12.36328125" style="137" bestFit="1" customWidth="1"/>
    <col min="9" max="10" width="13.6328125" style="2" customWidth="1"/>
    <col min="11" max="16384" width="9.08984375" style="2"/>
  </cols>
  <sheetData>
    <row r="1" spans="1:10" s="110" customFormat="1" ht="12.75" customHeight="1" x14ac:dyDescent="0.3">
      <c r="A1" s="159" t="s">
        <v>188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s="110" customFormat="1" ht="12.75" customHeight="1" x14ac:dyDescent="0.3">
      <c r="A2" s="159" t="s">
        <v>220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3" x14ac:dyDescent="0.3">
      <c r="A3" s="159" t="str">
        <f>'3A'!$A$3</f>
        <v>Monthly Average, Fiscal Year 2022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s="178" customFormat="1" ht="20" customHeight="1" x14ac:dyDescent="0.25">
      <c r="A4" s="177" t="str">
        <f>'1B'!$A$4</f>
        <v>ACF-OFA: 07/24/2023</v>
      </c>
      <c r="B4" s="177"/>
      <c r="C4" s="177"/>
      <c r="D4" s="177"/>
      <c r="E4" s="177"/>
      <c r="F4" s="177"/>
      <c r="G4" s="176"/>
      <c r="H4" s="176"/>
      <c r="I4" s="177"/>
      <c r="J4" s="177"/>
    </row>
    <row r="5" spans="1:10" s="8" customFormat="1" ht="52" x14ac:dyDescent="0.3">
      <c r="A5" s="249"/>
      <c r="B5" s="242" t="s">
        <v>84</v>
      </c>
      <c r="C5" s="251"/>
      <c r="D5" s="251"/>
      <c r="E5" s="251"/>
      <c r="F5" s="252"/>
      <c r="G5" s="164"/>
      <c r="H5" s="256"/>
      <c r="I5" s="254" t="s">
        <v>257</v>
      </c>
      <c r="J5" s="255"/>
    </row>
    <row r="6" spans="1:10" s="3" customFormat="1" ht="65" x14ac:dyDescent="0.3">
      <c r="A6" s="150" t="s">
        <v>0</v>
      </c>
      <c r="B6" s="21" t="s">
        <v>250</v>
      </c>
      <c r="C6" s="21" t="s">
        <v>85</v>
      </c>
      <c r="D6" s="21" t="s">
        <v>86</v>
      </c>
      <c r="E6" s="21" t="s">
        <v>104</v>
      </c>
      <c r="F6" s="102" t="s">
        <v>251</v>
      </c>
      <c r="G6" s="164"/>
      <c r="H6" s="179" t="str">
        <f>A6</f>
        <v>STATE</v>
      </c>
      <c r="I6" s="151" t="s">
        <v>103</v>
      </c>
      <c r="J6" s="151" t="s">
        <v>87</v>
      </c>
    </row>
    <row r="7" spans="1:10" ht="12.75" customHeight="1" x14ac:dyDescent="0.3">
      <c r="A7" s="33" t="s">
        <v>3</v>
      </c>
      <c r="B7" s="19">
        <f>SUM(B8:B61)</f>
        <v>54339</v>
      </c>
      <c r="C7" s="19">
        <f t="shared" ref="C7:F7" si="0">SUM(C8:C61)</f>
        <v>1962</v>
      </c>
      <c r="D7" s="37">
        <f t="shared" si="0"/>
        <v>0</v>
      </c>
      <c r="E7" s="19">
        <f t="shared" si="0"/>
        <v>51838</v>
      </c>
      <c r="F7" s="105">
        <f t="shared" si="0"/>
        <v>22815</v>
      </c>
      <c r="G7" s="164"/>
      <c r="H7" s="165" t="str">
        <f>A7</f>
        <v>United States</v>
      </c>
      <c r="I7" s="19">
        <f t="shared" ref="I7:J7" si="1">SUM(I8:I61)</f>
        <v>466</v>
      </c>
      <c r="J7" s="19">
        <f t="shared" si="1"/>
        <v>72</v>
      </c>
    </row>
    <row r="8" spans="1:10" ht="18" customHeight="1" x14ac:dyDescent="0.3">
      <c r="A8" s="41" t="s">
        <v>7</v>
      </c>
      <c r="B8" s="19">
        <v>18</v>
      </c>
      <c r="C8" s="19">
        <v>1</v>
      </c>
      <c r="D8" s="37">
        <v>0</v>
      </c>
      <c r="E8" s="19">
        <v>16</v>
      </c>
      <c r="F8" s="105">
        <v>7</v>
      </c>
      <c r="G8" s="164"/>
      <c r="H8" s="41" t="s">
        <v>7</v>
      </c>
      <c r="I8" s="37">
        <v>1</v>
      </c>
      <c r="J8" s="37">
        <v>0</v>
      </c>
    </row>
    <row r="9" spans="1:10" ht="12.75" customHeight="1" x14ac:dyDescent="0.3">
      <c r="A9" s="41" t="s">
        <v>8</v>
      </c>
      <c r="B9" s="19">
        <v>180</v>
      </c>
      <c r="C9" s="19">
        <v>15</v>
      </c>
      <c r="D9" s="37">
        <v>0</v>
      </c>
      <c r="E9" s="19">
        <v>138</v>
      </c>
      <c r="F9" s="105">
        <v>54</v>
      </c>
      <c r="G9" s="164"/>
      <c r="H9" s="41" t="s">
        <v>8</v>
      </c>
      <c r="I9" s="19">
        <v>5</v>
      </c>
      <c r="J9" s="19">
        <v>22</v>
      </c>
    </row>
    <row r="10" spans="1:10" ht="12.75" customHeight="1" x14ac:dyDescent="0.3">
      <c r="A10" s="41" t="s">
        <v>9</v>
      </c>
      <c r="B10" s="19">
        <v>269</v>
      </c>
      <c r="C10" s="19">
        <v>55</v>
      </c>
      <c r="D10" s="37">
        <v>0</v>
      </c>
      <c r="E10" s="19">
        <v>203</v>
      </c>
      <c r="F10" s="105">
        <v>34</v>
      </c>
      <c r="G10" s="164"/>
      <c r="H10" s="41" t="s">
        <v>9</v>
      </c>
      <c r="I10" s="37">
        <v>0</v>
      </c>
      <c r="J10" s="19">
        <v>12</v>
      </c>
    </row>
    <row r="11" spans="1:10" ht="12.75" customHeight="1" x14ac:dyDescent="0.3">
      <c r="A11" s="41" t="s">
        <v>10</v>
      </c>
      <c r="B11" s="19">
        <v>26</v>
      </c>
      <c r="C11" s="19">
        <v>3</v>
      </c>
      <c r="D11" s="37">
        <v>0</v>
      </c>
      <c r="E11" s="19">
        <v>21</v>
      </c>
      <c r="F11" s="105">
        <v>7</v>
      </c>
      <c r="G11" s="164"/>
      <c r="H11" s="41" t="s">
        <v>10</v>
      </c>
      <c r="I11" s="37">
        <v>2</v>
      </c>
      <c r="J11" s="37">
        <v>0</v>
      </c>
    </row>
    <row r="12" spans="1:10" ht="12.75" customHeight="1" x14ac:dyDescent="0.3">
      <c r="A12" s="41" t="s">
        <v>11</v>
      </c>
      <c r="B12" s="19">
        <v>26291</v>
      </c>
      <c r="C12" s="19">
        <v>101</v>
      </c>
      <c r="D12" s="37">
        <v>0</v>
      </c>
      <c r="E12" s="19">
        <v>25872</v>
      </c>
      <c r="F12" s="105">
        <v>6213</v>
      </c>
      <c r="G12" s="164"/>
      <c r="H12" s="41" t="s">
        <v>11</v>
      </c>
      <c r="I12" s="37">
        <v>318</v>
      </c>
      <c r="J12" s="37">
        <v>0</v>
      </c>
    </row>
    <row r="13" spans="1:10" ht="12.75" customHeight="1" x14ac:dyDescent="0.3">
      <c r="A13" s="41" t="s">
        <v>12</v>
      </c>
      <c r="B13" s="37">
        <v>0</v>
      </c>
      <c r="C13" s="37">
        <v>0</v>
      </c>
      <c r="D13" s="37">
        <v>0</v>
      </c>
      <c r="E13" s="37">
        <v>0</v>
      </c>
      <c r="F13" s="180">
        <v>0</v>
      </c>
      <c r="G13" s="164"/>
      <c r="H13" s="41" t="s">
        <v>12</v>
      </c>
      <c r="I13" s="37">
        <v>0</v>
      </c>
      <c r="J13" s="37">
        <v>0</v>
      </c>
    </row>
    <row r="14" spans="1:10" ht="12.75" customHeight="1" x14ac:dyDescent="0.3">
      <c r="A14" s="41" t="s">
        <v>227</v>
      </c>
      <c r="B14" s="37">
        <v>0</v>
      </c>
      <c r="C14" s="37">
        <v>0</v>
      </c>
      <c r="D14" s="37">
        <v>0</v>
      </c>
      <c r="E14" s="37">
        <v>0</v>
      </c>
      <c r="F14" s="180">
        <v>0</v>
      </c>
      <c r="G14" s="164"/>
      <c r="H14" s="41" t="s">
        <v>13</v>
      </c>
      <c r="I14" s="37">
        <v>0</v>
      </c>
      <c r="J14" s="37">
        <v>0</v>
      </c>
    </row>
    <row r="15" spans="1:10" ht="12.75" customHeight="1" x14ac:dyDescent="0.3">
      <c r="A15" s="41" t="s">
        <v>228</v>
      </c>
      <c r="B15" s="19">
        <v>13</v>
      </c>
      <c r="C15" s="19">
        <v>13</v>
      </c>
      <c r="D15" s="37">
        <v>0</v>
      </c>
      <c r="E15" s="44">
        <v>0</v>
      </c>
      <c r="F15" s="180">
        <v>0</v>
      </c>
      <c r="G15" s="164"/>
      <c r="H15" s="41" t="s">
        <v>14</v>
      </c>
      <c r="I15" s="37">
        <v>0</v>
      </c>
      <c r="J15" s="37">
        <v>0</v>
      </c>
    </row>
    <row r="16" spans="1:10" ht="12.75" customHeight="1" x14ac:dyDescent="0.3">
      <c r="A16" s="41" t="s">
        <v>229</v>
      </c>
      <c r="B16" s="37">
        <v>0</v>
      </c>
      <c r="C16" s="37">
        <v>0</v>
      </c>
      <c r="D16" s="37">
        <v>0</v>
      </c>
      <c r="E16" s="44">
        <v>0</v>
      </c>
      <c r="F16" s="180">
        <v>0</v>
      </c>
      <c r="G16" s="164"/>
      <c r="H16" s="41" t="s">
        <v>76</v>
      </c>
      <c r="I16" s="37">
        <v>0</v>
      </c>
      <c r="J16" s="37">
        <v>0</v>
      </c>
    </row>
    <row r="17" spans="1:10" ht="12.75" customHeight="1" x14ac:dyDescent="0.3">
      <c r="A17" s="41" t="s">
        <v>15</v>
      </c>
      <c r="B17" s="19">
        <v>1060</v>
      </c>
      <c r="C17" s="19">
        <v>9</v>
      </c>
      <c r="D17" s="37">
        <v>0</v>
      </c>
      <c r="E17" s="19">
        <v>1051</v>
      </c>
      <c r="F17" s="105">
        <v>57</v>
      </c>
      <c r="G17" s="164"/>
      <c r="H17" s="41" t="s">
        <v>15</v>
      </c>
      <c r="I17" s="37">
        <v>0</v>
      </c>
      <c r="J17" s="37">
        <v>0</v>
      </c>
    </row>
    <row r="18" spans="1:10" ht="18" customHeight="1" x14ac:dyDescent="0.3">
      <c r="A18" s="41" t="s">
        <v>230</v>
      </c>
      <c r="B18" s="37">
        <v>0</v>
      </c>
      <c r="C18" s="37">
        <v>0</v>
      </c>
      <c r="D18" s="37">
        <v>0</v>
      </c>
      <c r="E18" s="44">
        <v>0</v>
      </c>
      <c r="F18" s="180">
        <v>0</v>
      </c>
      <c r="G18" s="164"/>
      <c r="H18" s="41" t="s">
        <v>16</v>
      </c>
      <c r="I18" s="37">
        <v>0</v>
      </c>
      <c r="J18" s="37">
        <v>0</v>
      </c>
    </row>
    <row r="19" spans="1:10" ht="12.75" customHeight="1" x14ac:dyDescent="0.3">
      <c r="A19" s="41" t="s">
        <v>17</v>
      </c>
      <c r="B19" s="19">
        <v>55</v>
      </c>
      <c r="C19" s="37">
        <v>0</v>
      </c>
      <c r="D19" s="37">
        <v>0</v>
      </c>
      <c r="E19" s="19">
        <v>54</v>
      </c>
      <c r="F19" s="180">
        <v>0</v>
      </c>
      <c r="G19" s="164"/>
      <c r="H19" s="41" t="s">
        <v>17</v>
      </c>
      <c r="I19" s="37">
        <v>0</v>
      </c>
      <c r="J19" s="37">
        <v>0</v>
      </c>
    </row>
    <row r="20" spans="1:10" ht="12.75" customHeight="1" x14ac:dyDescent="0.3">
      <c r="A20" s="41" t="s">
        <v>18</v>
      </c>
      <c r="B20" s="19">
        <v>914</v>
      </c>
      <c r="C20" s="44">
        <v>0</v>
      </c>
      <c r="D20" s="37">
        <v>0</v>
      </c>
      <c r="E20" s="19">
        <v>914</v>
      </c>
      <c r="F20" s="180">
        <v>166</v>
      </c>
      <c r="G20" s="164"/>
      <c r="H20" s="41" t="s">
        <v>18</v>
      </c>
      <c r="I20" s="37">
        <v>0</v>
      </c>
      <c r="J20" s="37">
        <v>0</v>
      </c>
    </row>
    <row r="21" spans="1:10" ht="12.75" customHeight="1" x14ac:dyDescent="0.3">
      <c r="A21" s="41" t="s">
        <v>231</v>
      </c>
      <c r="B21" s="37">
        <v>0</v>
      </c>
      <c r="C21" s="37">
        <v>0</v>
      </c>
      <c r="D21" s="37">
        <v>0</v>
      </c>
      <c r="E21" s="44">
        <v>0</v>
      </c>
      <c r="F21" s="180">
        <v>0</v>
      </c>
      <c r="G21" s="164"/>
      <c r="H21" s="41" t="s">
        <v>19</v>
      </c>
      <c r="I21" s="37">
        <v>0</v>
      </c>
      <c r="J21" s="37">
        <v>0</v>
      </c>
    </row>
    <row r="22" spans="1:10" ht="12.75" customHeight="1" x14ac:dyDescent="0.3">
      <c r="A22" s="41" t="s">
        <v>232</v>
      </c>
      <c r="B22" s="37">
        <v>0</v>
      </c>
      <c r="C22" s="37">
        <v>0</v>
      </c>
      <c r="D22" s="37">
        <v>0</v>
      </c>
      <c r="E22" s="44">
        <v>0</v>
      </c>
      <c r="F22" s="180">
        <v>0</v>
      </c>
      <c r="G22" s="164"/>
      <c r="H22" s="41" t="s">
        <v>20</v>
      </c>
      <c r="I22" s="37">
        <v>0</v>
      </c>
      <c r="J22" s="37">
        <v>0</v>
      </c>
    </row>
    <row r="23" spans="1:10" ht="12.75" customHeight="1" x14ac:dyDescent="0.3">
      <c r="A23" s="41" t="s">
        <v>21</v>
      </c>
      <c r="B23" s="19">
        <v>125</v>
      </c>
      <c r="C23" s="19">
        <v>1</v>
      </c>
      <c r="D23" s="37">
        <v>0</v>
      </c>
      <c r="E23" s="19">
        <v>124</v>
      </c>
      <c r="F23" s="180">
        <v>12</v>
      </c>
      <c r="G23" s="164"/>
      <c r="H23" s="41" t="s">
        <v>21</v>
      </c>
      <c r="I23" s="37">
        <v>0</v>
      </c>
      <c r="J23" s="37">
        <v>0</v>
      </c>
    </row>
    <row r="24" spans="1:10" ht="12.75" customHeight="1" x14ac:dyDescent="0.3">
      <c r="A24" s="41" t="s">
        <v>22</v>
      </c>
      <c r="B24" s="19">
        <v>199</v>
      </c>
      <c r="C24" s="19">
        <v>21</v>
      </c>
      <c r="D24" s="37">
        <v>0</v>
      </c>
      <c r="E24" s="19">
        <v>179</v>
      </c>
      <c r="F24" s="180">
        <v>22</v>
      </c>
      <c r="G24" s="164"/>
      <c r="H24" s="41" t="s">
        <v>22</v>
      </c>
      <c r="I24" s="37">
        <v>0</v>
      </c>
      <c r="J24" s="37">
        <v>0</v>
      </c>
    </row>
    <row r="25" spans="1:10" ht="12.75" customHeight="1" x14ac:dyDescent="0.3">
      <c r="A25" s="41" t="s">
        <v>23</v>
      </c>
      <c r="B25" s="19">
        <v>199</v>
      </c>
      <c r="C25" s="19">
        <v>14</v>
      </c>
      <c r="D25" s="37">
        <v>0</v>
      </c>
      <c r="E25" s="19">
        <v>185</v>
      </c>
      <c r="F25" s="180">
        <v>60</v>
      </c>
      <c r="G25" s="164"/>
      <c r="H25" s="41" t="s">
        <v>23</v>
      </c>
      <c r="I25" s="37">
        <v>0</v>
      </c>
      <c r="J25" s="37">
        <v>0</v>
      </c>
    </row>
    <row r="26" spans="1:10" ht="12.75" customHeight="1" x14ac:dyDescent="0.3">
      <c r="A26" s="41" t="s">
        <v>24</v>
      </c>
      <c r="B26" s="19">
        <v>204</v>
      </c>
      <c r="C26" s="37">
        <v>0</v>
      </c>
      <c r="D26" s="37">
        <v>0</v>
      </c>
      <c r="E26" s="19">
        <v>204</v>
      </c>
      <c r="F26" s="180">
        <v>51</v>
      </c>
      <c r="G26" s="164"/>
      <c r="H26" s="41" t="s">
        <v>24</v>
      </c>
      <c r="I26" s="37">
        <v>0</v>
      </c>
      <c r="J26" s="37">
        <v>0</v>
      </c>
    </row>
    <row r="27" spans="1:10" ht="12.75" customHeight="1" x14ac:dyDescent="0.3">
      <c r="A27" s="41" t="s">
        <v>233</v>
      </c>
      <c r="B27" s="37">
        <v>0</v>
      </c>
      <c r="C27" s="37">
        <v>0</v>
      </c>
      <c r="D27" s="37">
        <v>0</v>
      </c>
      <c r="E27" s="44">
        <v>0</v>
      </c>
      <c r="F27" s="180">
        <v>0</v>
      </c>
      <c r="G27" s="164"/>
      <c r="H27" s="41" t="s">
        <v>25</v>
      </c>
      <c r="I27" s="37">
        <v>0</v>
      </c>
      <c r="J27" s="37">
        <v>0</v>
      </c>
    </row>
    <row r="28" spans="1:10" ht="18" customHeight="1" x14ac:dyDescent="0.3">
      <c r="A28" s="41" t="s">
        <v>26</v>
      </c>
      <c r="B28" s="19">
        <v>4382</v>
      </c>
      <c r="C28" s="37">
        <v>0</v>
      </c>
      <c r="D28" s="37">
        <v>0</v>
      </c>
      <c r="E28" s="19">
        <v>4381</v>
      </c>
      <c r="F28" s="105">
        <v>4014</v>
      </c>
      <c r="G28" s="164"/>
      <c r="H28" s="41" t="s">
        <v>26</v>
      </c>
      <c r="I28" s="37">
        <v>0</v>
      </c>
      <c r="J28" s="37">
        <v>0</v>
      </c>
    </row>
    <row r="29" spans="1:10" ht="12.75" customHeight="1" x14ac:dyDescent="0.3">
      <c r="A29" s="41" t="s">
        <v>234</v>
      </c>
      <c r="B29" s="37">
        <v>0</v>
      </c>
      <c r="C29" s="37">
        <v>0</v>
      </c>
      <c r="D29" s="37">
        <v>0</v>
      </c>
      <c r="E29" s="44">
        <v>0</v>
      </c>
      <c r="F29" s="180">
        <v>0</v>
      </c>
      <c r="G29" s="164"/>
      <c r="H29" s="41" t="s">
        <v>27</v>
      </c>
      <c r="I29" s="37">
        <v>0</v>
      </c>
      <c r="J29" s="37">
        <v>0</v>
      </c>
    </row>
    <row r="30" spans="1:10" ht="12.75" customHeight="1" x14ac:dyDescent="0.3">
      <c r="A30" s="41" t="s">
        <v>28</v>
      </c>
      <c r="B30" s="19">
        <v>373</v>
      </c>
      <c r="C30" s="19">
        <v>21</v>
      </c>
      <c r="D30" s="37">
        <v>0</v>
      </c>
      <c r="E30" s="44">
        <v>353</v>
      </c>
      <c r="F30" s="180">
        <v>335</v>
      </c>
      <c r="G30" s="164"/>
      <c r="H30" s="41" t="s">
        <v>28</v>
      </c>
      <c r="I30" s="37">
        <v>0</v>
      </c>
      <c r="J30" s="37">
        <v>0</v>
      </c>
    </row>
    <row r="31" spans="1:10" ht="12.75" customHeight="1" x14ac:dyDescent="0.3">
      <c r="A31" s="41" t="s">
        <v>235</v>
      </c>
      <c r="B31" s="37">
        <v>0</v>
      </c>
      <c r="C31" s="37">
        <v>0</v>
      </c>
      <c r="D31" s="37">
        <v>0</v>
      </c>
      <c r="E31" s="44">
        <v>0</v>
      </c>
      <c r="F31" s="180">
        <v>0</v>
      </c>
      <c r="G31" s="164"/>
      <c r="H31" s="41" t="s">
        <v>29</v>
      </c>
      <c r="I31" s="37">
        <v>0</v>
      </c>
      <c r="J31" s="37">
        <v>0</v>
      </c>
    </row>
    <row r="32" spans="1:10" ht="12.75" customHeight="1" x14ac:dyDescent="0.3">
      <c r="A32" s="41" t="s">
        <v>236</v>
      </c>
      <c r="B32" s="19">
        <v>2</v>
      </c>
      <c r="C32" s="19">
        <v>2</v>
      </c>
      <c r="D32" s="37">
        <v>0</v>
      </c>
      <c r="E32" s="44">
        <v>0</v>
      </c>
      <c r="F32" s="180">
        <v>0</v>
      </c>
      <c r="G32" s="164"/>
      <c r="H32" s="41" t="s">
        <v>30</v>
      </c>
      <c r="I32" s="37">
        <v>0</v>
      </c>
      <c r="J32" s="37">
        <v>0</v>
      </c>
    </row>
    <row r="33" spans="1:10" ht="12.75" customHeight="1" x14ac:dyDescent="0.3">
      <c r="A33" s="41" t="s">
        <v>237</v>
      </c>
      <c r="B33" s="44">
        <v>0</v>
      </c>
      <c r="C33" s="37">
        <v>0</v>
      </c>
      <c r="D33" s="37">
        <v>0</v>
      </c>
      <c r="E33" s="44">
        <v>0</v>
      </c>
      <c r="F33" s="180">
        <v>0</v>
      </c>
      <c r="G33" s="164"/>
      <c r="H33" s="41" t="s">
        <v>31</v>
      </c>
      <c r="I33" s="37">
        <v>0</v>
      </c>
      <c r="J33" s="37">
        <v>0</v>
      </c>
    </row>
    <row r="34" spans="1:10" ht="12.75" customHeight="1" x14ac:dyDescent="0.3">
      <c r="A34" s="41" t="s">
        <v>238</v>
      </c>
      <c r="B34" s="37">
        <v>0</v>
      </c>
      <c r="C34" s="37">
        <v>0</v>
      </c>
      <c r="D34" s="37">
        <v>0</v>
      </c>
      <c r="E34" s="44">
        <v>0</v>
      </c>
      <c r="F34" s="180">
        <v>0</v>
      </c>
      <c r="G34" s="164"/>
      <c r="H34" s="41" t="s">
        <v>32</v>
      </c>
      <c r="I34" s="37">
        <v>0</v>
      </c>
      <c r="J34" s="37">
        <v>0</v>
      </c>
    </row>
    <row r="35" spans="1:10" ht="12.75" customHeight="1" x14ac:dyDescent="0.3">
      <c r="A35" s="41" t="s">
        <v>33</v>
      </c>
      <c r="B35" s="19">
        <v>95</v>
      </c>
      <c r="C35" s="37">
        <v>5</v>
      </c>
      <c r="D35" s="37">
        <v>0</v>
      </c>
      <c r="E35" s="19">
        <v>51</v>
      </c>
      <c r="F35" s="180">
        <v>19</v>
      </c>
      <c r="G35" s="164"/>
      <c r="H35" s="41" t="s">
        <v>33</v>
      </c>
      <c r="I35" s="37">
        <v>0</v>
      </c>
      <c r="J35" s="19">
        <v>38</v>
      </c>
    </row>
    <row r="36" spans="1:10" ht="12.75" customHeight="1" x14ac:dyDescent="0.3">
      <c r="A36" s="41" t="s">
        <v>239</v>
      </c>
      <c r="B36" s="37">
        <v>0</v>
      </c>
      <c r="C36" s="37">
        <v>0</v>
      </c>
      <c r="D36" s="37">
        <v>0</v>
      </c>
      <c r="E36" s="44">
        <v>0</v>
      </c>
      <c r="F36" s="180">
        <v>0</v>
      </c>
      <c r="G36" s="164"/>
      <c r="H36" s="41" t="s">
        <v>34</v>
      </c>
      <c r="I36" s="37">
        <v>0</v>
      </c>
      <c r="J36" s="37">
        <v>0</v>
      </c>
    </row>
    <row r="37" spans="1:10" ht="12.75" customHeight="1" x14ac:dyDescent="0.3">
      <c r="A37" s="41" t="s">
        <v>35</v>
      </c>
      <c r="B37" s="19">
        <v>643</v>
      </c>
      <c r="C37" s="19">
        <v>13</v>
      </c>
      <c r="D37" s="37">
        <v>0</v>
      </c>
      <c r="E37" s="19">
        <v>629</v>
      </c>
      <c r="F37" s="180">
        <v>187</v>
      </c>
      <c r="G37" s="164"/>
      <c r="H37" s="41" t="s">
        <v>35</v>
      </c>
      <c r="I37" s="37">
        <v>0</v>
      </c>
      <c r="J37" s="37">
        <v>0</v>
      </c>
    </row>
    <row r="38" spans="1:10" ht="18" customHeight="1" x14ac:dyDescent="0.3">
      <c r="A38" s="41" t="s">
        <v>36</v>
      </c>
      <c r="B38" s="37">
        <v>15</v>
      </c>
      <c r="C38" s="37">
        <v>14</v>
      </c>
      <c r="D38" s="37">
        <v>0</v>
      </c>
      <c r="E38" s="44">
        <v>0</v>
      </c>
      <c r="F38" s="180">
        <v>0</v>
      </c>
      <c r="G38" s="164"/>
      <c r="H38" s="41" t="s">
        <v>36</v>
      </c>
      <c r="I38" s="37">
        <v>0</v>
      </c>
      <c r="J38" s="37">
        <v>0</v>
      </c>
    </row>
    <row r="39" spans="1:10" ht="12.75" customHeight="1" x14ac:dyDescent="0.3">
      <c r="A39" s="41" t="s">
        <v>37</v>
      </c>
      <c r="B39" s="37">
        <v>25</v>
      </c>
      <c r="C39" s="37">
        <v>0</v>
      </c>
      <c r="D39" s="37">
        <v>0</v>
      </c>
      <c r="E39" s="44">
        <v>25</v>
      </c>
      <c r="F39" s="180">
        <v>24</v>
      </c>
      <c r="G39" s="164"/>
      <c r="H39" s="41" t="s">
        <v>37</v>
      </c>
      <c r="I39" s="37">
        <v>0</v>
      </c>
      <c r="J39" s="37">
        <v>0</v>
      </c>
    </row>
    <row r="40" spans="1:10" ht="12.75" customHeight="1" x14ac:dyDescent="0.3">
      <c r="A40" s="41" t="s">
        <v>38</v>
      </c>
      <c r="B40" s="19">
        <v>935</v>
      </c>
      <c r="C40" s="19">
        <v>17</v>
      </c>
      <c r="D40" s="37">
        <v>0</v>
      </c>
      <c r="E40" s="19">
        <v>877</v>
      </c>
      <c r="F40" s="105">
        <v>146</v>
      </c>
      <c r="G40" s="164"/>
      <c r="H40" s="41" t="s">
        <v>38</v>
      </c>
      <c r="I40" s="37">
        <v>41</v>
      </c>
      <c r="J40" s="37">
        <v>0</v>
      </c>
    </row>
    <row r="41" spans="1:10" ht="12.75" customHeight="1" x14ac:dyDescent="0.3">
      <c r="A41" s="41" t="s">
        <v>39</v>
      </c>
      <c r="B41" s="19">
        <v>1498</v>
      </c>
      <c r="C41" s="19">
        <v>1498</v>
      </c>
      <c r="D41" s="37">
        <v>0</v>
      </c>
      <c r="E41" s="44">
        <v>0</v>
      </c>
      <c r="F41" s="180">
        <v>0</v>
      </c>
      <c r="G41" s="164"/>
      <c r="H41" s="41" t="s">
        <v>39</v>
      </c>
      <c r="I41" s="37">
        <v>0</v>
      </c>
      <c r="J41" s="37">
        <v>0</v>
      </c>
    </row>
    <row r="42" spans="1:10" ht="12.75" customHeight="1" x14ac:dyDescent="0.3">
      <c r="A42" s="41" t="s">
        <v>40</v>
      </c>
      <c r="B42" s="19">
        <v>98</v>
      </c>
      <c r="C42" s="37">
        <v>0</v>
      </c>
      <c r="D42" s="37">
        <v>0</v>
      </c>
      <c r="E42" s="19">
        <v>98</v>
      </c>
      <c r="F42" s="180">
        <v>13</v>
      </c>
      <c r="G42" s="164"/>
      <c r="H42" s="41" t="s">
        <v>40</v>
      </c>
      <c r="I42" s="37">
        <v>0</v>
      </c>
      <c r="J42" s="37">
        <v>0</v>
      </c>
    </row>
    <row r="43" spans="1:10" ht="12.75" customHeight="1" x14ac:dyDescent="0.3">
      <c r="A43" s="41" t="s">
        <v>242</v>
      </c>
      <c r="B43" s="37">
        <v>0</v>
      </c>
      <c r="C43" s="37">
        <v>0</v>
      </c>
      <c r="D43" s="37">
        <v>0</v>
      </c>
      <c r="E43" s="44">
        <v>0</v>
      </c>
      <c r="F43" s="180">
        <v>0</v>
      </c>
      <c r="G43" s="164"/>
      <c r="H43" s="41" t="s">
        <v>41</v>
      </c>
      <c r="I43" s="37">
        <v>0</v>
      </c>
      <c r="J43" s="37">
        <v>0</v>
      </c>
    </row>
    <row r="44" spans="1:10" ht="12.75" customHeight="1" x14ac:dyDescent="0.3">
      <c r="A44" s="41" t="s">
        <v>42</v>
      </c>
      <c r="B44" s="19">
        <v>336</v>
      </c>
      <c r="C44" s="19">
        <v>3</v>
      </c>
      <c r="D44" s="37">
        <v>0</v>
      </c>
      <c r="E44" s="19">
        <v>333</v>
      </c>
      <c r="F44" s="180">
        <v>104</v>
      </c>
      <c r="G44" s="164"/>
      <c r="H44" s="41" t="s">
        <v>42</v>
      </c>
      <c r="I44" s="37">
        <v>0</v>
      </c>
      <c r="J44" s="37">
        <v>0</v>
      </c>
    </row>
    <row r="45" spans="1:10" ht="12.75" customHeight="1" x14ac:dyDescent="0.3">
      <c r="A45" s="41" t="s">
        <v>243</v>
      </c>
      <c r="B45" s="37">
        <v>0</v>
      </c>
      <c r="C45" s="37">
        <v>0</v>
      </c>
      <c r="D45" s="37">
        <v>0</v>
      </c>
      <c r="E45" s="44">
        <v>0</v>
      </c>
      <c r="F45" s="180">
        <v>0</v>
      </c>
      <c r="G45" s="164"/>
      <c r="H45" s="41" t="s">
        <v>43</v>
      </c>
      <c r="I45" s="37">
        <v>0</v>
      </c>
      <c r="J45" s="37">
        <v>0</v>
      </c>
    </row>
    <row r="46" spans="1:10" ht="12.75" customHeight="1" x14ac:dyDescent="0.3">
      <c r="A46" s="41" t="s">
        <v>44</v>
      </c>
      <c r="B46" s="37">
        <v>7494</v>
      </c>
      <c r="C46" s="37">
        <v>0</v>
      </c>
      <c r="D46" s="37">
        <v>0</v>
      </c>
      <c r="E46" s="37">
        <v>7494</v>
      </c>
      <c r="F46" s="180">
        <v>6646</v>
      </c>
      <c r="G46" s="164"/>
      <c r="H46" s="41" t="s">
        <v>44</v>
      </c>
      <c r="I46" s="37">
        <v>0</v>
      </c>
      <c r="J46" s="37">
        <v>0</v>
      </c>
    </row>
    <row r="47" spans="1:10" ht="12.75" customHeight="1" x14ac:dyDescent="0.3">
      <c r="A47" s="41" t="s">
        <v>45</v>
      </c>
      <c r="B47" s="19">
        <v>235</v>
      </c>
      <c r="C47" s="19">
        <v>17</v>
      </c>
      <c r="D47" s="37">
        <v>0</v>
      </c>
      <c r="E47" s="19">
        <v>219</v>
      </c>
      <c r="F47" s="105">
        <v>69</v>
      </c>
      <c r="G47" s="164"/>
      <c r="H47" s="41" t="s">
        <v>45</v>
      </c>
      <c r="I47" s="37">
        <v>0</v>
      </c>
      <c r="J47" s="37">
        <v>0</v>
      </c>
    </row>
    <row r="48" spans="1:10" ht="18" customHeight="1" x14ac:dyDescent="0.3">
      <c r="A48" s="41" t="s">
        <v>247</v>
      </c>
      <c r="B48" s="37">
        <v>0</v>
      </c>
      <c r="C48" s="37">
        <v>0</v>
      </c>
      <c r="D48" s="37">
        <v>0</v>
      </c>
      <c r="E48" s="44">
        <v>0</v>
      </c>
      <c r="F48" s="180">
        <v>0</v>
      </c>
      <c r="G48" s="164"/>
      <c r="H48" s="41" t="s">
        <v>46</v>
      </c>
      <c r="I48" s="37">
        <v>0</v>
      </c>
      <c r="J48" s="37">
        <v>0</v>
      </c>
    </row>
    <row r="49" spans="1:10" ht="12.75" customHeight="1" x14ac:dyDescent="0.3">
      <c r="A49" s="41" t="s">
        <v>47</v>
      </c>
      <c r="B49" s="19">
        <v>118</v>
      </c>
      <c r="C49" s="37">
        <v>1</v>
      </c>
      <c r="D49" s="37">
        <v>0</v>
      </c>
      <c r="E49" s="19">
        <v>117</v>
      </c>
      <c r="F49" s="105">
        <v>11</v>
      </c>
      <c r="G49" s="164"/>
      <c r="H49" s="41" t="s">
        <v>47</v>
      </c>
      <c r="I49" s="37">
        <v>1</v>
      </c>
      <c r="J49" s="37">
        <v>0</v>
      </c>
    </row>
    <row r="50" spans="1:10" ht="12.75" customHeight="1" x14ac:dyDescent="0.3">
      <c r="A50" s="41" t="s">
        <v>244</v>
      </c>
      <c r="B50" s="37">
        <v>0</v>
      </c>
      <c r="C50" s="37">
        <v>0</v>
      </c>
      <c r="D50" s="37">
        <v>0</v>
      </c>
      <c r="E50" s="44">
        <v>0</v>
      </c>
      <c r="F50" s="180">
        <v>0</v>
      </c>
      <c r="G50" s="164"/>
      <c r="H50" s="41" t="s">
        <v>48</v>
      </c>
      <c r="I50" s="37">
        <v>0</v>
      </c>
      <c r="J50" s="37">
        <v>0</v>
      </c>
    </row>
    <row r="51" spans="1:10" ht="12.75" customHeight="1" x14ac:dyDescent="0.3">
      <c r="A51" s="41" t="s">
        <v>245</v>
      </c>
      <c r="B51" s="37">
        <v>0</v>
      </c>
      <c r="C51" s="37">
        <v>0</v>
      </c>
      <c r="D51" s="37">
        <v>0</v>
      </c>
      <c r="E51" s="44">
        <v>0</v>
      </c>
      <c r="F51" s="180">
        <v>0</v>
      </c>
      <c r="G51" s="164"/>
      <c r="H51" s="41" t="s">
        <v>49</v>
      </c>
      <c r="I51" s="37">
        <v>0</v>
      </c>
      <c r="J51" s="37">
        <v>0</v>
      </c>
    </row>
    <row r="52" spans="1:10" ht="12.75" customHeight="1" x14ac:dyDescent="0.3">
      <c r="A52" s="41" t="s">
        <v>50</v>
      </c>
      <c r="B52" s="19">
        <v>154</v>
      </c>
      <c r="C52" s="37">
        <v>0</v>
      </c>
      <c r="D52" s="37">
        <v>0</v>
      </c>
      <c r="E52" s="19">
        <v>154</v>
      </c>
      <c r="F52" s="180">
        <v>59</v>
      </c>
      <c r="G52" s="164"/>
      <c r="H52" s="41" t="s">
        <v>50</v>
      </c>
      <c r="I52" s="37">
        <v>0</v>
      </c>
      <c r="J52" s="37">
        <v>0</v>
      </c>
    </row>
    <row r="53" spans="1:10" ht="12.75" customHeight="1" x14ac:dyDescent="0.3">
      <c r="A53" s="41" t="s">
        <v>224</v>
      </c>
      <c r="B53" s="37">
        <v>0</v>
      </c>
      <c r="C53" s="37">
        <v>0</v>
      </c>
      <c r="D53" s="37">
        <v>0</v>
      </c>
      <c r="E53" s="44">
        <v>0</v>
      </c>
      <c r="F53" s="180">
        <v>0</v>
      </c>
      <c r="G53" s="164"/>
      <c r="H53" s="41" t="s">
        <v>51</v>
      </c>
      <c r="I53" s="37">
        <v>0</v>
      </c>
      <c r="J53" s="37">
        <v>0</v>
      </c>
    </row>
    <row r="54" spans="1:10" ht="12.75" customHeight="1" x14ac:dyDescent="0.3">
      <c r="A54" s="41" t="s">
        <v>225</v>
      </c>
      <c r="B54" s="37">
        <v>0</v>
      </c>
      <c r="C54" s="37">
        <v>0</v>
      </c>
      <c r="D54" s="37">
        <v>0</v>
      </c>
      <c r="E54" s="44">
        <v>0</v>
      </c>
      <c r="F54" s="180">
        <v>0</v>
      </c>
      <c r="G54" s="164"/>
      <c r="H54" s="41" t="s">
        <v>52</v>
      </c>
      <c r="I54" s="37">
        <v>0</v>
      </c>
      <c r="J54" s="37">
        <v>0</v>
      </c>
    </row>
    <row r="55" spans="1:10" ht="12.75" customHeight="1" x14ac:dyDescent="0.3">
      <c r="A55" s="41" t="s">
        <v>53</v>
      </c>
      <c r="B55" s="19">
        <v>204</v>
      </c>
      <c r="C55" s="19">
        <v>21</v>
      </c>
      <c r="D55" s="37">
        <v>0</v>
      </c>
      <c r="E55" s="19">
        <v>180</v>
      </c>
      <c r="F55" s="180">
        <v>79</v>
      </c>
      <c r="G55" s="164"/>
      <c r="H55" s="41" t="s">
        <v>53</v>
      </c>
      <c r="I55" s="37">
        <v>3</v>
      </c>
      <c r="J55" s="37">
        <v>0</v>
      </c>
    </row>
    <row r="56" spans="1:10" ht="12.75" customHeight="1" x14ac:dyDescent="0.3">
      <c r="A56" s="41" t="s">
        <v>223</v>
      </c>
      <c r="B56" s="37">
        <v>0</v>
      </c>
      <c r="C56" s="37">
        <v>0</v>
      </c>
      <c r="D56" s="37">
        <v>0</v>
      </c>
      <c r="E56" s="44">
        <v>0</v>
      </c>
      <c r="F56" s="180">
        <v>0</v>
      </c>
      <c r="G56" s="164"/>
      <c r="H56" s="41" t="s">
        <v>54</v>
      </c>
      <c r="I56" s="37">
        <v>0</v>
      </c>
      <c r="J56" s="37">
        <v>0</v>
      </c>
    </row>
    <row r="57" spans="1:10" ht="12.75" customHeight="1" x14ac:dyDescent="0.3">
      <c r="A57" s="41" t="s">
        <v>222</v>
      </c>
      <c r="B57" s="37">
        <v>0</v>
      </c>
      <c r="C57" s="37">
        <v>0</v>
      </c>
      <c r="D57" s="37">
        <v>0</v>
      </c>
      <c r="E57" s="44">
        <v>0</v>
      </c>
      <c r="F57" s="180">
        <v>0</v>
      </c>
      <c r="H57" s="41" t="s">
        <v>55</v>
      </c>
      <c r="I57" s="37">
        <v>0</v>
      </c>
      <c r="J57" s="37">
        <v>0</v>
      </c>
    </row>
    <row r="58" spans="1:10" ht="18" customHeight="1" x14ac:dyDescent="0.3">
      <c r="A58" s="41" t="s">
        <v>56</v>
      </c>
      <c r="B58" s="19">
        <v>7973</v>
      </c>
      <c r="C58" s="19">
        <v>117</v>
      </c>
      <c r="D58" s="37">
        <v>0</v>
      </c>
      <c r="E58" s="19">
        <v>7780</v>
      </c>
      <c r="F58" s="105">
        <v>4328</v>
      </c>
      <c r="H58" s="41" t="s">
        <v>56</v>
      </c>
      <c r="I58" s="37">
        <v>75</v>
      </c>
      <c r="J58" s="37">
        <v>0</v>
      </c>
    </row>
    <row r="59" spans="1:10" ht="12.75" customHeight="1" x14ac:dyDescent="0.3">
      <c r="A59" s="41" t="s">
        <v>221</v>
      </c>
      <c r="B59" s="37">
        <v>0</v>
      </c>
      <c r="C59" s="37">
        <v>0</v>
      </c>
      <c r="D59" s="37">
        <v>0</v>
      </c>
      <c r="E59" s="44">
        <v>0</v>
      </c>
      <c r="F59" s="180">
        <v>0</v>
      </c>
      <c r="H59" s="41" t="s">
        <v>57</v>
      </c>
      <c r="I59" s="37">
        <v>0</v>
      </c>
      <c r="J59" s="37">
        <v>0</v>
      </c>
    </row>
    <row r="60" spans="1:10" ht="12.75" customHeight="1" x14ac:dyDescent="0.3">
      <c r="A60" s="41" t="s">
        <v>58</v>
      </c>
      <c r="B60" s="19">
        <v>190</v>
      </c>
      <c r="C60" s="19">
        <v>0</v>
      </c>
      <c r="D60" s="37">
        <v>0</v>
      </c>
      <c r="E60" s="19">
        <v>171</v>
      </c>
      <c r="F60" s="105">
        <v>87</v>
      </c>
      <c r="H60" s="41" t="s">
        <v>58</v>
      </c>
      <c r="I60" s="37">
        <v>19</v>
      </c>
      <c r="J60" s="37">
        <v>0</v>
      </c>
    </row>
    <row r="61" spans="1:10" ht="12.75" customHeight="1" x14ac:dyDescent="0.3">
      <c r="A61" s="42" t="s">
        <v>59</v>
      </c>
      <c r="B61" s="20">
        <v>16</v>
      </c>
      <c r="C61" s="38">
        <v>0</v>
      </c>
      <c r="D61" s="38">
        <v>0</v>
      </c>
      <c r="E61" s="20">
        <v>15</v>
      </c>
      <c r="F61" s="106">
        <v>11</v>
      </c>
      <c r="G61" s="169"/>
      <c r="H61" s="42" t="s">
        <v>59</v>
      </c>
      <c r="I61" s="38">
        <v>1</v>
      </c>
      <c r="J61" s="38">
        <v>0</v>
      </c>
    </row>
    <row r="62" spans="1:10" ht="12.75" customHeight="1" x14ac:dyDescent="0.25">
      <c r="A62" s="125" t="s">
        <v>246</v>
      </c>
      <c r="B62" s="125"/>
      <c r="C62" s="125"/>
      <c r="D62" s="125"/>
      <c r="E62" s="125"/>
      <c r="F62" s="125"/>
      <c r="G62" s="15"/>
      <c r="H62" s="125"/>
      <c r="I62" s="125"/>
      <c r="J62" s="125"/>
    </row>
    <row r="64" spans="1:10" ht="12.75" customHeight="1" x14ac:dyDescent="0.25">
      <c r="A64" s="2" t="s">
        <v>2</v>
      </c>
    </row>
  </sheetData>
  <phoneticPr fontId="0" type="noConversion"/>
  <printOptions horizontalCentered="1"/>
  <pageMargins left="0.25" right="0.25" top="0.25" bottom="0.25" header="0.5" footer="0.5"/>
  <pageSetup scale="8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T63"/>
  <sheetViews>
    <sheetView zoomScale="70" zoomScaleNormal="70" zoomScaleSheetLayoutView="100" workbookViewId="0">
      <selection activeCell="E1" sqref="E1:F1048576"/>
    </sheetView>
  </sheetViews>
  <sheetFormatPr defaultColWidth="9.08984375" defaultRowHeight="12.5" x14ac:dyDescent="0.25"/>
  <cols>
    <col min="1" max="1" width="19.453125" style="2" customWidth="1"/>
    <col min="2" max="2" width="10.453125" style="2" bestFit="1" customWidth="1"/>
    <col min="3" max="3" width="14.7265625" style="2" customWidth="1"/>
    <col min="4" max="4" width="15.90625" style="2" bestFit="1" customWidth="1"/>
    <col min="5" max="5" width="2.1796875" style="139" customWidth="1"/>
    <col min="6" max="6" width="15.1796875" style="137" bestFit="1" customWidth="1"/>
    <col min="7" max="7" width="16.90625" style="2" bestFit="1" customWidth="1"/>
    <col min="8" max="9" width="15.26953125" style="2" bestFit="1" customWidth="1"/>
    <col min="10" max="11" width="13.90625" style="2" bestFit="1" customWidth="1"/>
    <col min="12" max="12" width="9.26953125" style="2" bestFit="1" customWidth="1"/>
    <col min="13" max="13" width="13.90625" style="2" bestFit="1" customWidth="1"/>
    <col min="14" max="14" width="13" style="2" bestFit="1" customWidth="1"/>
    <col min="15" max="15" width="12.453125" style="2" bestFit="1" customWidth="1"/>
    <col min="16" max="16" width="15.26953125" style="2" bestFit="1" customWidth="1"/>
    <col min="17" max="17" width="14.7265625" style="2" bestFit="1" customWidth="1"/>
    <col min="18" max="18" width="13.08984375" style="2" bestFit="1" customWidth="1"/>
    <col min="19" max="19" width="7.6328125" style="2" bestFit="1" customWidth="1"/>
    <col min="20" max="16384" width="9.08984375" style="2"/>
  </cols>
  <sheetData>
    <row r="1" spans="1:20" s="110" customFormat="1" ht="13" x14ac:dyDescent="0.25">
      <c r="A1" s="158" t="s">
        <v>189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</row>
    <row r="2" spans="1:20" s="110" customFormat="1" ht="13" x14ac:dyDescent="0.25">
      <c r="A2" s="158" t="s">
        <v>218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</row>
    <row r="3" spans="1:20" ht="13" customHeight="1" x14ac:dyDescent="0.25">
      <c r="A3" s="158" t="str">
        <f>'3A'!$A$3</f>
        <v>Monthly Average, Fiscal Year 2022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</row>
    <row r="4" spans="1:20" s="178" customFormat="1" ht="20" customHeight="1" x14ac:dyDescent="0.25">
      <c r="A4" s="177" t="str">
        <f>'1B'!$A$4</f>
        <v>ACF-OFA: 07/24/2023</v>
      </c>
      <c r="B4" s="177"/>
      <c r="C4" s="177"/>
      <c r="D4" s="177"/>
      <c r="E4" s="176"/>
      <c r="F4" s="176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</row>
    <row r="5" spans="1:20" s="3" customFormat="1" ht="20" customHeight="1" x14ac:dyDescent="0.3">
      <c r="A5" s="249"/>
      <c r="B5" s="242" t="s">
        <v>105</v>
      </c>
      <c r="C5" s="239"/>
      <c r="D5" s="253"/>
      <c r="E5" s="168"/>
      <c r="F5" s="257"/>
      <c r="G5" s="239" t="s">
        <v>106</v>
      </c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53"/>
      <c r="T5" s="8"/>
    </row>
    <row r="6" spans="1:20" s="3" customFormat="1" ht="39" x14ac:dyDescent="0.3">
      <c r="A6" s="150" t="s">
        <v>0</v>
      </c>
      <c r="B6" s="21" t="s">
        <v>128</v>
      </c>
      <c r="C6" s="21" t="s">
        <v>129</v>
      </c>
      <c r="D6" s="102" t="s">
        <v>132</v>
      </c>
      <c r="E6" s="164"/>
      <c r="F6" s="21" t="str">
        <f>A6</f>
        <v>STATE</v>
      </c>
      <c r="G6" s="152" t="s">
        <v>133</v>
      </c>
      <c r="H6" s="21" t="s">
        <v>130</v>
      </c>
      <c r="I6" s="21" t="s">
        <v>131</v>
      </c>
      <c r="J6" s="21" t="s">
        <v>134</v>
      </c>
      <c r="K6" s="21" t="s">
        <v>135</v>
      </c>
      <c r="L6" s="21" t="s">
        <v>136</v>
      </c>
      <c r="M6" s="21" t="s">
        <v>137</v>
      </c>
      <c r="N6" s="21" t="s">
        <v>138</v>
      </c>
      <c r="O6" s="21" t="s">
        <v>139</v>
      </c>
      <c r="P6" s="21" t="s">
        <v>140</v>
      </c>
      <c r="Q6" s="21" t="s">
        <v>141</v>
      </c>
      <c r="R6" s="21" t="s">
        <v>142</v>
      </c>
      <c r="S6" s="150" t="s">
        <v>256</v>
      </c>
    </row>
    <row r="7" spans="1:20" ht="12.75" customHeight="1" x14ac:dyDescent="0.3">
      <c r="A7" s="33" t="s">
        <v>3</v>
      </c>
      <c r="B7" s="39">
        <f>SUM(B8:B61)</f>
        <v>953734</v>
      </c>
      <c r="C7" s="39">
        <f t="shared" ref="C7:D7" si="0">SUM(C8:C61)</f>
        <v>544603</v>
      </c>
      <c r="D7" s="56">
        <f t="shared" si="0"/>
        <v>194077</v>
      </c>
      <c r="E7" s="164"/>
      <c r="F7" s="166" t="str">
        <f>A7</f>
        <v>United States</v>
      </c>
      <c r="G7" s="39">
        <f t="shared" ref="G7:S7" si="1">SUM(G8:G61)</f>
        <v>163446</v>
      </c>
      <c r="H7" s="39">
        <f t="shared" si="1"/>
        <v>1408</v>
      </c>
      <c r="I7" s="39">
        <f t="shared" si="1"/>
        <v>1010</v>
      </c>
      <c r="J7" s="39">
        <f t="shared" si="1"/>
        <v>1500</v>
      </c>
      <c r="K7" s="39">
        <f t="shared" si="1"/>
        <v>61</v>
      </c>
      <c r="L7" s="39">
        <f t="shared" si="1"/>
        <v>29142</v>
      </c>
      <c r="M7" s="39">
        <f t="shared" si="1"/>
        <v>489</v>
      </c>
      <c r="N7" s="39">
        <f t="shared" si="1"/>
        <v>9859</v>
      </c>
      <c r="O7" s="39">
        <f t="shared" si="1"/>
        <v>1568</v>
      </c>
      <c r="P7" s="39">
        <f t="shared" si="1"/>
        <v>482</v>
      </c>
      <c r="Q7" s="39">
        <f t="shared" si="1"/>
        <v>394</v>
      </c>
      <c r="R7" s="44">
        <f t="shared" si="1"/>
        <v>1</v>
      </c>
      <c r="S7" s="39">
        <f t="shared" si="1"/>
        <v>6531</v>
      </c>
    </row>
    <row r="8" spans="1:20" ht="18" customHeight="1" x14ac:dyDescent="0.3">
      <c r="A8" s="41" t="s">
        <v>7</v>
      </c>
      <c r="B8" s="39">
        <v>5664</v>
      </c>
      <c r="C8" s="39">
        <v>1822</v>
      </c>
      <c r="D8" s="56">
        <v>815</v>
      </c>
      <c r="E8" s="164"/>
      <c r="F8" s="166" t="str">
        <f t="shared" ref="F8:F60" si="2">A8</f>
        <v>Alabama</v>
      </c>
      <c r="G8" s="48">
        <v>721</v>
      </c>
      <c r="H8" s="39">
        <v>2</v>
      </c>
      <c r="I8" s="39">
        <v>45</v>
      </c>
      <c r="J8" s="39">
        <v>28</v>
      </c>
      <c r="K8" s="44">
        <v>0</v>
      </c>
      <c r="L8" s="39">
        <v>8</v>
      </c>
      <c r="M8" s="44">
        <v>0</v>
      </c>
      <c r="N8" s="39">
        <v>19</v>
      </c>
      <c r="O8" s="39">
        <v>23</v>
      </c>
      <c r="P8" s="44">
        <v>0</v>
      </c>
      <c r="Q8" s="39">
        <v>5</v>
      </c>
      <c r="R8" s="44">
        <v>0</v>
      </c>
      <c r="S8" s="39">
        <v>3</v>
      </c>
    </row>
    <row r="9" spans="1:20" ht="12.75" customHeight="1" x14ac:dyDescent="0.3">
      <c r="A9" s="41" t="s">
        <v>8</v>
      </c>
      <c r="B9" s="39">
        <v>1556</v>
      </c>
      <c r="C9" s="39">
        <v>862</v>
      </c>
      <c r="D9" s="56">
        <v>268</v>
      </c>
      <c r="E9" s="164"/>
      <c r="F9" s="166" t="str">
        <f t="shared" si="2"/>
        <v>Alaska</v>
      </c>
      <c r="G9" s="48">
        <v>233</v>
      </c>
      <c r="H9" s="44">
        <v>0</v>
      </c>
      <c r="I9" s="44">
        <v>2</v>
      </c>
      <c r="J9" s="39">
        <v>1</v>
      </c>
      <c r="K9" s="39">
        <v>2</v>
      </c>
      <c r="L9" s="39">
        <v>51</v>
      </c>
      <c r="M9" s="39">
        <v>20</v>
      </c>
      <c r="N9" s="39">
        <v>11</v>
      </c>
      <c r="O9" s="39">
        <v>1</v>
      </c>
      <c r="P9" s="39">
        <v>4</v>
      </c>
      <c r="Q9" s="44">
        <v>0</v>
      </c>
      <c r="R9" s="44">
        <v>0</v>
      </c>
      <c r="S9" s="44">
        <v>0</v>
      </c>
    </row>
    <row r="10" spans="1:20" ht="12.75" customHeight="1" x14ac:dyDescent="0.3">
      <c r="A10" s="41" t="s">
        <v>9</v>
      </c>
      <c r="B10" s="39">
        <v>5751</v>
      </c>
      <c r="C10" s="39">
        <v>1555</v>
      </c>
      <c r="D10" s="56">
        <v>200</v>
      </c>
      <c r="E10" s="164"/>
      <c r="F10" s="166" t="str">
        <f t="shared" si="2"/>
        <v>Arizona</v>
      </c>
      <c r="G10" s="48">
        <v>190</v>
      </c>
      <c r="H10" s="44">
        <v>0</v>
      </c>
      <c r="I10" s="44">
        <v>0</v>
      </c>
      <c r="J10" s="39">
        <v>1</v>
      </c>
      <c r="K10" s="44">
        <v>0</v>
      </c>
      <c r="L10" s="39">
        <v>10</v>
      </c>
      <c r="M10" s="39">
        <v>1</v>
      </c>
      <c r="N10" s="39">
        <v>4</v>
      </c>
      <c r="O10" s="44">
        <v>0</v>
      </c>
      <c r="P10" s="44">
        <v>0</v>
      </c>
      <c r="Q10" s="39">
        <v>1</v>
      </c>
      <c r="R10" s="44">
        <v>0</v>
      </c>
      <c r="S10" s="44">
        <v>0</v>
      </c>
    </row>
    <row r="11" spans="1:20" ht="12.75" customHeight="1" x14ac:dyDescent="0.3">
      <c r="A11" s="41" t="s">
        <v>10</v>
      </c>
      <c r="B11" s="39">
        <v>1193</v>
      </c>
      <c r="C11" s="39">
        <v>351</v>
      </c>
      <c r="D11" s="56">
        <v>51</v>
      </c>
      <c r="E11" s="164"/>
      <c r="F11" s="166" t="str">
        <f t="shared" si="2"/>
        <v>Arkansas</v>
      </c>
      <c r="G11" s="48">
        <v>42</v>
      </c>
      <c r="H11" s="44">
        <v>0</v>
      </c>
      <c r="I11" s="44">
        <v>1</v>
      </c>
      <c r="J11" s="44">
        <v>0</v>
      </c>
      <c r="K11" s="44">
        <v>0</v>
      </c>
      <c r="L11" s="39">
        <v>2</v>
      </c>
      <c r="M11" s="39">
        <v>1</v>
      </c>
      <c r="N11" s="39">
        <v>7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</row>
    <row r="12" spans="1:20" ht="12.75" customHeight="1" x14ac:dyDescent="0.3">
      <c r="A12" s="41" t="s">
        <v>11</v>
      </c>
      <c r="B12" s="39">
        <v>336655</v>
      </c>
      <c r="C12" s="39">
        <v>222524</v>
      </c>
      <c r="D12" s="56">
        <v>105138</v>
      </c>
      <c r="E12" s="164"/>
      <c r="F12" s="166" t="str">
        <f t="shared" si="2"/>
        <v>California</v>
      </c>
      <c r="G12" s="48">
        <v>83251</v>
      </c>
      <c r="H12" s="39">
        <v>705</v>
      </c>
      <c r="I12" s="39">
        <v>825</v>
      </c>
      <c r="J12" s="39">
        <v>157</v>
      </c>
      <c r="K12" s="44">
        <v>0</v>
      </c>
      <c r="L12" s="39">
        <v>23064</v>
      </c>
      <c r="M12" s="39">
        <v>58</v>
      </c>
      <c r="N12" s="39">
        <v>6780</v>
      </c>
      <c r="O12" s="39">
        <v>428</v>
      </c>
      <c r="P12" s="39">
        <v>387</v>
      </c>
      <c r="Q12" s="39">
        <v>114</v>
      </c>
      <c r="R12" s="44">
        <v>0</v>
      </c>
      <c r="S12" s="39">
        <v>4767</v>
      </c>
    </row>
    <row r="13" spans="1:20" ht="12.75" customHeight="1" x14ac:dyDescent="0.3">
      <c r="A13" s="41" t="s">
        <v>12</v>
      </c>
      <c r="B13" s="39">
        <v>11775</v>
      </c>
      <c r="C13" s="39">
        <v>6563</v>
      </c>
      <c r="D13" s="56">
        <v>2830</v>
      </c>
      <c r="E13" s="164"/>
      <c r="F13" s="166" t="str">
        <f t="shared" si="2"/>
        <v>Colorado</v>
      </c>
      <c r="G13" s="48">
        <v>874</v>
      </c>
      <c r="H13" s="39">
        <v>37</v>
      </c>
      <c r="I13" s="44">
        <v>0</v>
      </c>
      <c r="J13" s="39">
        <v>10</v>
      </c>
      <c r="K13" s="44">
        <v>0</v>
      </c>
      <c r="L13" s="39">
        <v>2043</v>
      </c>
      <c r="M13" s="39">
        <v>27</v>
      </c>
      <c r="N13" s="39">
        <v>519</v>
      </c>
      <c r="O13" s="44">
        <v>0</v>
      </c>
      <c r="P13" s="54">
        <v>5</v>
      </c>
      <c r="Q13" s="39">
        <v>29</v>
      </c>
      <c r="R13" s="44">
        <v>0</v>
      </c>
      <c r="S13" s="39">
        <v>61</v>
      </c>
    </row>
    <row r="14" spans="1:20" ht="12.75" customHeight="1" x14ac:dyDescent="0.3">
      <c r="A14" s="41" t="s">
        <v>13</v>
      </c>
      <c r="B14" s="39">
        <v>4734</v>
      </c>
      <c r="C14" s="39">
        <v>1948</v>
      </c>
      <c r="D14" s="56">
        <v>76</v>
      </c>
      <c r="E14" s="164"/>
      <c r="F14" s="166" t="str">
        <f t="shared" si="2"/>
        <v xml:space="preserve">Connecticut </v>
      </c>
      <c r="G14" s="48">
        <v>63</v>
      </c>
      <c r="H14" s="39">
        <v>6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39">
        <v>11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</row>
    <row r="15" spans="1:20" ht="12.75" customHeight="1" x14ac:dyDescent="0.3">
      <c r="A15" s="41" t="s">
        <v>14</v>
      </c>
      <c r="B15" s="39">
        <v>2799</v>
      </c>
      <c r="C15" s="39">
        <v>629</v>
      </c>
      <c r="D15" s="56">
        <v>112</v>
      </c>
      <c r="E15" s="164"/>
      <c r="F15" s="166" t="str">
        <f t="shared" si="2"/>
        <v>Delaware</v>
      </c>
      <c r="G15" s="48">
        <v>108</v>
      </c>
      <c r="H15" s="44">
        <v>0</v>
      </c>
      <c r="I15" s="44">
        <v>0</v>
      </c>
      <c r="J15" s="44">
        <v>0</v>
      </c>
      <c r="K15" s="44">
        <v>0</v>
      </c>
      <c r="L15" s="39">
        <v>5</v>
      </c>
      <c r="M15" s="44">
        <v>0</v>
      </c>
      <c r="N15" s="44">
        <v>1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</row>
    <row r="16" spans="1:20" ht="12.75" customHeight="1" x14ac:dyDescent="0.3">
      <c r="A16" s="41" t="s">
        <v>76</v>
      </c>
      <c r="B16" s="39">
        <v>6120</v>
      </c>
      <c r="C16" s="39">
        <v>3741</v>
      </c>
      <c r="D16" s="56">
        <v>765</v>
      </c>
      <c r="E16" s="164"/>
      <c r="F16" s="166" t="str">
        <f t="shared" si="2"/>
        <v>District of Col.</v>
      </c>
      <c r="G16" s="48">
        <v>430</v>
      </c>
      <c r="H16" s="44">
        <v>0</v>
      </c>
      <c r="I16" s="44">
        <v>0</v>
      </c>
      <c r="J16" s="39">
        <v>3</v>
      </c>
      <c r="K16" s="39">
        <v>1</v>
      </c>
      <c r="L16" s="44">
        <v>238</v>
      </c>
      <c r="M16" s="44">
        <v>0</v>
      </c>
      <c r="N16" s="54">
        <v>130</v>
      </c>
      <c r="O16" s="44">
        <v>0</v>
      </c>
      <c r="P16" s="44">
        <v>0</v>
      </c>
      <c r="Q16" s="44">
        <v>3</v>
      </c>
      <c r="R16" s="44">
        <v>0</v>
      </c>
      <c r="S16" s="44">
        <v>84</v>
      </c>
    </row>
    <row r="17" spans="1:20" ht="12.75" customHeight="1" x14ac:dyDescent="0.3">
      <c r="A17" s="41" t="s">
        <v>15</v>
      </c>
      <c r="B17" s="39">
        <v>27534</v>
      </c>
      <c r="C17" s="39">
        <v>3642</v>
      </c>
      <c r="D17" s="56">
        <v>450</v>
      </c>
      <c r="E17" s="164"/>
      <c r="F17" s="166" t="str">
        <f t="shared" si="2"/>
        <v>Florida</v>
      </c>
      <c r="G17" s="48">
        <v>217</v>
      </c>
      <c r="H17" s="44">
        <v>0</v>
      </c>
      <c r="I17" s="44">
        <v>0</v>
      </c>
      <c r="J17" s="39">
        <v>34</v>
      </c>
      <c r="K17" s="44">
        <v>0</v>
      </c>
      <c r="L17" s="39">
        <v>142</v>
      </c>
      <c r="M17" s="44">
        <v>48</v>
      </c>
      <c r="N17" s="39">
        <v>82</v>
      </c>
      <c r="O17" s="39">
        <v>114</v>
      </c>
      <c r="P17" s="44">
        <v>0</v>
      </c>
      <c r="Q17" s="44">
        <v>0</v>
      </c>
      <c r="R17" s="44">
        <v>0</v>
      </c>
      <c r="S17" s="44">
        <v>0</v>
      </c>
    </row>
    <row r="18" spans="1:20" ht="18" customHeight="1" x14ac:dyDescent="0.3">
      <c r="A18" s="41" t="s">
        <v>16</v>
      </c>
      <c r="B18" s="39">
        <v>6441</v>
      </c>
      <c r="C18" s="39">
        <v>1171</v>
      </c>
      <c r="D18" s="56">
        <v>75</v>
      </c>
      <c r="E18" s="164"/>
      <c r="F18" s="166" t="str">
        <f t="shared" si="2"/>
        <v>Georgia</v>
      </c>
      <c r="G18" s="48">
        <v>62</v>
      </c>
      <c r="H18" s="44">
        <v>0</v>
      </c>
      <c r="I18" s="44">
        <v>0</v>
      </c>
      <c r="J18" s="39">
        <v>4</v>
      </c>
      <c r="K18" s="44">
        <v>0</v>
      </c>
      <c r="L18" s="39">
        <v>6</v>
      </c>
      <c r="M18" s="39">
        <v>1</v>
      </c>
      <c r="N18" s="39">
        <v>3</v>
      </c>
      <c r="O18" s="39">
        <v>1</v>
      </c>
      <c r="P18" s="44">
        <v>0</v>
      </c>
      <c r="Q18" s="44">
        <v>2</v>
      </c>
      <c r="R18" s="44">
        <v>0</v>
      </c>
      <c r="S18" s="44">
        <v>0</v>
      </c>
    </row>
    <row r="19" spans="1:20" ht="12.75" customHeight="1" x14ac:dyDescent="0.3">
      <c r="A19" s="41" t="s">
        <v>17</v>
      </c>
      <c r="B19" s="39">
        <v>348</v>
      </c>
      <c r="C19" s="39">
        <v>172</v>
      </c>
      <c r="D19" s="56">
        <v>3</v>
      </c>
      <c r="E19" s="164"/>
      <c r="F19" s="166" t="str">
        <f t="shared" si="2"/>
        <v>Guam</v>
      </c>
      <c r="G19" s="48">
        <v>2</v>
      </c>
      <c r="H19" s="44">
        <v>0</v>
      </c>
      <c r="I19" s="44">
        <v>0</v>
      </c>
      <c r="J19" s="39">
        <v>1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5">
        <v>0</v>
      </c>
      <c r="T19" s="45"/>
    </row>
    <row r="20" spans="1:20" ht="12.75" customHeight="1" x14ac:dyDescent="0.3">
      <c r="A20" s="41" t="s">
        <v>18</v>
      </c>
      <c r="B20" s="39">
        <v>4527</v>
      </c>
      <c r="C20" s="39">
        <v>3214</v>
      </c>
      <c r="D20" s="56">
        <v>420</v>
      </c>
      <c r="E20" s="164"/>
      <c r="F20" s="166" t="str">
        <f t="shared" si="2"/>
        <v>Hawaii</v>
      </c>
      <c r="G20" s="48">
        <v>411</v>
      </c>
      <c r="H20" s="44">
        <v>0</v>
      </c>
      <c r="I20" s="39">
        <v>2</v>
      </c>
      <c r="J20" s="39">
        <v>3</v>
      </c>
      <c r="K20" s="44">
        <v>0</v>
      </c>
      <c r="L20" s="39">
        <v>3</v>
      </c>
      <c r="M20" s="44">
        <v>0</v>
      </c>
      <c r="N20" s="39">
        <v>5</v>
      </c>
      <c r="O20" s="39">
        <v>1</v>
      </c>
      <c r="P20" s="44">
        <v>0</v>
      </c>
      <c r="Q20" s="44">
        <v>0</v>
      </c>
      <c r="R20" s="44">
        <v>0</v>
      </c>
      <c r="S20" s="39">
        <v>7</v>
      </c>
    </row>
    <row r="21" spans="1:20" ht="12.75" customHeight="1" x14ac:dyDescent="0.3">
      <c r="A21" s="41" t="s">
        <v>19</v>
      </c>
      <c r="B21" s="39">
        <v>1547</v>
      </c>
      <c r="C21" s="39">
        <v>26</v>
      </c>
      <c r="D21" s="56">
        <v>16</v>
      </c>
      <c r="E21" s="164"/>
      <c r="F21" s="166" t="str">
        <f t="shared" si="2"/>
        <v>Idaho</v>
      </c>
      <c r="G21" s="48">
        <v>5</v>
      </c>
      <c r="H21" s="44">
        <v>0</v>
      </c>
      <c r="I21" s="44">
        <v>0</v>
      </c>
      <c r="J21" s="44">
        <v>0</v>
      </c>
      <c r="K21" s="44">
        <v>0</v>
      </c>
      <c r="L21" s="39">
        <v>10</v>
      </c>
      <c r="M21" s="44">
        <v>6</v>
      </c>
      <c r="N21" s="39">
        <v>2</v>
      </c>
      <c r="O21" s="44">
        <v>0</v>
      </c>
      <c r="P21" s="44">
        <v>0</v>
      </c>
      <c r="Q21" s="44">
        <v>0</v>
      </c>
      <c r="R21" s="44">
        <v>0</v>
      </c>
      <c r="S21" s="39">
        <v>4</v>
      </c>
    </row>
    <row r="22" spans="1:20" ht="12.75" customHeight="1" x14ac:dyDescent="0.3">
      <c r="A22" s="41" t="s">
        <v>20</v>
      </c>
      <c r="B22" s="39">
        <v>10212</v>
      </c>
      <c r="C22" s="39">
        <v>2412</v>
      </c>
      <c r="D22" s="56">
        <v>1164</v>
      </c>
      <c r="E22" s="164"/>
      <c r="F22" s="166" t="str">
        <f t="shared" si="2"/>
        <v>Illinois</v>
      </c>
      <c r="G22" s="48">
        <v>1156</v>
      </c>
      <c r="H22" s="44">
        <v>0</v>
      </c>
      <c r="I22" s="44">
        <v>0</v>
      </c>
      <c r="J22" s="44">
        <v>16</v>
      </c>
      <c r="K22" s="44">
        <v>0</v>
      </c>
      <c r="L22" s="44">
        <v>0</v>
      </c>
      <c r="M22" s="44">
        <v>0</v>
      </c>
      <c r="N22" s="39">
        <v>4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</row>
    <row r="23" spans="1:20" ht="12.75" customHeight="1" x14ac:dyDescent="0.3">
      <c r="A23" s="41" t="s">
        <v>21</v>
      </c>
      <c r="B23" s="39">
        <v>4495</v>
      </c>
      <c r="C23" s="39">
        <v>1626</v>
      </c>
      <c r="D23" s="56">
        <v>226</v>
      </c>
      <c r="E23" s="164"/>
      <c r="F23" s="166" t="str">
        <f t="shared" si="2"/>
        <v>Indiana</v>
      </c>
      <c r="G23" s="48">
        <v>221</v>
      </c>
      <c r="H23" s="44">
        <v>0</v>
      </c>
      <c r="I23" s="44">
        <v>0</v>
      </c>
      <c r="J23" s="44">
        <v>0</v>
      </c>
      <c r="K23" s="44">
        <v>0</v>
      </c>
      <c r="L23" s="39">
        <v>2</v>
      </c>
      <c r="M23" s="44">
        <v>0</v>
      </c>
      <c r="N23" s="44">
        <v>2</v>
      </c>
      <c r="O23" s="44">
        <v>0</v>
      </c>
      <c r="P23" s="44">
        <v>0</v>
      </c>
      <c r="Q23" s="39">
        <v>4</v>
      </c>
      <c r="R23" s="44">
        <v>0</v>
      </c>
      <c r="S23" s="44">
        <v>0</v>
      </c>
    </row>
    <row r="24" spans="1:20" ht="12.75" customHeight="1" x14ac:dyDescent="0.3">
      <c r="A24" s="41" t="s">
        <v>22</v>
      </c>
      <c r="B24" s="39">
        <v>5373</v>
      </c>
      <c r="C24" s="39">
        <v>2062</v>
      </c>
      <c r="D24" s="56">
        <v>355</v>
      </c>
      <c r="E24" s="164"/>
      <c r="F24" s="166" t="str">
        <f t="shared" si="2"/>
        <v>Iowa</v>
      </c>
      <c r="G24" s="48">
        <v>327</v>
      </c>
      <c r="H24" s="44">
        <v>0</v>
      </c>
      <c r="I24" s="39">
        <v>1</v>
      </c>
      <c r="J24" s="44">
        <v>0</v>
      </c>
      <c r="K24" s="44">
        <v>0</v>
      </c>
      <c r="L24" s="39">
        <v>12</v>
      </c>
      <c r="M24" s="39">
        <v>1</v>
      </c>
      <c r="N24" s="39">
        <v>22</v>
      </c>
      <c r="O24" s="44">
        <v>0</v>
      </c>
      <c r="P24" s="39">
        <v>2</v>
      </c>
      <c r="Q24" s="39">
        <v>3</v>
      </c>
      <c r="R24" s="44">
        <v>0</v>
      </c>
      <c r="S24" s="39">
        <v>30</v>
      </c>
    </row>
    <row r="25" spans="1:20" ht="12.75" customHeight="1" x14ac:dyDescent="0.3">
      <c r="A25" s="41" t="s">
        <v>23</v>
      </c>
      <c r="B25" s="39">
        <v>3107</v>
      </c>
      <c r="C25" s="39">
        <v>1479</v>
      </c>
      <c r="D25" s="56">
        <v>436</v>
      </c>
      <c r="E25" s="164"/>
      <c r="F25" s="166" t="str">
        <f t="shared" si="2"/>
        <v>Kansas</v>
      </c>
      <c r="G25" s="48">
        <v>390</v>
      </c>
      <c r="H25" s="44">
        <v>29</v>
      </c>
      <c r="I25" s="44">
        <v>2</v>
      </c>
      <c r="J25" s="44">
        <v>0</v>
      </c>
      <c r="K25" s="44">
        <v>0</v>
      </c>
      <c r="L25" s="39">
        <v>1</v>
      </c>
      <c r="M25" s="44">
        <v>0</v>
      </c>
      <c r="N25" s="39">
        <v>32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</row>
    <row r="26" spans="1:20" ht="12.75" customHeight="1" x14ac:dyDescent="0.3">
      <c r="A26" s="41" t="s">
        <v>24</v>
      </c>
      <c r="B26" s="39">
        <v>11705</v>
      </c>
      <c r="C26" s="39">
        <v>2921</v>
      </c>
      <c r="D26" s="56">
        <v>586</v>
      </c>
      <c r="E26" s="164"/>
      <c r="F26" s="166" t="str">
        <f t="shared" si="2"/>
        <v>Kentucky</v>
      </c>
      <c r="G26" s="48">
        <v>433</v>
      </c>
      <c r="H26" s="39">
        <v>78</v>
      </c>
      <c r="I26" s="44">
        <v>0</v>
      </c>
      <c r="J26" s="39">
        <v>10</v>
      </c>
      <c r="K26" s="44">
        <v>0</v>
      </c>
      <c r="L26" s="39">
        <v>12</v>
      </c>
      <c r="M26" s="39">
        <v>36</v>
      </c>
      <c r="N26" s="39">
        <v>32</v>
      </c>
      <c r="O26" s="39">
        <v>193</v>
      </c>
      <c r="P26" s="39">
        <v>17</v>
      </c>
      <c r="Q26" s="39">
        <v>12</v>
      </c>
      <c r="R26" s="44">
        <v>0</v>
      </c>
      <c r="S26" s="39">
        <v>1</v>
      </c>
    </row>
    <row r="27" spans="1:20" ht="12.75" customHeight="1" x14ac:dyDescent="0.3">
      <c r="A27" s="41" t="s">
        <v>25</v>
      </c>
      <c r="B27" s="39">
        <v>3294</v>
      </c>
      <c r="C27" s="39">
        <v>1206</v>
      </c>
      <c r="D27" s="56">
        <v>57</v>
      </c>
      <c r="E27" s="164"/>
      <c r="F27" s="166" t="str">
        <f t="shared" si="2"/>
        <v>Louisiana</v>
      </c>
      <c r="G27" s="48">
        <v>36</v>
      </c>
      <c r="H27" s="44">
        <v>5</v>
      </c>
      <c r="I27" s="44">
        <v>10</v>
      </c>
      <c r="J27" s="44">
        <v>0</v>
      </c>
      <c r="K27" s="44">
        <v>0</v>
      </c>
      <c r="L27" s="39">
        <v>9</v>
      </c>
      <c r="M27" s="44">
        <v>1</v>
      </c>
      <c r="N27" s="39">
        <v>6</v>
      </c>
      <c r="O27" s="44">
        <v>9</v>
      </c>
      <c r="P27" s="44">
        <v>1</v>
      </c>
      <c r="Q27" s="44">
        <v>1</v>
      </c>
      <c r="R27" s="44">
        <v>0</v>
      </c>
      <c r="S27" s="44">
        <v>0</v>
      </c>
    </row>
    <row r="28" spans="1:20" ht="18" customHeight="1" x14ac:dyDescent="0.3">
      <c r="A28" s="41" t="s">
        <v>26</v>
      </c>
      <c r="B28" s="39">
        <v>11832</v>
      </c>
      <c r="C28" s="39">
        <v>10507</v>
      </c>
      <c r="D28" s="56">
        <v>8187</v>
      </c>
      <c r="E28" s="164"/>
      <c r="F28" s="166" t="str">
        <f t="shared" si="2"/>
        <v>Maine</v>
      </c>
      <c r="G28" s="48">
        <v>8152</v>
      </c>
      <c r="H28" s="44">
        <v>0</v>
      </c>
      <c r="I28" s="44">
        <v>0</v>
      </c>
      <c r="J28" s="39">
        <v>6</v>
      </c>
      <c r="K28" s="44">
        <v>0</v>
      </c>
      <c r="L28" s="39">
        <v>185</v>
      </c>
      <c r="M28" s="39">
        <v>1</v>
      </c>
      <c r="N28" s="39">
        <v>36</v>
      </c>
      <c r="O28" s="39">
        <v>7</v>
      </c>
      <c r="P28" s="39">
        <v>2</v>
      </c>
      <c r="Q28" s="39">
        <v>2</v>
      </c>
      <c r="R28" s="44">
        <v>0</v>
      </c>
      <c r="S28" s="44">
        <v>0</v>
      </c>
    </row>
    <row r="29" spans="1:20" ht="12.75" customHeight="1" x14ac:dyDescent="0.3">
      <c r="A29" s="41" t="s">
        <v>27</v>
      </c>
      <c r="B29" s="39">
        <v>15498</v>
      </c>
      <c r="C29" s="39">
        <v>11569</v>
      </c>
      <c r="D29" s="56">
        <v>1379</v>
      </c>
      <c r="E29" s="164"/>
      <c r="F29" s="166" t="str">
        <f t="shared" si="2"/>
        <v>Maryland</v>
      </c>
      <c r="G29" s="48">
        <v>1155</v>
      </c>
      <c r="H29" s="44">
        <v>0</v>
      </c>
      <c r="I29" s="44">
        <v>0</v>
      </c>
      <c r="J29" s="39">
        <v>80</v>
      </c>
      <c r="K29" s="44">
        <v>0</v>
      </c>
      <c r="L29" s="39">
        <v>291</v>
      </c>
      <c r="M29" s="39">
        <v>30</v>
      </c>
      <c r="N29" s="39">
        <v>136</v>
      </c>
      <c r="O29" s="39">
        <v>266</v>
      </c>
      <c r="P29" s="44">
        <v>0</v>
      </c>
      <c r="Q29" s="44">
        <v>0</v>
      </c>
      <c r="R29" s="44">
        <v>0</v>
      </c>
      <c r="S29" s="44">
        <v>0</v>
      </c>
    </row>
    <row r="30" spans="1:20" ht="12.75" customHeight="1" x14ac:dyDescent="0.3">
      <c r="A30" s="41" t="s">
        <v>28</v>
      </c>
      <c r="B30" s="39">
        <v>50275</v>
      </c>
      <c r="C30" s="39">
        <v>38553</v>
      </c>
      <c r="D30" s="56">
        <v>19502</v>
      </c>
      <c r="E30" s="164"/>
      <c r="F30" s="166" t="str">
        <f t="shared" si="2"/>
        <v>Massachusetts</v>
      </c>
      <c r="G30" s="48">
        <v>19420</v>
      </c>
      <c r="H30" s="44">
        <v>0</v>
      </c>
      <c r="I30" s="44">
        <v>0</v>
      </c>
      <c r="J30" s="44">
        <v>0</v>
      </c>
      <c r="K30" s="44">
        <v>0</v>
      </c>
      <c r="L30" s="44">
        <v>28</v>
      </c>
      <c r="M30" s="44">
        <v>0</v>
      </c>
      <c r="N30" s="44">
        <v>28</v>
      </c>
      <c r="O30" s="44">
        <v>0</v>
      </c>
      <c r="P30" s="44">
        <v>0</v>
      </c>
      <c r="Q30" s="39">
        <v>41</v>
      </c>
      <c r="R30" s="44">
        <v>0</v>
      </c>
      <c r="S30" s="44">
        <v>0</v>
      </c>
    </row>
    <row r="31" spans="1:20" ht="12.75" customHeight="1" x14ac:dyDescent="0.3">
      <c r="A31" s="41" t="s">
        <v>29</v>
      </c>
      <c r="B31" s="39">
        <v>8484</v>
      </c>
      <c r="C31" s="39">
        <v>2513</v>
      </c>
      <c r="D31" s="56">
        <v>1133</v>
      </c>
      <c r="E31" s="164"/>
      <c r="F31" s="166" t="str">
        <f t="shared" si="2"/>
        <v>Michigan</v>
      </c>
      <c r="G31" s="48">
        <v>785</v>
      </c>
      <c r="H31" s="39">
        <v>19</v>
      </c>
      <c r="I31" s="39">
        <v>6</v>
      </c>
      <c r="J31" s="39">
        <v>14</v>
      </c>
      <c r="K31" s="44">
        <v>5</v>
      </c>
      <c r="L31" s="39">
        <v>373</v>
      </c>
      <c r="M31" s="39">
        <v>39</v>
      </c>
      <c r="N31" s="39">
        <v>137</v>
      </c>
      <c r="O31" s="39">
        <v>17</v>
      </c>
      <c r="P31" s="44">
        <v>3</v>
      </c>
      <c r="Q31" s="39">
        <v>11</v>
      </c>
      <c r="R31" s="44">
        <v>0</v>
      </c>
      <c r="S31" s="39">
        <v>184</v>
      </c>
    </row>
    <row r="32" spans="1:20" ht="12.75" customHeight="1" x14ac:dyDescent="0.3">
      <c r="A32" s="41" t="s">
        <v>30</v>
      </c>
      <c r="B32" s="39">
        <v>14355</v>
      </c>
      <c r="C32" s="39">
        <v>6898</v>
      </c>
      <c r="D32" s="56">
        <v>1408</v>
      </c>
      <c r="E32" s="164"/>
      <c r="F32" s="166" t="str">
        <f t="shared" si="2"/>
        <v>Minnesota</v>
      </c>
      <c r="G32" s="48">
        <v>1269</v>
      </c>
      <c r="H32" s="44">
        <v>0</v>
      </c>
      <c r="I32" s="44">
        <v>0</v>
      </c>
      <c r="J32" s="39">
        <v>2</v>
      </c>
      <c r="K32" s="44">
        <v>0</v>
      </c>
      <c r="L32" s="39">
        <v>67</v>
      </c>
      <c r="M32" s="39">
        <v>4</v>
      </c>
      <c r="N32" s="39">
        <v>98</v>
      </c>
      <c r="O32" s="39">
        <v>7</v>
      </c>
      <c r="P32" s="44">
        <v>0</v>
      </c>
      <c r="Q32" s="39">
        <v>51</v>
      </c>
      <c r="R32" s="44">
        <v>0</v>
      </c>
      <c r="S32" s="39">
        <v>206</v>
      </c>
    </row>
    <row r="33" spans="1:19" ht="12.75" customHeight="1" x14ac:dyDescent="0.3">
      <c r="A33" s="41" t="s">
        <v>31</v>
      </c>
      <c r="B33" s="39">
        <v>1631</v>
      </c>
      <c r="C33" s="39">
        <v>189</v>
      </c>
      <c r="D33" s="56">
        <v>82</v>
      </c>
      <c r="E33" s="164"/>
      <c r="F33" s="166" t="str">
        <f t="shared" si="2"/>
        <v>Mississippi</v>
      </c>
      <c r="G33" s="48">
        <v>52</v>
      </c>
      <c r="H33" s="44">
        <v>0</v>
      </c>
      <c r="I33" s="44">
        <v>0</v>
      </c>
      <c r="J33" s="39">
        <v>9</v>
      </c>
      <c r="K33" s="44">
        <v>0</v>
      </c>
      <c r="L33" s="39">
        <v>1</v>
      </c>
      <c r="M33" s="39">
        <v>17</v>
      </c>
      <c r="N33" s="39">
        <v>11</v>
      </c>
      <c r="O33" s="44">
        <v>0</v>
      </c>
      <c r="P33" s="44">
        <v>0</v>
      </c>
      <c r="Q33" s="39">
        <v>3</v>
      </c>
      <c r="R33" s="44">
        <v>0</v>
      </c>
      <c r="S33" s="44">
        <v>0</v>
      </c>
    </row>
    <row r="34" spans="1:19" ht="12.75" customHeight="1" x14ac:dyDescent="0.3">
      <c r="A34" s="41" t="s">
        <v>32</v>
      </c>
      <c r="B34" s="39">
        <v>6302</v>
      </c>
      <c r="C34" s="39">
        <v>3071</v>
      </c>
      <c r="D34" s="56">
        <v>539</v>
      </c>
      <c r="E34" s="164"/>
      <c r="F34" s="166" t="str">
        <f t="shared" si="2"/>
        <v>Missouri</v>
      </c>
      <c r="G34" s="48">
        <v>488</v>
      </c>
      <c r="H34" s="39">
        <v>2</v>
      </c>
      <c r="I34" s="39">
        <v>2</v>
      </c>
      <c r="J34" s="39">
        <v>6</v>
      </c>
      <c r="K34" s="44">
        <v>0</v>
      </c>
      <c r="L34" s="39">
        <v>36</v>
      </c>
      <c r="M34" s="39">
        <v>1</v>
      </c>
      <c r="N34" s="39">
        <v>28</v>
      </c>
      <c r="O34" s="44">
        <v>0</v>
      </c>
      <c r="P34" s="44">
        <v>0</v>
      </c>
      <c r="Q34" s="39">
        <v>2</v>
      </c>
      <c r="R34" s="44">
        <v>0</v>
      </c>
      <c r="S34" s="39">
        <v>84</v>
      </c>
    </row>
    <row r="35" spans="1:19" ht="12.75" customHeight="1" x14ac:dyDescent="0.3">
      <c r="A35" s="41" t="s">
        <v>33</v>
      </c>
      <c r="B35" s="39">
        <v>1896</v>
      </c>
      <c r="C35" s="39">
        <v>519</v>
      </c>
      <c r="D35" s="56">
        <v>178</v>
      </c>
      <c r="E35" s="164"/>
      <c r="F35" s="166" t="str">
        <f t="shared" si="2"/>
        <v>Montana</v>
      </c>
      <c r="G35" s="48">
        <v>128</v>
      </c>
      <c r="H35" s="44">
        <v>2</v>
      </c>
      <c r="I35" s="44">
        <v>1</v>
      </c>
      <c r="J35" s="39">
        <v>49</v>
      </c>
      <c r="K35" s="44">
        <v>0</v>
      </c>
      <c r="L35" s="39">
        <v>15</v>
      </c>
      <c r="M35" s="39">
        <v>1</v>
      </c>
      <c r="N35" s="39">
        <v>15</v>
      </c>
      <c r="O35" s="44">
        <v>0</v>
      </c>
      <c r="P35" s="39">
        <v>1</v>
      </c>
      <c r="Q35" s="39">
        <v>1</v>
      </c>
      <c r="R35" s="44">
        <v>0</v>
      </c>
      <c r="S35" s="44">
        <v>1</v>
      </c>
    </row>
    <row r="36" spans="1:19" ht="12.75" customHeight="1" x14ac:dyDescent="0.3">
      <c r="A36" s="41" t="s">
        <v>34</v>
      </c>
      <c r="B36" s="39">
        <v>3175</v>
      </c>
      <c r="C36" s="39">
        <v>766</v>
      </c>
      <c r="D36" s="56">
        <v>79</v>
      </c>
      <c r="E36" s="164"/>
      <c r="F36" s="166" t="str">
        <f t="shared" si="2"/>
        <v>Nebraska</v>
      </c>
      <c r="G36" s="48">
        <v>77</v>
      </c>
      <c r="H36" s="44">
        <v>0</v>
      </c>
      <c r="I36" s="44">
        <v>0</v>
      </c>
      <c r="J36" s="39">
        <v>1</v>
      </c>
      <c r="K36" s="44">
        <v>0</v>
      </c>
      <c r="L36" s="44">
        <v>0</v>
      </c>
      <c r="M36" s="44">
        <v>0</v>
      </c>
      <c r="N36" s="39">
        <v>1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</row>
    <row r="37" spans="1:19" ht="12.75" customHeight="1" x14ac:dyDescent="0.3">
      <c r="A37" s="41" t="s">
        <v>35</v>
      </c>
      <c r="B37" s="39">
        <v>6103</v>
      </c>
      <c r="C37" s="39">
        <v>3313</v>
      </c>
      <c r="D37" s="56">
        <v>783</v>
      </c>
      <c r="E37" s="164"/>
      <c r="F37" s="166" t="str">
        <f t="shared" si="2"/>
        <v>Nevada</v>
      </c>
      <c r="G37" s="48">
        <v>767</v>
      </c>
      <c r="H37" s="44">
        <v>0</v>
      </c>
      <c r="I37" s="44">
        <v>0</v>
      </c>
      <c r="J37" s="39">
        <v>2</v>
      </c>
      <c r="K37" s="44">
        <v>0</v>
      </c>
      <c r="L37" s="39">
        <v>27</v>
      </c>
      <c r="M37" s="39">
        <v>5</v>
      </c>
      <c r="N37" s="39">
        <v>14</v>
      </c>
      <c r="O37" s="44">
        <v>2</v>
      </c>
      <c r="P37" s="44">
        <v>0</v>
      </c>
      <c r="Q37" s="44">
        <v>2</v>
      </c>
      <c r="R37" s="44">
        <v>0</v>
      </c>
      <c r="S37" s="44">
        <v>0</v>
      </c>
    </row>
    <row r="38" spans="1:19" ht="18" customHeight="1" x14ac:dyDescent="0.3">
      <c r="A38" s="41" t="s">
        <v>36</v>
      </c>
      <c r="B38" s="39">
        <v>3832</v>
      </c>
      <c r="C38" s="39">
        <v>1945</v>
      </c>
      <c r="D38" s="56">
        <v>1201</v>
      </c>
      <c r="E38" s="164"/>
      <c r="F38" s="166" t="str">
        <f t="shared" si="2"/>
        <v>New Hampshire</v>
      </c>
      <c r="G38" s="48">
        <v>1145</v>
      </c>
      <c r="H38" s="44">
        <v>0</v>
      </c>
      <c r="I38" s="44">
        <v>0</v>
      </c>
      <c r="J38" s="39">
        <v>2</v>
      </c>
      <c r="K38" s="39">
        <v>3</v>
      </c>
      <c r="L38" s="39">
        <v>54</v>
      </c>
      <c r="M38" s="39">
        <v>12</v>
      </c>
      <c r="N38" s="39">
        <v>38</v>
      </c>
      <c r="O38" s="39">
        <v>11</v>
      </c>
      <c r="P38" s="44">
        <v>0</v>
      </c>
      <c r="Q38" s="39">
        <v>6</v>
      </c>
      <c r="R38" s="44">
        <v>0</v>
      </c>
      <c r="S38" s="44">
        <v>0</v>
      </c>
    </row>
    <row r="39" spans="1:19" ht="12.75" customHeight="1" x14ac:dyDescent="0.3">
      <c r="A39" s="41" t="s">
        <v>37</v>
      </c>
      <c r="B39" s="39">
        <v>9082</v>
      </c>
      <c r="C39" s="39">
        <v>6088</v>
      </c>
      <c r="D39" s="56">
        <v>424</v>
      </c>
      <c r="E39" s="164"/>
      <c r="F39" s="166" t="str">
        <f t="shared" si="2"/>
        <v>New Jersey</v>
      </c>
      <c r="G39" s="48">
        <v>209</v>
      </c>
      <c r="H39" s="44">
        <v>0</v>
      </c>
      <c r="I39" s="44">
        <v>0</v>
      </c>
      <c r="J39" s="39">
        <v>22</v>
      </c>
      <c r="K39" s="44">
        <v>0</v>
      </c>
      <c r="L39" s="39">
        <v>16</v>
      </c>
      <c r="M39" s="44">
        <v>0</v>
      </c>
      <c r="N39" s="39">
        <v>188</v>
      </c>
      <c r="O39" s="39">
        <v>31</v>
      </c>
      <c r="P39" s="39">
        <v>2</v>
      </c>
      <c r="Q39" s="44">
        <v>1</v>
      </c>
      <c r="R39" s="44">
        <v>0</v>
      </c>
      <c r="S39" s="44">
        <v>1</v>
      </c>
    </row>
    <row r="40" spans="1:19" ht="12.75" customHeight="1" x14ac:dyDescent="0.3">
      <c r="A40" s="41" t="s">
        <v>38</v>
      </c>
      <c r="B40" s="39">
        <v>10859</v>
      </c>
      <c r="C40" s="39">
        <v>6382</v>
      </c>
      <c r="D40" s="56">
        <v>473</v>
      </c>
      <c r="E40" s="164"/>
      <c r="F40" s="166" t="str">
        <f t="shared" si="2"/>
        <v>New Mexico</v>
      </c>
      <c r="G40" s="48">
        <v>465</v>
      </c>
      <c r="H40" s="44">
        <v>0</v>
      </c>
      <c r="I40" s="44">
        <v>0</v>
      </c>
      <c r="J40" s="44">
        <v>0</v>
      </c>
      <c r="K40" s="44">
        <v>0</v>
      </c>
      <c r="L40" s="39">
        <v>4</v>
      </c>
      <c r="M40" s="44">
        <v>5</v>
      </c>
      <c r="N40" s="39">
        <v>8</v>
      </c>
      <c r="O40" s="39">
        <v>1</v>
      </c>
      <c r="P40" s="44">
        <v>1</v>
      </c>
      <c r="Q40" s="44">
        <v>0</v>
      </c>
      <c r="R40" s="44">
        <v>0</v>
      </c>
      <c r="S40" s="44">
        <v>0</v>
      </c>
    </row>
    <row r="41" spans="1:19" ht="12.75" customHeight="1" x14ac:dyDescent="0.3">
      <c r="A41" s="41" t="s">
        <v>39</v>
      </c>
      <c r="B41" s="39">
        <v>111711</v>
      </c>
      <c r="C41" s="39">
        <v>79070</v>
      </c>
      <c r="D41" s="56">
        <v>9069</v>
      </c>
      <c r="E41" s="164"/>
      <c r="F41" s="166" t="str">
        <f t="shared" si="2"/>
        <v>New York</v>
      </c>
      <c r="G41" s="48">
        <v>8562</v>
      </c>
      <c r="H41" s="39">
        <v>171</v>
      </c>
      <c r="I41" s="44">
        <v>42</v>
      </c>
      <c r="J41" s="39">
        <v>100</v>
      </c>
      <c r="K41" s="44">
        <v>0</v>
      </c>
      <c r="L41" s="39">
        <v>4</v>
      </c>
      <c r="M41" s="44">
        <v>4</v>
      </c>
      <c r="N41" s="39">
        <v>222</v>
      </c>
      <c r="O41" s="44">
        <v>95</v>
      </c>
      <c r="P41" s="44">
        <v>0</v>
      </c>
      <c r="Q41" s="44">
        <v>0</v>
      </c>
      <c r="R41" s="44">
        <v>0</v>
      </c>
      <c r="S41" s="44">
        <v>0</v>
      </c>
    </row>
    <row r="42" spans="1:19" ht="12.75" customHeight="1" x14ac:dyDescent="0.3">
      <c r="A42" s="41" t="s">
        <v>40</v>
      </c>
      <c r="B42" s="39">
        <v>12355</v>
      </c>
      <c r="C42" s="39">
        <v>3509</v>
      </c>
      <c r="D42" s="56">
        <v>196</v>
      </c>
      <c r="E42" s="164"/>
      <c r="F42" s="166" t="str">
        <f t="shared" si="2"/>
        <v>North Carolina</v>
      </c>
      <c r="G42" s="48">
        <v>114</v>
      </c>
      <c r="H42" s="44">
        <v>0</v>
      </c>
      <c r="I42" s="44">
        <v>5</v>
      </c>
      <c r="J42" s="44">
        <v>0</v>
      </c>
      <c r="K42" s="44">
        <v>1</v>
      </c>
      <c r="L42" s="39">
        <v>80</v>
      </c>
      <c r="M42" s="44">
        <v>0</v>
      </c>
      <c r="N42" s="39">
        <v>21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</row>
    <row r="43" spans="1:19" ht="12.75" customHeight="1" x14ac:dyDescent="0.3">
      <c r="A43" s="41" t="s">
        <v>41</v>
      </c>
      <c r="B43" s="39">
        <v>716</v>
      </c>
      <c r="C43" s="39">
        <v>197</v>
      </c>
      <c r="D43" s="56">
        <v>77</v>
      </c>
      <c r="E43" s="164"/>
      <c r="F43" s="166" t="str">
        <f t="shared" si="2"/>
        <v>North Dakota</v>
      </c>
      <c r="G43" s="48">
        <v>51</v>
      </c>
      <c r="H43" s="44">
        <v>1</v>
      </c>
      <c r="I43" s="44">
        <v>1</v>
      </c>
      <c r="J43" s="39">
        <v>16</v>
      </c>
      <c r="K43" s="44">
        <v>1</v>
      </c>
      <c r="L43" s="39">
        <v>4</v>
      </c>
      <c r="M43" s="44">
        <v>1</v>
      </c>
      <c r="N43" s="39">
        <v>20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</row>
    <row r="44" spans="1:19" ht="12.75" customHeight="1" x14ac:dyDescent="0.3">
      <c r="A44" s="41" t="s">
        <v>42</v>
      </c>
      <c r="B44" s="39">
        <v>42411</v>
      </c>
      <c r="C44" s="39">
        <v>4415</v>
      </c>
      <c r="D44" s="56">
        <v>1569</v>
      </c>
      <c r="E44" s="164"/>
      <c r="F44" s="166" t="str">
        <f t="shared" si="2"/>
        <v>Ohio</v>
      </c>
      <c r="G44" s="48">
        <v>830</v>
      </c>
      <c r="H44" s="44">
        <v>0</v>
      </c>
      <c r="I44" s="39">
        <v>18</v>
      </c>
      <c r="J44" s="39">
        <v>510</v>
      </c>
      <c r="K44" s="44">
        <v>25</v>
      </c>
      <c r="L44" s="39">
        <v>111</v>
      </c>
      <c r="M44" s="39">
        <v>21</v>
      </c>
      <c r="N44" s="39">
        <v>279</v>
      </c>
      <c r="O44" s="39">
        <v>92</v>
      </c>
      <c r="P44" s="44">
        <v>12</v>
      </c>
      <c r="Q44" s="39">
        <v>8</v>
      </c>
      <c r="R44" s="44">
        <v>0</v>
      </c>
      <c r="S44" s="39">
        <v>288</v>
      </c>
    </row>
    <row r="45" spans="1:19" ht="12.75" customHeight="1" x14ac:dyDescent="0.3">
      <c r="A45" s="41" t="s">
        <v>43</v>
      </c>
      <c r="B45" s="39">
        <v>3785</v>
      </c>
      <c r="C45" s="39">
        <v>866</v>
      </c>
      <c r="D45" s="56">
        <v>163</v>
      </c>
      <c r="E45" s="164"/>
      <c r="F45" s="166" t="str">
        <f t="shared" si="2"/>
        <v>Oklahoma</v>
      </c>
      <c r="G45" s="48">
        <v>66</v>
      </c>
      <c r="H45" s="44">
        <v>0</v>
      </c>
      <c r="I45" s="44">
        <v>0</v>
      </c>
      <c r="J45" s="39">
        <v>16</v>
      </c>
      <c r="K45" s="44">
        <v>0</v>
      </c>
      <c r="L45" s="39">
        <v>29</v>
      </c>
      <c r="M45" s="39">
        <v>4</v>
      </c>
      <c r="N45" s="39">
        <v>68</v>
      </c>
      <c r="O45" s="44">
        <v>0</v>
      </c>
      <c r="P45" s="44">
        <v>0</v>
      </c>
      <c r="Q45" s="39">
        <v>2</v>
      </c>
      <c r="R45" s="44">
        <v>0</v>
      </c>
      <c r="S45" s="44">
        <v>0</v>
      </c>
    </row>
    <row r="46" spans="1:19" ht="12.75" customHeight="1" x14ac:dyDescent="0.3">
      <c r="A46" s="41" t="s">
        <v>44</v>
      </c>
      <c r="B46" s="39">
        <v>35129</v>
      </c>
      <c r="C46" s="39">
        <v>31532</v>
      </c>
      <c r="D46" s="56">
        <v>15125</v>
      </c>
      <c r="E46" s="164"/>
      <c r="F46" s="166" t="str">
        <f t="shared" si="2"/>
        <v>Oregon</v>
      </c>
      <c r="G46" s="48">
        <v>15013</v>
      </c>
      <c r="H46" s="44">
        <v>5</v>
      </c>
      <c r="I46" s="44">
        <v>9</v>
      </c>
      <c r="J46" s="39">
        <v>8</v>
      </c>
      <c r="K46" s="44">
        <v>1</v>
      </c>
      <c r="L46" s="39">
        <v>71</v>
      </c>
      <c r="M46" s="44">
        <v>1</v>
      </c>
      <c r="N46" s="39">
        <v>44</v>
      </c>
      <c r="O46" s="44">
        <v>1</v>
      </c>
      <c r="P46" s="44">
        <v>1</v>
      </c>
      <c r="Q46" s="39">
        <v>9</v>
      </c>
      <c r="R46" s="44">
        <v>0</v>
      </c>
      <c r="S46" s="39">
        <v>62</v>
      </c>
    </row>
    <row r="47" spans="1:19" ht="12.75" customHeight="1" x14ac:dyDescent="0.3">
      <c r="A47" s="41" t="s">
        <v>45</v>
      </c>
      <c r="B47" s="39">
        <v>28651</v>
      </c>
      <c r="C47" s="39">
        <v>15552</v>
      </c>
      <c r="D47" s="56">
        <v>2794</v>
      </c>
      <c r="E47" s="164"/>
      <c r="F47" s="166" t="str">
        <f t="shared" si="2"/>
        <v>Pennsylvania</v>
      </c>
      <c r="G47" s="48">
        <v>2380</v>
      </c>
      <c r="H47" s="44">
        <v>0</v>
      </c>
      <c r="I47" s="44">
        <v>0</v>
      </c>
      <c r="J47" s="44">
        <v>0</v>
      </c>
      <c r="K47" s="44">
        <v>16</v>
      </c>
      <c r="L47" s="39">
        <v>480</v>
      </c>
      <c r="M47" s="39">
        <v>71</v>
      </c>
      <c r="N47" s="39">
        <v>142</v>
      </c>
      <c r="O47" s="39">
        <v>77</v>
      </c>
      <c r="P47" s="44">
        <v>0</v>
      </c>
      <c r="Q47" s="39">
        <v>28</v>
      </c>
      <c r="R47" s="44">
        <v>0</v>
      </c>
      <c r="S47" s="44">
        <v>0</v>
      </c>
    </row>
    <row r="48" spans="1:19" ht="18" customHeight="1" x14ac:dyDescent="0.3">
      <c r="A48" s="41" t="s">
        <v>46</v>
      </c>
      <c r="B48" s="39">
        <v>3629</v>
      </c>
      <c r="C48" s="39">
        <v>3162</v>
      </c>
      <c r="D48" s="56">
        <v>213</v>
      </c>
      <c r="E48" s="164"/>
      <c r="F48" s="166" t="str">
        <f t="shared" si="2"/>
        <v>Puerto Rico</v>
      </c>
      <c r="G48" s="48">
        <v>96</v>
      </c>
      <c r="H48" s="39">
        <v>29</v>
      </c>
      <c r="I48" s="44">
        <v>4</v>
      </c>
      <c r="J48" s="39">
        <v>24</v>
      </c>
      <c r="K48" s="44">
        <v>1</v>
      </c>
      <c r="L48" s="39">
        <v>15</v>
      </c>
      <c r="M48" s="39">
        <v>1</v>
      </c>
      <c r="N48" s="39">
        <v>53</v>
      </c>
      <c r="O48" s="44">
        <v>2</v>
      </c>
      <c r="P48" s="44">
        <v>0</v>
      </c>
      <c r="Q48" s="44">
        <v>0</v>
      </c>
      <c r="R48" s="44">
        <v>0</v>
      </c>
      <c r="S48" s="44">
        <v>0</v>
      </c>
    </row>
    <row r="49" spans="1:19" ht="12.75" customHeight="1" x14ac:dyDescent="0.3">
      <c r="A49" s="41" t="s">
        <v>47</v>
      </c>
      <c r="B49" s="39">
        <v>2824</v>
      </c>
      <c r="C49" s="39">
        <v>2077</v>
      </c>
      <c r="D49" s="56">
        <v>158</v>
      </c>
      <c r="E49" s="164"/>
      <c r="F49" s="166" t="str">
        <f t="shared" si="2"/>
        <v>Rhode Island</v>
      </c>
      <c r="G49" s="48">
        <v>109</v>
      </c>
      <c r="H49" s="44">
        <v>0</v>
      </c>
      <c r="I49" s="44">
        <v>0</v>
      </c>
      <c r="J49" s="44">
        <v>2</v>
      </c>
      <c r="K49" s="44">
        <v>0</v>
      </c>
      <c r="L49" s="39">
        <v>58</v>
      </c>
      <c r="M49" s="44">
        <v>0</v>
      </c>
      <c r="N49" s="39">
        <v>22</v>
      </c>
      <c r="O49" s="44">
        <v>3</v>
      </c>
      <c r="P49" s="44">
        <v>2</v>
      </c>
      <c r="Q49" s="39">
        <v>6</v>
      </c>
      <c r="R49" s="44">
        <v>0</v>
      </c>
      <c r="S49" s="39">
        <v>60</v>
      </c>
    </row>
    <row r="50" spans="1:19" ht="12.75" customHeight="1" x14ac:dyDescent="0.3">
      <c r="A50" s="41" t="s">
        <v>48</v>
      </c>
      <c r="B50" s="39">
        <v>6480</v>
      </c>
      <c r="C50" s="39">
        <v>2223</v>
      </c>
      <c r="D50" s="56">
        <v>140</v>
      </c>
      <c r="E50" s="164"/>
      <c r="F50" s="166" t="str">
        <f t="shared" si="2"/>
        <v>South Carolina</v>
      </c>
      <c r="G50" s="48">
        <v>139</v>
      </c>
      <c r="H50" s="44">
        <v>0</v>
      </c>
      <c r="I50" s="44">
        <v>0</v>
      </c>
      <c r="J50" s="44">
        <v>0</v>
      </c>
      <c r="K50" s="44">
        <v>1</v>
      </c>
      <c r="L50" s="44">
        <v>2</v>
      </c>
      <c r="M50" s="44">
        <v>0</v>
      </c>
      <c r="N50" s="39">
        <v>5</v>
      </c>
      <c r="O50" s="44">
        <v>0</v>
      </c>
      <c r="P50" s="44">
        <v>0</v>
      </c>
      <c r="Q50" s="44">
        <v>0</v>
      </c>
      <c r="R50" s="44">
        <v>0</v>
      </c>
      <c r="S50" s="44">
        <v>2</v>
      </c>
    </row>
    <row r="51" spans="1:19" ht="12.75" customHeight="1" x14ac:dyDescent="0.3">
      <c r="A51" s="41" t="s">
        <v>49</v>
      </c>
      <c r="B51" s="39">
        <v>2346</v>
      </c>
      <c r="C51" s="39">
        <v>183</v>
      </c>
      <c r="D51" s="56">
        <v>99</v>
      </c>
      <c r="E51" s="164"/>
      <c r="F51" s="166" t="str">
        <f t="shared" si="2"/>
        <v>South Dakota</v>
      </c>
      <c r="G51" s="48">
        <v>36</v>
      </c>
      <c r="H51" s="44">
        <v>0</v>
      </c>
      <c r="I51" s="39">
        <v>6</v>
      </c>
      <c r="J51" s="44">
        <v>0</v>
      </c>
      <c r="K51" s="44">
        <v>0</v>
      </c>
      <c r="L51" s="39">
        <v>18</v>
      </c>
      <c r="M51" s="39">
        <v>51</v>
      </c>
      <c r="N51" s="39">
        <v>10</v>
      </c>
      <c r="O51" s="44">
        <v>1</v>
      </c>
      <c r="P51" s="39">
        <v>5</v>
      </c>
      <c r="Q51" s="44">
        <v>1</v>
      </c>
      <c r="R51" s="44">
        <v>1</v>
      </c>
      <c r="S51" s="44">
        <v>0</v>
      </c>
    </row>
    <row r="52" spans="1:19" ht="12.75" customHeight="1" x14ac:dyDescent="0.3">
      <c r="A52" s="41" t="s">
        <v>50</v>
      </c>
      <c r="B52" s="39">
        <v>13551</v>
      </c>
      <c r="C52" s="39">
        <v>3907</v>
      </c>
      <c r="D52" s="56">
        <v>1267</v>
      </c>
      <c r="E52" s="164"/>
      <c r="F52" s="166" t="str">
        <f t="shared" si="2"/>
        <v>Tennessee</v>
      </c>
      <c r="G52" s="48">
        <v>1045</v>
      </c>
      <c r="H52" s="44">
        <v>0</v>
      </c>
      <c r="I52" s="44">
        <v>0</v>
      </c>
      <c r="J52" s="39">
        <v>111</v>
      </c>
      <c r="K52" s="44">
        <v>0</v>
      </c>
      <c r="L52" s="39">
        <v>92</v>
      </c>
      <c r="M52" s="39">
        <v>0</v>
      </c>
      <c r="N52" s="39">
        <v>72</v>
      </c>
      <c r="O52" s="39">
        <v>71</v>
      </c>
      <c r="P52" s="44">
        <v>14</v>
      </c>
      <c r="Q52" s="39">
        <v>7</v>
      </c>
      <c r="R52" s="44">
        <v>0</v>
      </c>
      <c r="S52" s="44">
        <v>0</v>
      </c>
    </row>
    <row r="53" spans="1:19" ht="12.75" customHeight="1" x14ac:dyDescent="0.3">
      <c r="A53" s="41" t="s">
        <v>51</v>
      </c>
      <c r="B53" s="39">
        <v>11816</v>
      </c>
      <c r="C53" s="39">
        <v>2768</v>
      </c>
      <c r="D53" s="56">
        <v>439</v>
      </c>
      <c r="E53" s="164"/>
      <c r="F53" s="166" t="str">
        <f t="shared" si="2"/>
        <v>Texas</v>
      </c>
      <c r="G53" s="48">
        <v>401</v>
      </c>
      <c r="H53" s="39">
        <v>27</v>
      </c>
      <c r="I53" s="44">
        <v>26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</row>
    <row r="54" spans="1:19" ht="12.75" customHeight="1" x14ac:dyDescent="0.3">
      <c r="A54" s="41" t="s">
        <v>52</v>
      </c>
      <c r="B54" s="39">
        <v>2029</v>
      </c>
      <c r="C54" s="39">
        <v>668</v>
      </c>
      <c r="D54" s="56">
        <v>79</v>
      </c>
      <c r="E54" s="164"/>
      <c r="F54" s="166" t="str">
        <f t="shared" si="2"/>
        <v>Utah</v>
      </c>
      <c r="G54" s="48">
        <v>64</v>
      </c>
      <c r="H54" s="44">
        <v>0</v>
      </c>
      <c r="I54" s="44">
        <v>0</v>
      </c>
      <c r="J54" s="44">
        <v>2</v>
      </c>
      <c r="K54" s="44">
        <v>1</v>
      </c>
      <c r="L54" s="39">
        <v>6</v>
      </c>
      <c r="M54" s="44">
        <v>0</v>
      </c>
      <c r="N54" s="39">
        <v>11</v>
      </c>
      <c r="O54" s="44">
        <v>1</v>
      </c>
      <c r="P54" s="44">
        <v>1</v>
      </c>
      <c r="Q54" s="44">
        <v>0</v>
      </c>
      <c r="R54" s="44">
        <v>0</v>
      </c>
      <c r="S54" s="44">
        <v>1</v>
      </c>
    </row>
    <row r="55" spans="1:19" ht="12.75" customHeight="1" x14ac:dyDescent="0.3">
      <c r="A55" s="41" t="s">
        <v>53</v>
      </c>
      <c r="B55" s="39">
        <v>2049</v>
      </c>
      <c r="C55" s="39">
        <v>886</v>
      </c>
      <c r="D55" s="56">
        <v>288</v>
      </c>
      <c r="E55" s="164"/>
      <c r="F55" s="166" t="str">
        <f t="shared" si="2"/>
        <v>Vermont</v>
      </c>
      <c r="G55" s="48">
        <v>274</v>
      </c>
      <c r="H55" s="44">
        <v>0</v>
      </c>
      <c r="I55" s="44">
        <v>0</v>
      </c>
      <c r="J55" s="44">
        <v>0</v>
      </c>
      <c r="K55" s="44">
        <v>0</v>
      </c>
      <c r="L55" s="39">
        <v>7</v>
      </c>
      <c r="M55" s="44">
        <v>0</v>
      </c>
      <c r="N55" s="39">
        <v>9</v>
      </c>
      <c r="O55" s="44">
        <v>0</v>
      </c>
      <c r="P55" s="44">
        <v>1</v>
      </c>
      <c r="Q55" s="39">
        <v>2</v>
      </c>
      <c r="R55" s="44">
        <v>0</v>
      </c>
      <c r="S55" s="44">
        <v>0</v>
      </c>
    </row>
    <row r="56" spans="1:19" ht="12.75" customHeight="1" x14ac:dyDescent="0.3">
      <c r="A56" s="41" t="s">
        <v>54</v>
      </c>
      <c r="B56" s="39">
        <v>67</v>
      </c>
      <c r="C56" s="39">
        <v>59</v>
      </c>
      <c r="D56" s="56">
        <v>2</v>
      </c>
      <c r="F56" s="166" t="str">
        <f t="shared" si="2"/>
        <v>Virgin Islands</v>
      </c>
      <c r="G56" s="53">
        <v>0</v>
      </c>
      <c r="H56" s="44">
        <v>0</v>
      </c>
      <c r="I56" s="44">
        <v>0</v>
      </c>
      <c r="J56" s="44">
        <v>1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1</v>
      </c>
    </row>
    <row r="57" spans="1:19" ht="12.75" customHeight="1" x14ac:dyDescent="0.3">
      <c r="A57" s="41" t="s">
        <v>55</v>
      </c>
      <c r="B57" s="39">
        <v>16867</v>
      </c>
      <c r="C57" s="39">
        <v>8977</v>
      </c>
      <c r="D57" s="56">
        <v>1210</v>
      </c>
      <c r="F57" s="166" t="str">
        <f t="shared" si="2"/>
        <v>Virginia</v>
      </c>
      <c r="G57" s="48">
        <v>1003</v>
      </c>
      <c r="H57" s="44">
        <v>0</v>
      </c>
      <c r="I57" s="44">
        <v>0</v>
      </c>
      <c r="J57" s="44">
        <v>0</v>
      </c>
      <c r="K57" s="44">
        <v>2</v>
      </c>
      <c r="L57" s="39">
        <v>172</v>
      </c>
      <c r="M57" s="39">
        <v>1</v>
      </c>
      <c r="N57" s="39">
        <v>73</v>
      </c>
      <c r="O57" s="39">
        <v>2</v>
      </c>
      <c r="P57" s="39">
        <v>3</v>
      </c>
      <c r="Q57" s="39">
        <v>2</v>
      </c>
      <c r="R57" s="44">
        <v>0</v>
      </c>
      <c r="S57" s="44">
        <v>0</v>
      </c>
    </row>
    <row r="58" spans="1:19" ht="18" customHeight="1" x14ac:dyDescent="0.3">
      <c r="A58" s="41" t="s">
        <v>56</v>
      </c>
      <c r="B58" s="39">
        <v>40718</v>
      </c>
      <c r="C58" s="39">
        <v>27649</v>
      </c>
      <c r="D58" s="56">
        <v>9422</v>
      </c>
      <c r="F58" s="166" t="str">
        <f t="shared" si="2"/>
        <v>Washington</v>
      </c>
      <c r="G58" s="48">
        <v>8785</v>
      </c>
      <c r="H58" s="39">
        <v>287</v>
      </c>
      <c r="I58" s="44">
        <v>0</v>
      </c>
      <c r="J58" s="39">
        <v>12</v>
      </c>
      <c r="K58" s="44">
        <v>1</v>
      </c>
      <c r="L58" s="39">
        <v>341</v>
      </c>
      <c r="M58" s="39">
        <v>4</v>
      </c>
      <c r="N58" s="39">
        <v>170</v>
      </c>
      <c r="O58" s="39">
        <v>106</v>
      </c>
      <c r="P58" s="39">
        <v>9</v>
      </c>
      <c r="Q58" s="39">
        <v>12</v>
      </c>
      <c r="R58" s="44">
        <v>0</v>
      </c>
      <c r="S58" s="39">
        <v>584</v>
      </c>
    </row>
    <row r="59" spans="1:19" ht="12.75" customHeight="1" x14ac:dyDescent="0.3">
      <c r="A59" s="41" t="s">
        <v>57</v>
      </c>
      <c r="B59" s="39">
        <v>5321</v>
      </c>
      <c r="C59" s="39">
        <v>1058</v>
      </c>
      <c r="D59" s="56">
        <v>264</v>
      </c>
      <c r="F59" s="166" t="str">
        <f t="shared" si="2"/>
        <v>West Virginia</v>
      </c>
      <c r="G59" s="48">
        <v>119</v>
      </c>
      <c r="H59" s="39">
        <v>2</v>
      </c>
      <c r="I59" s="39">
        <v>2</v>
      </c>
      <c r="J59" s="39">
        <v>3</v>
      </c>
      <c r="K59" s="44">
        <v>0</v>
      </c>
      <c r="L59" s="39">
        <v>60</v>
      </c>
      <c r="M59" s="39">
        <v>15</v>
      </c>
      <c r="N59" s="39">
        <v>85</v>
      </c>
      <c r="O59" s="44">
        <v>0</v>
      </c>
      <c r="P59" s="44">
        <v>0</v>
      </c>
      <c r="Q59" s="39">
        <v>2</v>
      </c>
      <c r="R59" s="44">
        <v>0</v>
      </c>
      <c r="S59" s="39">
        <v>2</v>
      </c>
    </row>
    <row r="60" spans="1:19" ht="12.75" customHeight="1" x14ac:dyDescent="0.3">
      <c r="A60" s="41" t="s">
        <v>58</v>
      </c>
      <c r="B60" s="39">
        <v>12674</v>
      </c>
      <c r="C60" s="39">
        <v>3405</v>
      </c>
      <c r="D60" s="56">
        <v>1942</v>
      </c>
      <c r="E60" s="169"/>
      <c r="F60" s="166" t="str">
        <f t="shared" si="2"/>
        <v>Wisconsin</v>
      </c>
      <c r="G60" s="48">
        <v>1041</v>
      </c>
      <c r="H60" s="44">
        <v>1</v>
      </c>
      <c r="I60" s="44">
        <v>0</v>
      </c>
      <c r="J60" s="39">
        <v>116</v>
      </c>
      <c r="K60" s="44">
        <v>0</v>
      </c>
      <c r="L60" s="39">
        <v>871</v>
      </c>
      <c r="M60" s="44">
        <v>0</v>
      </c>
      <c r="N60" s="39">
        <v>134</v>
      </c>
      <c r="O60" s="44">
        <v>5</v>
      </c>
      <c r="P60" s="39">
        <v>9</v>
      </c>
      <c r="Q60" s="39">
        <v>21</v>
      </c>
      <c r="R60" s="44">
        <v>0</v>
      </c>
      <c r="S60" s="39">
        <v>98</v>
      </c>
    </row>
    <row r="61" spans="1:19" ht="12.75" customHeight="1" x14ac:dyDescent="0.3">
      <c r="A61" s="42" t="s">
        <v>59</v>
      </c>
      <c r="B61" s="46">
        <v>451</v>
      </c>
      <c r="C61" s="46">
        <v>201</v>
      </c>
      <c r="D61" s="57">
        <v>150</v>
      </c>
      <c r="E61" s="160"/>
      <c r="F61" s="167" t="str">
        <f>A61</f>
        <v>Wyoming</v>
      </c>
      <c r="G61" s="51">
        <v>34</v>
      </c>
      <c r="H61" s="47">
        <v>0</v>
      </c>
      <c r="I61" s="47">
        <v>0</v>
      </c>
      <c r="J61" s="46">
        <v>118</v>
      </c>
      <c r="K61" s="47">
        <v>0</v>
      </c>
      <c r="L61" s="46">
        <v>6</v>
      </c>
      <c r="M61" s="47">
        <v>0</v>
      </c>
      <c r="N61" s="46">
        <v>9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</row>
    <row r="62" spans="1:19" x14ac:dyDescent="0.25">
      <c r="A62" s="5" t="s">
        <v>261</v>
      </c>
      <c r="E62" s="149"/>
    </row>
    <row r="63" spans="1:19" x14ac:dyDescent="0.25">
      <c r="A63" s="2" t="s">
        <v>2</v>
      </c>
    </row>
  </sheetData>
  <phoneticPr fontId="0" type="noConversion"/>
  <printOptions horizontalCentered="1" verticalCentered="1"/>
  <pageMargins left="0.25" right="0.25" top="0.25" bottom="0.25" header="0.25" footer="0"/>
  <pageSetup scale="5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2D0302CE78CC4BB13800D8CA71650E" ma:contentTypeVersion="6" ma:contentTypeDescription="Create a new document." ma:contentTypeScope="" ma:versionID="9146ca4f916354ac707479bf125b20d9">
  <xsd:schema xmlns:xsd="http://www.w3.org/2001/XMLSchema" xmlns:xs="http://www.w3.org/2001/XMLSchema" xmlns:p="http://schemas.microsoft.com/office/2006/metadata/properties" xmlns:ns2="fce774b4-c9d4-4a8f-80fc-e2982472d72a" targetNamespace="http://schemas.microsoft.com/office/2006/metadata/properties" ma:root="true" ma:fieldsID="0c0e7fa043e5e3cc4fa8a03162e9344b" ns2:_="">
    <xsd:import namespace="fce774b4-c9d4-4a8f-80fc-e2982472d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e774b4-c9d4-4a8f-80fc-e2982472d7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F2CAC2-22E1-4A1A-9EEE-20C219C43AF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ce774b4-c9d4-4a8f-80fc-e2982472d72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596147-E843-4F53-8935-C4473F1ADE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e774b4-c9d4-4a8f-80fc-e2982472d7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7D0EEE-12F4-49D2-BB6B-CE5846B749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14</vt:i4>
      </vt:variant>
    </vt:vector>
  </HeadingPairs>
  <TitlesOfParts>
    <vt:vector size="38" baseType="lpstr">
      <vt:lpstr>0</vt:lpstr>
      <vt:lpstr>List of Tables</vt:lpstr>
      <vt:lpstr>1A</vt:lpstr>
      <vt:lpstr>1B</vt:lpstr>
      <vt:lpstr>1C</vt:lpstr>
      <vt:lpstr>2</vt:lpstr>
      <vt:lpstr>3A</vt:lpstr>
      <vt:lpstr>3B</vt:lpstr>
      <vt:lpstr>4A</vt:lpstr>
      <vt:lpstr>4B</vt:lpstr>
      <vt:lpstr>5A</vt:lpstr>
      <vt:lpstr>5B</vt:lpstr>
      <vt:lpstr>6A</vt:lpstr>
      <vt:lpstr>6B</vt:lpstr>
      <vt:lpstr>6C</vt:lpstr>
      <vt:lpstr>7A</vt:lpstr>
      <vt:lpstr>7B</vt:lpstr>
      <vt:lpstr>8A</vt:lpstr>
      <vt:lpstr>8B</vt:lpstr>
      <vt:lpstr>9</vt:lpstr>
      <vt:lpstr>10A</vt:lpstr>
      <vt:lpstr>10B</vt:lpstr>
      <vt:lpstr>11A</vt:lpstr>
      <vt:lpstr>11B</vt:lpstr>
      <vt:lpstr>'1A'!Print_Area</vt:lpstr>
      <vt:lpstr>'1B'!Print_Area</vt:lpstr>
      <vt:lpstr>'1C'!Print_Area</vt:lpstr>
      <vt:lpstr>'2'!Print_Area</vt:lpstr>
      <vt:lpstr>'3B'!Print_Area</vt:lpstr>
      <vt:lpstr>'4A'!Print_Area</vt:lpstr>
      <vt:lpstr>'4B'!Print_Area</vt:lpstr>
      <vt:lpstr>'5A'!Print_Area</vt:lpstr>
      <vt:lpstr>'5B'!Print_Area</vt:lpstr>
      <vt:lpstr>'6A'!Print_Area</vt:lpstr>
      <vt:lpstr>'6B'!Print_Area</vt:lpstr>
      <vt:lpstr>'8B'!Print_Area</vt:lpstr>
      <vt:lpstr>'9'!Print_Area</vt:lpstr>
      <vt:lpstr>'List of Tables'!Print_Area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Tran, Thomas (ACF)</cp:lastModifiedBy>
  <cp:lastPrinted>2021-07-28T16:26:47Z</cp:lastPrinted>
  <dcterms:created xsi:type="dcterms:W3CDTF">1999-01-06T14:30:02Z</dcterms:created>
  <dcterms:modified xsi:type="dcterms:W3CDTF">2023-09-26T21:34:30Z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0x0101003A2D0302CE78CC4BB13800D8CA71650E</vt:lpwstr>
  </property>
</Properties>
</file>