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510" yWindow="705" windowWidth="20100" windowHeight="9210"/>
  </bookViews>
  <sheets>
    <sheet name="Provider-Teacher Measure(SP)" sheetId="1" r:id="rId1"/>
  </sheets>
  <calcPr calcId="145621"/>
</workbook>
</file>

<file path=xl/calcChain.xml><?xml version="1.0" encoding="utf-8"?>
<calcChain xmlns="http://schemas.openxmlformats.org/spreadsheetml/2006/main">
  <c r="L101" i="1" l="1"/>
  <c r="K101" i="1"/>
  <c r="J101" i="1"/>
  <c r="I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L99" i="1"/>
  <c r="K99" i="1"/>
  <c r="J99" i="1"/>
  <c r="I99" i="1"/>
  <c r="I98" i="1" s="1"/>
  <c r="H99" i="1"/>
  <c r="G99" i="1"/>
  <c r="F99" i="1"/>
  <c r="E99" i="1"/>
  <c r="E98" i="1" s="1"/>
  <c r="D99" i="1"/>
  <c r="L98" i="1"/>
  <c r="K98" i="1"/>
  <c r="J98" i="1"/>
  <c r="H98" i="1"/>
  <c r="G98" i="1"/>
  <c r="F98" i="1"/>
  <c r="D98" i="1"/>
  <c r="L97" i="1"/>
  <c r="K97" i="1"/>
  <c r="J97" i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K95" i="1"/>
  <c r="J95" i="1"/>
  <c r="I95" i="1"/>
  <c r="I94" i="1" s="1"/>
  <c r="H95" i="1"/>
  <c r="G95" i="1"/>
  <c r="F95" i="1"/>
  <c r="E95" i="1"/>
  <c r="E94" i="1" s="1"/>
  <c r="D95" i="1"/>
  <c r="L94" i="1"/>
  <c r="K94" i="1"/>
  <c r="J94" i="1"/>
  <c r="H94" i="1"/>
  <c r="G94" i="1"/>
  <c r="F94" i="1"/>
  <c r="D94" i="1"/>
  <c r="L93" i="1"/>
  <c r="K93" i="1"/>
  <c r="K92" i="1" s="1"/>
  <c r="K91" i="1" s="1"/>
  <c r="J93" i="1"/>
  <c r="I93" i="1"/>
  <c r="H93" i="1"/>
  <c r="G93" i="1"/>
  <c r="G92" i="1" s="1"/>
  <c r="G91" i="1" s="1"/>
  <c r="F93" i="1"/>
  <c r="E93" i="1"/>
  <c r="D93" i="1"/>
  <c r="L92" i="1"/>
  <c r="L91" i="1" s="1"/>
  <c r="J92" i="1"/>
  <c r="I92" i="1"/>
  <c r="H92" i="1"/>
  <c r="H91" i="1" s="1"/>
  <c r="F92" i="1"/>
  <c r="E92" i="1"/>
  <c r="D92" i="1"/>
  <c r="D91" i="1" s="1"/>
  <c r="J91" i="1"/>
  <c r="F91" i="1"/>
  <c r="E91" i="1" l="1"/>
  <c r="I91" i="1"/>
  <c r="C101" i="1"/>
  <c r="C100" i="1"/>
  <c r="C99" i="1"/>
  <c r="C98" i="1" s="1"/>
  <c r="C97" i="1"/>
  <c r="C96" i="1"/>
  <c r="C95" i="1"/>
  <c r="C94" i="1" s="1"/>
  <c r="C93" i="1"/>
  <c r="C92" i="1" s="1"/>
  <c r="C91" i="1" l="1"/>
</calcChain>
</file>

<file path=xl/sharedStrings.xml><?xml version="1.0" encoding="utf-8"?>
<sst xmlns="http://schemas.openxmlformats.org/spreadsheetml/2006/main" count="182" uniqueCount="177">
  <si>
    <t>Construct:  Knowledge</t>
  </si>
  <si>
    <t xml:space="preserve">     Subscale: Family-specific Knowledge</t>
  </si>
  <si>
    <t xml:space="preserve">     Subscale: Communication</t>
  </si>
  <si>
    <t xml:space="preserve">     Subscale: Responsiveness</t>
  </si>
  <si>
    <t xml:space="preserve">     Subscale: Commitment</t>
  </si>
  <si>
    <t xml:space="preserve">     Subscale: Respect</t>
  </si>
  <si>
    <t>PROVQ1a</t>
  </si>
  <si>
    <t>PROVQ1b</t>
  </si>
  <si>
    <t>PROVQ1c</t>
  </si>
  <si>
    <t>PROVQ1d</t>
  </si>
  <si>
    <t>PROVQ1e</t>
  </si>
  <si>
    <t>PROVQ1f</t>
  </si>
  <si>
    <t>PROVQ1g</t>
  </si>
  <si>
    <t>PROVQ2a</t>
  </si>
  <si>
    <t>PROVQ2b</t>
  </si>
  <si>
    <t>PROVQ2c</t>
  </si>
  <si>
    <t>PROVQ3a</t>
  </si>
  <si>
    <t>PROVQ3b</t>
  </si>
  <si>
    <t>PROVQ3c</t>
  </si>
  <si>
    <t>PROVQ3d</t>
  </si>
  <si>
    <t>PROVQ3e</t>
  </si>
  <si>
    <t>PROVQ3f</t>
  </si>
  <si>
    <t>PROVQ3g</t>
  </si>
  <si>
    <t>PROVQ3h</t>
  </si>
  <si>
    <t>PROVQ3i</t>
  </si>
  <si>
    <t>PROVQ3j</t>
  </si>
  <si>
    <t>PROVQ3k</t>
  </si>
  <si>
    <t>PROVQ3l</t>
  </si>
  <si>
    <t>PROVQ5a</t>
  </si>
  <si>
    <t>PROVQ5b</t>
  </si>
  <si>
    <t>PROVQ5c</t>
  </si>
  <si>
    <t>PROVQ5d</t>
  </si>
  <si>
    <t>PROVQ6a</t>
  </si>
  <si>
    <t>PROVQ6b</t>
  </si>
  <si>
    <t>PROVQ6c</t>
  </si>
  <si>
    <t>PROVQ6d</t>
  </si>
  <si>
    <t>PROVQ7a</t>
  </si>
  <si>
    <t>PROVQ7b</t>
  </si>
  <si>
    <t>PROVQ8a</t>
  </si>
  <si>
    <t>PROVQ8b</t>
  </si>
  <si>
    <t>PROVQ9a</t>
  </si>
  <si>
    <t>PROVQ9b</t>
  </si>
  <si>
    <t>PROVQ9c</t>
  </si>
  <si>
    <t>PROVQ9d</t>
  </si>
  <si>
    <t>PROVQ1h</t>
  </si>
  <si>
    <t>PROVQ4a</t>
  </si>
  <si>
    <t>PROVQ4b</t>
  </si>
  <si>
    <t>PROVQ4c</t>
  </si>
  <si>
    <t>PROVQ5e</t>
  </si>
  <si>
    <t>PROVQ8c</t>
  </si>
  <si>
    <t>PROVQ8d</t>
  </si>
  <si>
    <t>PROVQ10a</t>
  </si>
  <si>
    <t>PROVQ10b</t>
  </si>
  <si>
    <t>PROVQ10c</t>
  </si>
  <si>
    <t>PROVQ10d</t>
  </si>
  <si>
    <t>PROVQ10e</t>
  </si>
  <si>
    <t>PROVQ10f</t>
  </si>
  <si>
    <t xml:space="preserve">     Subscale: Openness to Change</t>
  </si>
  <si>
    <t>Item #</t>
  </si>
  <si>
    <t>Item</t>
  </si>
  <si>
    <t>Program ID</t>
  </si>
  <si>
    <t>Provider/Teacher ID</t>
  </si>
  <si>
    <t>TOTAL Provider/Teacher Measure Score</t>
  </si>
  <si>
    <r>
      <t>Construct: Practice</t>
    </r>
    <r>
      <rPr>
        <b/>
        <sz val="11"/>
        <rFont val="Calibri"/>
        <family val="2"/>
        <scheme val="minor"/>
      </rPr>
      <t>s</t>
    </r>
  </si>
  <si>
    <r>
      <t>Construct: Att</t>
    </r>
    <r>
      <rPr>
        <b/>
        <sz val="11"/>
        <rFont val="Calibri"/>
        <family val="2"/>
        <scheme val="minor"/>
      </rPr>
      <t>itudes</t>
    </r>
  </si>
  <si>
    <t>ID</t>
  </si>
  <si>
    <t>FPTRQ Provider/Teacher Measure Scoring Sheet (Spanish Version)</t>
  </si>
  <si>
    <t>El progreso del niño para alcanzar sus indicadores de desarrollo</t>
  </si>
  <si>
    <t>Metas que los padres tienen para su niño</t>
  </si>
  <si>
    <t>Sugerir a los padres actividades que pueden hacer con los niños</t>
  </si>
  <si>
    <t>Contestar las preguntas de los padres cuando surgen</t>
  </si>
  <si>
    <t>La información que los padres comparten acerca de sus niños</t>
  </si>
  <si>
    <t>Los valores y la cultura de las familias</t>
  </si>
  <si>
    <t>Enseño y cuido de niños porque lo disfruto</t>
  </si>
  <si>
    <t>Veo a este trabajo solamente como una fuente de ingreso</t>
  </si>
  <si>
    <t>Enseño y cuido de niños porque me gusta estar rodeado de niños</t>
  </si>
  <si>
    <t>PROVQ11a</t>
  </si>
  <si>
    <t>PROVQ11b</t>
  </si>
  <si>
    <t>PROVQ11c</t>
  </si>
  <si>
    <t>PROVQ11d</t>
  </si>
  <si>
    <t>PROVQ11e</t>
  </si>
  <si>
    <t>PROVQ11f</t>
  </si>
  <si>
    <t>PROVQ12a</t>
  </si>
  <si>
    <t>PROVQ12b</t>
  </si>
  <si>
    <t>PROVQ12c</t>
  </si>
  <si>
    <t>PROVQ13</t>
  </si>
  <si>
    <t>PROVQ14a</t>
  </si>
  <si>
    <t>PROVQ14b</t>
  </si>
  <si>
    <t>PROVQ14c</t>
  </si>
  <si>
    <t>PROVQ14d</t>
  </si>
  <si>
    <t>PROVQ14e</t>
  </si>
  <si>
    <t>PROVQ14f</t>
  </si>
  <si>
    <t>PROVQ14g</t>
  </si>
  <si>
    <t>PROVQ14h</t>
  </si>
  <si>
    <t>PROVQ14i</t>
  </si>
  <si>
    <t>PROVQ14j</t>
  </si>
  <si>
    <t>PROVQ14k</t>
  </si>
  <si>
    <t>PROVQ14l</t>
  </si>
  <si>
    <t>PROVQ14m</t>
  </si>
  <si>
    <t>PROVQ14n</t>
  </si>
  <si>
    <t>PROVQ15</t>
  </si>
  <si>
    <t>PROVQ16</t>
  </si>
  <si>
    <t>Es usted de origen hispano o latino</t>
  </si>
  <si>
    <t>Blanca</t>
  </si>
  <si>
    <t>Negra o africana americana</t>
  </si>
  <si>
    <t>India americana o nativa de Alaska</t>
  </si>
  <si>
    <t>China</t>
  </si>
  <si>
    <t>Filipina</t>
  </si>
  <si>
    <t>Japonesa</t>
  </si>
  <si>
    <t>Coreana</t>
  </si>
  <si>
    <t>Vietnamita</t>
  </si>
  <si>
    <t>Otra asiática</t>
  </si>
  <si>
    <t>Nativa de Hawái</t>
  </si>
  <si>
    <t>Guameña o chamorra</t>
  </si>
  <si>
    <t>Samoana</t>
  </si>
  <si>
    <t>Otra de las islas del Pacífico</t>
  </si>
  <si>
    <t>Menos de un diploma de secundaria ("high school")</t>
  </si>
  <si>
    <t>Diploma de secundaria (“high school”) o GED</t>
  </si>
  <si>
    <t>Algo de universidad, sin título</t>
  </si>
  <si>
    <t>Título de una universidad de dos años (“Associate’s degree)</t>
  </si>
  <si>
    <t>Título de una universidad de cuatro años (“Bachelor’s degree)</t>
  </si>
  <si>
    <t>Título de posgrado</t>
  </si>
  <si>
    <t>Las habilidades de su niño</t>
  </si>
  <si>
    <t>El aprendizaje de su niño</t>
  </si>
  <si>
    <t>Lo que se debe esperar en cada etapa del desarrollo de su niño</t>
  </si>
  <si>
    <t>Sus expectativas para los niños en su cuidado</t>
  </si>
  <si>
    <t>Las reglas que usted tiene para los niños en su cuidado</t>
  </si>
  <si>
    <t>Si los niños tienen hermanos(as)</t>
  </si>
  <si>
    <t>Si los niños tienen otros familiares adultos que viven en su casa</t>
  </si>
  <si>
    <t>Los horarios de los padres</t>
  </si>
  <si>
    <t>El estado civil de los padres de los niños</t>
  </si>
  <si>
    <t>El estilo de crianza de los padres de los niños</t>
  </si>
  <si>
    <t>El estado de empleo de los padres de los niños</t>
  </si>
  <si>
    <t>La situación económica de la familia</t>
  </si>
  <si>
    <t>El papel que la fe y la religión juegan en el hogar de los niños</t>
  </si>
  <si>
    <t>La cultura y valores de las familias</t>
  </si>
  <si>
    <t>La manera en que los padres disciplinan a sus hijos</t>
  </si>
  <si>
    <t>Cambios que están sucediendo en casa</t>
  </si>
  <si>
    <t>Establecer metas con los padres para su niño</t>
  </si>
  <si>
    <t xml:space="preserve">Si pudiera encontrar otro trabajo para ganarme la vida, lo haría </t>
  </si>
  <si>
    <t>Responder a problemas afuera de las horas regulares de trabajo</t>
  </si>
  <si>
    <t>Aprender nuevas maneras de enseñar y cuidar a los niños</t>
  </si>
  <si>
    <t>Retrasos en el desarrollo de los niños</t>
  </si>
  <si>
    <t>Abuso y abandono infantil</t>
  </si>
  <si>
    <t>Violencia doméstica</t>
  </si>
  <si>
    <t>Abuso de sustancias</t>
  </si>
  <si>
    <t>Depresión o problemas de salud mental de los padres</t>
  </si>
  <si>
    <t>Hambre</t>
  </si>
  <si>
    <t>Fomentado a las familias a buscar o a recibir servicios</t>
  </si>
  <si>
    <t>Ayudado a las familias a encontrar los servicios que necesitan</t>
  </si>
  <si>
    <t>Indoasiatica</t>
  </si>
  <si>
    <t>Tiene un título o certificado de CDA</t>
  </si>
  <si>
    <t>Hecho citas o preparativos para que las familias reciban los servicios</t>
  </si>
  <si>
    <t xml:space="preserve">Los problemas que su niño tiene en el salón de clases </t>
  </si>
  <si>
    <t xml:space="preserve">El progreso del niño para alcanzar las metas </t>
  </si>
  <si>
    <t xml:space="preserve">Cómo se sienten los padres acerca de la educación </t>
  </si>
  <si>
    <t xml:space="preserve">Lo que los padres hacen fuera del salón de clase y la en el ámbito </t>
  </si>
  <si>
    <t>Compartir información con los padres acerca</t>
  </si>
  <si>
    <t xml:space="preserve">Ofrecer a los padres libros o materiales acerca </t>
  </si>
  <si>
    <t xml:space="preserve">Trabajar con los padres para crear estrategias </t>
  </si>
  <si>
    <t xml:space="preserve">Dar la oportunidad a los padres para dar su opinión acerca </t>
  </si>
  <si>
    <t xml:space="preserve">Estoy dispuesto a usar información sobre nuevas </t>
  </si>
  <si>
    <t xml:space="preserve">Fomento a los padres a dar su opinión acerca </t>
  </si>
  <si>
    <t xml:space="preserve">Fomento a los padres a tomar decisiones acerca </t>
  </si>
  <si>
    <t>Acepto que los padres tienen la última palabra respecto al cuidado</t>
  </si>
  <si>
    <t>apoyar la manera en que los padres crían a sus hijos</t>
  </si>
  <si>
    <t>apoyar la manera en que los padres disciplinan a sus hijos</t>
  </si>
  <si>
    <t>apoyar las metas que los padres han establecido para sus hijos</t>
  </si>
  <si>
    <t>trabajar con padres que tienen creencias distintas a las mías</t>
  </si>
  <si>
    <t xml:space="preserve">Cambiar mi horario de trabajo en respuesta a los horarios </t>
  </si>
  <si>
    <t xml:space="preserve">Cambiar las actividades que se ofrecen a los niños en respuesta </t>
  </si>
  <si>
    <t xml:space="preserve">Ayudar a las familias a obtener los servicios disponibles </t>
  </si>
  <si>
    <t xml:space="preserve">Ofrecerles a los padres información acerca de eventos </t>
  </si>
  <si>
    <t xml:space="preserve">Las experiencias del niño en el salón de clases y en el ámbito </t>
  </si>
  <si>
    <t>PROVIDER/TEACHER MEASURE SCORES (Spanish version)</t>
  </si>
  <si>
    <t xml:space="preserve">Ofrecerle a los padres ideas o sugerencias sobre la crianza </t>
  </si>
  <si>
    <t xml:space="preserve">     Subscale: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</si>
</sst>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601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5" borderId="1" xfId="0" applyFont="1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right"/>
    </xf>
    <xf numFmtId="0" fontId="1" fillId="5" borderId="5" xfId="0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right"/>
    </xf>
    <xf numFmtId="0" fontId="1" fillId="5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6010"/>
      <color rgb="FFEE9512"/>
      <color rgb="FFFFCC00"/>
      <color rgb="FFFFFFCC"/>
      <color rgb="FFFFFF99"/>
      <color rgb="FFFFCC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8.85546875" defaultRowHeight="15" x14ac:dyDescent="0.25"/>
  <cols>
    <col min="1" max="1" width="10.7109375" style="5" customWidth="1"/>
    <col min="2" max="2" width="60.7109375" style="5" customWidth="1"/>
    <col min="3" max="12" width="6.7109375" style="5" customWidth="1"/>
    <col min="13" max="16384" width="8.85546875" style="5"/>
  </cols>
  <sheetData>
    <row r="1" spans="1:12" ht="30" customHeight="1" x14ac:dyDescent="0.3">
      <c r="A1" s="22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.45" x14ac:dyDescent="0.3">
      <c r="A2" s="6"/>
      <c r="B2" s="6"/>
      <c r="C2" s="23" t="s">
        <v>65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4.45" x14ac:dyDescent="0.3">
      <c r="A3" s="7"/>
      <c r="B3" s="8" t="s">
        <v>60</v>
      </c>
      <c r="C3" s="18">
        <v>1001</v>
      </c>
      <c r="D3" s="18">
        <v>1001</v>
      </c>
      <c r="E3" s="18">
        <v>1001</v>
      </c>
      <c r="F3" s="18">
        <v>1001</v>
      </c>
      <c r="G3" s="18">
        <v>1001</v>
      </c>
      <c r="H3" s="18">
        <v>1001</v>
      </c>
      <c r="I3" s="18">
        <v>1001</v>
      </c>
      <c r="J3" s="18">
        <v>1001</v>
      </c>
      <c r="K3" s="18">
        <v>1001</v>
      </c>
      <c r="L3" s="18">
        <v>1001</v>
      </c>
    </row>
    <row r="4" spans="1:12" ht="14.45" x14ac:dyDescent="0.3">
      <c r="A4" s="7"/>
      <c r="B4" s="8" t="s">
        <v>61</v>
      </c>
      <c r="C4" s="18">
        <v>101</v>
      </c>
      <c r="D4" s="18">
        <v>102</v>
      </c>
      <c r="E4" s="18">
        <v>103</v>
      </c>
      <c r="F4" s="18">
        <v>104</v>
      </c>
      <c r="G4" s="18">
        <v>105</v>
      </c>
      <c r="H4" s="18">
        <v>106</v>
      </c>
      <c r="I4" s="18">
        <v>107</v>
      </c>
      <c r="J4" s="18">
        <v>108</v>
      </c>
      <c r="K4" s="18">
        <v>109</v>
      </c>
      <c r="L4" s="19">
        <v>110</v>
      </c>
    </row>
    <row r="5" spans="1:12" x14ac:dyDescent="0.25">
      <c r="A5" s="9" t="s">
        <v>58</v>
      </c>
      <c r="B5" s="9" t="s">
        <v>59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45" customHeight="1" x14ac:dyDescent="0.25">
      <c r="A6" s="10" t="s">
        <v>6</v>
      </c>
      <c r="B6" s="10" t="s">
        <v>173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10" t="s">
        <v>7</v>
      </c>
      <c r="B7" s="10" t="s">
        <v>122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10" t="s">
        <v>8</v>
      </c>
      <c r="B8" s="10" t="s">
        <v>123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10" t="s">
        <v>9</v>
      </c>
      <c r="B9" s="10" t="s">
        <v>153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0" t="s">
        <v>10</v>
      </c>
      <c r="B10" s="10" t="s">
        <v>124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10" t="s">
        <v>11</v>
      </c>
      <c r="B11" s="10" t="s">
        <v>67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0" t="s">
        <v>12</v>
      </c>
      <c r="B12" s="10" t="s">
        <v>68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10" t="s">
        <v>44</v>
      </c>
      <c r="B13" s="10" t="s">
        <v>154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12" t="s">
        <v>13</v>
      </c>
      <c r="B14" s="12" t="s">
        <v>125</v>
      </c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12" t="s">
        <v>14</v>
      </c>
      <c r="B15" s="12" t="s">
        <v>126</v>
      </c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12" t="s">
        <v>15</v>
      </c>
      <c r="B16" s="12" t="s">
        <v>155</v>
      </c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10" t="s">
        <v>16</v>
      </c>
      <c r="B17" s="10" t="s">
        <v>127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0" t="s">
        <v>17</v>
      </c>
      <c r="B18" s="15" t="s">
        <v>128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10" t="s">
        <v>18</v>
      </c>
      <c r="B19" s="10" t="s">
        <v>129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10" t="s">
        <v>19</v>
      </c>
      <c r="B20" s="10" t="s">
        <v>130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10" t="s">
        <v>20</v>
      </c>
      <c r="B21" s="10" t="s">
        <v>131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10" t="s">
        <v>21</v>
      </c>
      <c r="B22" s="10" t="s">
        <v>132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10" t="s">
        <v>22</v>
      </c>
      <c r="B23" s="10" t="s">
        <v>133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10" t="s">
        <v>23</v>
      </c>
      <c r="B24" s="10" t="s">
        <v>134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0" t="s">
        <v>24</v>
      </c>
      <c r="B25" s="10" t="s">
        <v>135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10" t="s">
        <v>25</v>
      </c>
      <c r="B26" s="15" t="s">
        <v>156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10" t="s">
        <v>26</v>
      </c>
      <c r="B27" s="10" t="s">
        <v>136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10" t="s">
        <v>27</v>
      </c>
      <c r="B28" s="10" t="s">
        <v>137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12" t="s">
        <v>45</v>
      </c>
      <c r="B29" s="16" t="s">
        <v>157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2" t="s">
        <v>46</v>
      </c>
      <c r="B30" s="16" t="s">
        <v>158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12" t="s">
        <v>47</v>
      </c>
      <c r="B31" s="12" t="s">
        <v>69</v>
      </c>
      <c r="C31" s="2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10" t="s">
        <v>28</v>
      </c>
      <c r="B32" s="10" t="s">
        <v>70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0" t="s">
        <v>29</v>
      </c>
      <c r="B33" s="15" t="s">
        <v>159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10" t="s">
        <v>30</v>
      </c>
      <c r="B34" s="15" t="s">
        <v>138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45" x14ac:dyDescent="0.3">
      <c r="A35" s="10" t="s">
        <v>31</v>
      </c>
      <c r="B35" s="15" t="s">
        <v>175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10" t="s">
        <v>48</v>
      </c>
      <c r="B36" s="15" t="s">
        <v>160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12" t="s">
        <v>32</v>
      </c>
      <c r="B37" s="12" t="s">
        <v>161</v>
      </c>
      <c r="C37" s="2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2" t="s">
        <v>33</v>
      </c>
      <c r="B38" s="12" t="s">
        <v>162</v>
      </c>
      <c r="C38" s="2"/>
      <c r="D38" s="3"/>
      <c r="E38" s="3"/>
      <c r="F38" s="3"/>
      <c r="G38" s="3"/>
      <c r="H38" s="3"/>
      <c r="I38" s="3"/>
      <c r="J38" s="3"/>
      <c r="K38" s="3"/>
      <c r="L38" s="3"/>
    </row>
    <row r="39" spans="1:12" ht="14.45" x14ac:dyDescent="0.3">
      <c r="A39" s="12" t="s">
        <v>34</v>
      </c>
      <c r="B39" s="12" t="s">
        <v>163</v>
      </c>
      <c r="C39" s="2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12" t="s">
        <v>35</v>
      </c>
      <c r="B40" s="12" t="s">
        <v>164</v>
      </c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10" t="s">
        <v>36</v>
      </c>
      <c r="B41" s="10" t="s">
        <v>71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45" x14ac:dyDescent="0.3">
      <c r="A42" s="10" t="s">
        <v>37</v>
      </c>
      <c r="B42" s="10" t="s">
        <v>72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12" t="s">
        <v>38</v>
      </c>
      <c r="B43" s="12" t="s">
        <v>165</v>
      </c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 ht="14.45" x14ac:dyDescent="0.3">
      <c r="A44" s="12" t="s">
        <v>39</v>
      </c>
      <c r="B44" s="12" t="s">
        <v>166</v>
      </c>
      <c r="C44" s="2"/>
      <c r="D44" s="3"/>
      <c r="E44" s="3"/>
      <c r="F44" s="3"/>
      <c r="G44" s="3"/>
      <c r="H44" s="3"/>
      <c r="I44" s="3"/>
      <c r="J44" s="3"/>
      <c r="K44" s="3"/>
      <c r="L44" s="3"/>
    </row>
    <row r="45" spans="1:12" ht="14.45" x14ac:dyDescent="0.3">
      <c r="A45" s="12" t="s">
        <v>49</v>
      </c>
      <c r="B45" s="12" t="s">
        <v>167</v>
      </c>
      <c r="C45" s="2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12" t="s">
        <v>50</v>
      </c>
      <c r="B46" s="12" t="s">
        <v>168</v>
      </c>
      <c r="C46" s="2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10" t="s">
        <v>40</v>
      </c>
      <c r="B47" s="15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4.45" x14ac:dyDescent="0.3">
      <c r="A48" s="10" t="s">
        <v>41</v>
      </c>
      <c r="B48" s="15" t="s">
        <v>74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10" t="s">
        <v>42</v>
      </c>
      <c r="B49" s="15" t="s">
        <v>75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10" t="s">
        <v>43</v>
      </c>
      <c r="B50" s="15" t="s">
        <v>139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4.45" x14ac:dyDescent="0.3">
      <c r="A51" s="16" t="s">
        <v>51</v>
      </c>
      <c r="B51" s="16" t="s">
        <v>171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16" t="s">
        <v>52</v>
      </c>
      <c r="B52" s="16" t="s">
        <v>172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4.45" x14ac:dyDescent="0.3">
      <c r="A53" s="16" t="s">
        <v>53</v>
      </c>
      <c r="B53" s="16" t="s">
        <v>140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4.45" x14ac:dyDescent="0.3">
      <c r="A54" s="16" t="s">
        <v>54</v>
      </c>
      <c r="B54" s="16" t="s">
        <v>169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16" t="s">
        <v>55</v>
      </c>
      <c r="B55" s="16" t="s">
        <v>141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16" t="s">
        <v>56</v>
      </c>
      <c r="B56" s="16" t="s">
        <v>170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10" t="s">
        <v>76</v>
      </c>
      <c r="B57" s="10" t="s">
        <v>142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4.45" x14ac:dyDescent="0.3">
      <c r="A58" s="10" t="s">
        <v>77</v>
      </c>
      <c r="B58" s="10" t="s">
        <v>143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0" t="s">
        <v>78</v>
      </c>
      <c r="B59" s="10" t="s">
        <v>144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4.45" x14ac:dyDescent="0.3">
      <c r="A60" s="10" t="s">
        <v>79</v>
      </c>
      <c r="B60" s="10" t="s">
        <v>145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10" t="s">
        <v>80</v>
      </c>
      <c r="B61" s="10" t="s">
        <v>146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4.45" x14ac:dyDescent="0.3">
      <c r="A62" s="10" t="s">
        <v>81</v>
      </c>
      <c r="B62" s="10" t="s">
        <v>147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4.45" x14ac:dyDescent="0.3">
      <c r="A63" s="16" t="s">
        <v>82</v>
      </c>
      <c r="B63" s="16" t="s">
        <v>148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4.45" x14ac:dyDescent="0.3">
      <c r="A64" s="16" t="s">
        <v>83</v>
      </c>
      <c r="B64" s="16" t="s">
        <v>152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4.45" x14ac:dyDescent="0.3">
      <c r="A65" s="16" t="s">
        <v>84</v>
      </c>
      <c r="B65" s="16" t="s">
        <v>149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4.45" x14ac:dyDescent="0.3">
      <c r="A66" s="10" t="s">
        <v>85</v>
      </c>
      <c r="B66" s="10" t="s">
        <v>102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4.45" x14ac:dyDescent="0.3">
      <c r="A67" s="16" t="s">
        <v>86</v>
      </c>
      <c r="B67" s="16" t="s">
        <v>103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4.45" x14ac:dyDescent="0.3">
      <c r="A68" s="16" t="s">
        <v>87</v>
      </c>
      <c r="B68" s="16" t="s">
        <v>104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4.45" x14ac:dyDescent="0.3">
      <c r="A69" s="16" t="s">
        <v>88</v>
      </c>
      <c r="B69" s="16" t="s">
        <v>105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4.45" x14ac:dyDescent="0.3">
      <c r="A70" s="16" t="s">
        <v>89</v>
      </c>
      <c r="B70" s="16" t="s">
        <v>150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4.45" x14ac:dyDescent="0.3">
      <c r="A71" s="16" t="s">
        <v>90</v>
      </c>
      <c r="B71" s="16" t="s">
        <v>106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4.45" x14ac:dyDescent="0.3">
      <c r="A72" s="16" t="s">
        <v>91</v>
      </c>
      <c r="B72" s="16" t="s">
        <v>107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4.45" x14ac:dyDescent="0.3">
      <c r="A73" s="16" t="s">
        <v>92</v>
      </c>
      <c r="B73" s="16" t="s">
        <v>108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4.45" x14ac:dyDescent="0.3">
      <c r="A74" s="16" t="s">
        <v>93</v>
      </c>
      <c r="B74" s="16" t="s">
        <v>109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4.45" x14ac:dyDescent="0.3">
      <c r="A75" s="16" t="s">
        <v>94</v>
      </c>
      <c r="B75" s="16" t="s">
        <v>110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5">
      <c r="A76" s="16" t="s">
        <v>95</v>
      </c>
      <c r="B76" s="16" t="s">
        <v>111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x14ac:dyDescent="0.25">
      <c r="A77" s="16" t="s">
        <v>96</v>
      </c>
      <c r="B77" s="16" t="s">
        <v>112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4.25" customHeight="1" x14ac:dyDescent="0.25">
      <c r="A78" s="16" t="s">
        <v>97</v>
      </c>
      <c r="B78" s="16" t="s">
        <v>113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4.45" x14ac:dyDescent="0.3">
      <c r="A79" s="16" t="s">
        <v>98</v>
      </c>
      <c r="B79" s="16" t="s">
        <v>114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5">
      <c r="A80" s="16" t="s">
        <v>99</v>
      </c>
      <c r="B80" s="16" t="s">
        <v>115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x14ac:dyDescent="0.25">
      <c r="A81" s="10" t="s">
        <v>100</v>
      </c>
      <c r="B81" s="10" t="s">
        <v>151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4.45" x14ac:dyDescent="0.3">
      <c r="A82" s="16" t="s">
        <v>101</v>
      </c>
      <c r="B82" s="16" t="s">
        <v>116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x14ac:dyDescent="0.25">
      <c r="A83" s="16" t="s">
        <v>101</v>
      </c>
      <c r="B83" s="16" t="s">
        <v>117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x14ac:dyDescent="0.25">
      <c r="A84" s="16" t="s">
        <v>101</v>
      </c>
      <c r="B84" s="16" t="s">
        <v>118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x14ac:dyDescent="0.25">
      <c r="A85" s="16" t="s">
        <v>101</v>
      </c>
      <c r="B85" s="16" t="s">
        <v>119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x14ac:dyDescent="0.25">
      <c r="A86" s="16" t="s">
        <v>101</v>
      </c>
      <c r="B86" s="16" t="s">
        <v>120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x14ac:dyDescent="0.25">
      <c r="A87" s="16" t="s">
        <v>101</v>
      </c>
      <c r="B87" s="16" t="s">
        <v>121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90" spans="1:12" ht="27" customHeight="1" x14ac:dyDescent="0.3">
      <c r="A90" s="24" t="s">
        <v>174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</row>
    <row r="91" spans="1:12" ht="14.45" x14ac:dyDescent="0.3">
      <c r="A91" s="30" t="s">
        <v>62</v>
      </c>
      <c r="B91" s="31"/>
      <c r="C91" s="17" t="str">
        <f>IF(OR(C92="",C94="",C98=""),"",C92+C94+C98)</f>
        <v/>
      </c>
      <c r="D91" s="17" t="str">
        <f t="shared" ref="D91:L91" si="0">IF(OR(D92="",D94="",D98=""),"",D92+D94+D98)</f>
        <v/>
      </c>
      <c r="E91" s="17" t="str">
        <f t="shared" si="0"/>
        <v/>
      </c>
      <c r="F91" s="17" t="str">
        <f t="shared" si="0"/>
        <v/>
      </c>
      <c r="G91" s="17" t="str">
        <f t="shared" si="0"/>
        <v/>
      </c>
      <c r="H91" s="17" t="str">
        <f t="shared" si="0"/>
        <v/>
      </c>
      <c r="I91" s="17" t="str">
        <f t="shared" si="0"/>
        <v/>
      </c>
      <c r="J91" s="17" t="str">
        <f t="shared" si="0"/>
        <v/>
      </c>
      <c r="K91" s="17" t="str">
        <f t="shared" si="0"/>
        <v/>
      </c>
      <c r="L91" s="17" t="str">
        <f t="shared" si="0"/>
        <v/>
      </c>
    </row>
    <row r="92" spans="1:12" ht="14.45" x14ac:dyDescent="0.3">
      <c r="A92" s="32" t="s">
        <v>0</v>
      </c>
      <c r="B92" s="33"/>
      <c r="C92" s="11" t="str">
        <f>C93</f>
        <v/>
      </c>
      <c r="D92" s="11" t="str">
        <f t="shared" ref="D92:L92" si="1">D93</f>
        <v/>
      </c>
      <c r="E92" s="11" t="str">
        <f t="shared" si="1"/>
        <v/>
      </c>
      <c r="F92" s="11" t="str">
        <f t="shared" si="1"/>
        <v/>
      </c>
      <c r="G92" s="11" t="str">
        <f t="shared" si="1"/>
        <v/>
      </c>
      <c r="H92" s="11" t="str">
        <f t="shared" si="1"/>
        <v/>
      </c>
      <c r="I92" s="11" t="str">
        <f t="shared" si="1"/>
        <v/>
      </c>
      <c r="J92" s="11" t="str">
        <f t="shared" si="1"/>
        <v/>
      </c>
      <c r="K92" s="11" t="str">
        <f t="shared" si="1"/>
        <v/>
      </c>
      <c r="L92" s="11" t="str">
        <f t="shared" si="1"/>
        <v/>
      </c>
    </row>
    <row r="93" spans="1:12" ht="14.45" x14ac:dyDescent="0.3">
      <c r="A93" s="27" t="s">
        <v>1</v>
      </c>
      <c r="B93" s="27"/>
      <c r="C93" s="14" t="str">
        <f>IF(COUNTBLANK(C17:C28)&gt;0,"",C17+C18+C19+C20+C21+C22+C23+C24+C25+C26+C27+C28)</f>
        <v/>
      </c>
      <c r="D93" s="14" t="str">
        <f t="shared" ref="D93:L93" si="2">IF(COUNTBLANK(D17:D28)&gt;0,"",D17+D18+D19+D20+D21+D22+D23+D24+D25+D26+D27+D28)</f>
        <v/>
      </c>
      <c r="E93" s="14" t="str">
        <f t="shared" si="2"/>
        <v/>
      </c>
      <c r="F93" s="14" t="str">
        <f t="shared" si="2"/>
        <v/>
      </c>
      <c r="G93" s="14" t="str">
        <f t="shared" si="2"/>
        <v/>
      </c>
      <c r="H93" s="14" t="str">
        <f t="shared" si="2"/>
        <v/>
      </c>
      <c r="I93" s="14" t="str">
        <f t="shared" si="2"/>
        <v/>
      </c>
      <c r="J93" s="14" t="str">
        <f t="shared" si="2"/>
        <v/>
      </c>
      <c r="K93" s="14" t="str">
        <f t="shared" si="2"/>
        <v/>
      </c>
      <c r="L93" s="14" t="str">
        <f t="shared" si="2"/>
        <v/>
      </c>
    </row>
    <row r="94" spans="1:12" ht="14.45" x14ac:dyDescent="0.3">
      <c r="A94" s="34" t="s">
        <v>63</v>
      </c>
      <c r="B94" s="35"/>
      <c r="C94" s="11" t="str">
        <f>IF(COUNTBLANK(C95:C97)&gt;0,"",C95+C96+C97)</f>
        <v/>
      </c>
      <c r="D94" s="11" t="str">
        <f t="shared" ref="D94:L94" si="3">IF(COUNTBLANK(D95:D97)&gt;0,"",D95+D96+D97)</f>
        <v/>
      </c>
      <c r="E94" s="11" t="str">
        <f t="shared" si="3"/>
        <v/>
      </c>
      <c r="F94" s="11" t="str">
        <f t="shared" si="3"/>
        <v/>
      </c>
      <c r="G94" s="11" t="str">
        <f t="shared" si="3"/>
        <v/>
      </c>
      <c r="H94" s="11" t="str">
        <f t="shared" si="3"/>
        <v/>
      </c>
      <c r="I94" s="11" t="str">
        <f t="shared" si="3"/>
        <v/>
      </c>
      <c r="J94" s="11" t="str">
        <f t="shared" si="3"/>
        <v/>
      </c>
      <c r="K94" s="11" t="str">
        <f t="shared" si="3"/>
        <v/>
      </c>
      <c r="L94" s="11" t="str">
        <f t="shared" si="3"/>
        <v/>
      </c>
    </row>
    <row r="95" spans="1:12" ht="14.45" x14ac:dyDescent="0.3">
      <c r="A95" s="27" t="s">
        <v>176</v>
      </c>
      <c r="B95" s="27"/>
      <c r="C95" s="13" t="str">
        <f>IF(COUNTA(C6,C7,C8,C9,C10,C11,C12,C13,C14,C15,C16,C29,C31,C32,C33)&lt;15,"",C6+C7+C8+C9+C10+C11+C12+C13+C14+C15+C16+C29+C31+C32+C33)</f>
        <v/>
      </c>
      <c r="D95" s="13" t="str">
        <f t="shared" ref="D95:L95" si="4">IF(COUNTA(D6,D7,D8,D9,D10,D11,D12,D13,D14,D15,D16,D29,D31,D32,D33)&lt;15,"",D6+D7+D8+D9+D10+D11+D12+D13+D14+D15+D16+D29+D31+D32+D33)</f>
        <v/>
      </c>
      <c r="E95" s="13" t="str">
        <f t="shared" si="4"/>
        <v/>
      </c>
      <c r="F95" s="13" t="str">
        <f t="shared" si="4"/>
        <v/>
      </c>
      <c r="G95" s="13" t="str">
        <f t="shared" si="4"/>
        <v/>
      </c>
      <c r="H95" s="13" t="str">
        <f t="shared" si="4"/>
        <v/>
      </c>
      <c r="I95" s="13" t="str">
        <f t="shared" si="4"/>
        <v/>
      </c>
      <c r="J95" s="13" t="str">
        <f t="shared" si="4"/>
        <v/>
      </c>
      <c r="K95" s="13" t="str">
        <f t="shared" si="4"/>
        <v/>
      </c>
      <c r="L95" s="13" t="str">
        <f t="shared" si="4"/>
        <v/>
      </c>
    </row>
    <row r="96" spans="1:12" ht="14.45" x14ac:dyDescent="0.3">
      <c r="A96" s="27" t="s">
        <v>3</v>
      </c>
      <c r="B96" s="27"/>
      <c r="C96" s="14" t="str">
        <f>IF(COUNTBLANK(C51:C54)&gt;0,"",C51+C52+C53+C54)</f>
        <v/>
      </c>
      <c r="D96" s="14" t="str">
        <f t="shared" ref="D96:L96" si="5">IF(COUNTBLANK(D51:D54)&gt;0,"",D51+D52+D53+D54)</f>
        <v/>
      </c>
      <c r="E96" s="14" t="str">
        <f t="shared" si="5"/>
        <v/>
      </c>
      <c r="F96" s="14" t="str">
        <f t="shared" si="5"/>
        <v/>
      </c>
      <c r="G96" s="14" t="str">
        <f t="shared" si="5"/>
        <v/>
      </c>
      <c r="H96" s="14" t="str">
        <f t="shared" si="5"/>
        <v/>
      </c>
      <c r="I96" s="14" t="str">
        <f t="shared" si="5"/>
        <v/>
      </c>
      <c r="J96" s="14" t="str">
        <f t="shared" si="5"/>
        <v/>
      </c>
      <c r="K96" s="14" t="str">
        <f t="shared" si="5"/>
        <v/>
      </c>
      <c r="L96" s="14" t="str">
        <f t="shared" si="5"/>
        <v/>
      </c>
    </row>
    <row r="97" spans="1:12" ht="14.45" x14ac:dyDescent="0.3">
      <c r="A97" s="27" t="s">
        <v>2</v>
      </c>
      <c r="B97" s="27"/>
      <c r="C97" s="14" t="str">
        <f>IF(COUNTA(C30,C34,C35,C36)&lt;4,"",C30+C34+C35+C36)</f>
        <v/>
      </c>
      <c r="D97" s="14" t="str">
        <f t="shared" ref="D97:L97" si="6">IF(COUNTA(D30,D34,D35,D36)&lt;4,"",D30+D34+D35+D36)</f>
        <v/>
      </c>
      <c r="E97" s="14" t="str">
        <f t="shared" si="6"/>
        <v/>
      </c>
      <c r="F97" s="14" t="str">
        <f t="shared" si="6"/>
        <v/>
      </c>
      <c r="G97" s="14" t="str">
        <f t="shared" si="6"/>
        <v/>
      </c>
      <c r="H97" s="14" t="str">
        <f t="shared" si="6"/>
        <v/>
      </c>
      <c r="I97" s="14" t="str">
        <f t="shared" si="6"/>
        <v/>
      </c>
      <c r="J97" s="14" t="str">
        <f t="shared" si="6"/>
        <v/>
      </c>
      <c r="K97" s="14" t="str">
        <f t="shared" si="6"/>
        <v/>
      </c>
      <c r="L97" s="14" t="str">
        <f t="shared" si="6"/>
        <v/>
      </c>
    </row>
    <row r="98" spans="1:12" x14ac:dyDescent="0.25">
      <c r="A98" s="34" t="s">
        <v>64</v>
      </c>
      <c r="B98" s="35"/>
      <c r="C98" s="11" t="str">
        <f>IF(COUNTBLANK(C99:C101)&gt;0,"",C99+C100+C101)</f>
        <v/>
      </c>
      <c r="D98" s="11" t="str">
        <f t="shared" ref="D98:L98" si="7">IF(COUNTBLANK(D99:D101)&gt;0,"",D99+D100+D101)</f>
        <v/>
      </c>
      <c r="E98" s="11" t="str">
        <f t="shared" si="7"/>
        <v/>
      </c>
      <c r="F98" s="11" t="str">
        <f t="shared" si="7"/>
        <v/>
      </c>
      <c r="G98" s="11" t="str">
        <f t="shared" si="7"/>
        <v/>
      </c>
      <c r="H98" s="11" t="str">
        <f t="shared" si="7"/>
        <v/>
      </c>
      <c r="I98" s="11" t="str">
        <f t="shared" si="7"/>
        <v/>
      </c>
      <c r="J98" s="11" t="str">
        <f t="shared" si="7"/>
        <v/>
      </c>
      <c r="K98" s="11" t="str">
        <f t="shared" si="7"/>
        <v/>
      </c>
      <c r="L98" s="11" t="str">
        <f t="shared" si="7"/>
        <v/>
      </c>
    </row>
    <row r="99" spans="1:12" x14ac:dyDescent="0.25">
      <c r="A99" s="27" t="s">
        <v>4</v>
      </c>
      <c r="B99" s="27"/>
      <c r="C99" s="13" t="str">
        <f>IF(COUNTBLANK(C47:C50)&gt;0,"",C47+IF(C48&lt;&gt;"", (5-C48),0)+C49+IF(C50&lt;&gt;"", (5-C50),0))</f>
        <v/>
      </c>
      <c r="D99" s="13" t="str">
        <f t="shared" ref="D99:L99" si="8">IF(COUNTBLANK(D47:D50)&gt;0,"",D47+IF(D48&lt;&gt;"", (5-D48),0)+D49+IF(D50&lt;&gt;"", (5-D50),0))</f>
        <v/>
      </c>
      <c r="E99" s="13" t="str">
        <f t="shared" si="8"/>
        <v/>
      </c>
      <c r="F99" s="13" t="str">
        <f t="shared" si="8"/>
        <v/>
      </c>
      <c r="G99" s="13" t="str">
        <f t="shared" si="8"/>
        <v/>
      </c>
      <c r="H99" s="13" t="str">
        <f t="shared" si="8"/>
        <v/>
      </c>
      <c r="I99" s="13" t="str">
        <f t="shared" si="8"/>
        <v/>
      </c>
      <c r="J99" s="13" t="str">
        <f t="shared" si="8"/>
        <v/>
      </c>
      <c r="K99" s="13" t="str">
        <f t="shared" si="8"/>
        <v/>
      </c>
      <c r="L99" s="13" t="str">
        <f t="shared" si="8"/>
        <v/>
      </c>
    </row>
    <row r="100" spans="1:12" x14ac:dyDescent="0.25">
      <c r="A100" s="27" t="s">
        <v>57</v>
      </c>
      <c r="B100" s="27"/>
      <c r="C100" s="13" t="str">
        <f>IF(COUNTA(C37,C38,C39,C40,C41,C42,C55,C56)&lt;8,"",C37+C38+C39+C40+C41+C42+C55+C56)</f>
        <v/>
      </c>
      <c r="D100" s="13" t="str">
        <f t="shared" ref="D100:L100" si="9">IF(COUNTA(D37,D38,D39,D40,D41,D42,D55,D56)&lt;8,"",D37+D38+D39+D40+D41+D42+D55+D56)</f>
        <v/>
      </c>
      <c r="E100" s="13" t="str">
        <f t="shared" si="9"/>
        <v/>
      </c>
      <c r="F100" s="13" t="str">
        <f t="shared" si="9"/>
        <v/>
      </c>
      <c r="G100" s="13" t="str">
        <f t="shared" si="9"/>
        <v/>
      </c>
      <c r="H100" s="13" t="str">
        <f t="shared" si="9"/>
        <v/>
      </c>
      <c r="I100" s="13" t="str">
        <f t="shared" si="9"/>
        <v/>
      </c>
      <c r="J100" s="13" t="str">
        <f t="shared" si="9"/>
        <v/>
      </c>
      <c r="K100" s="13" t="str">
        <f t="shared" si="9"/>
        <v/>
      </c>
      <c r="L100" s="13" t="str">
        <f t="shared" si="9"/>
        <v/>
      </c>
    </row>
    <row r="101" spans="1:12" x14ac:dyDescent="0.25">
      <c r="A101" s="28" t="s">
        <v>5</v>
      </c>
      <c r="B101" s="29"/>
      <c r="C101" s="13" t="str">
        <f>IF(COUNTBLANK(C43:C46)&gt;0,"",IF(C43&lt;&gt;"", (5-C43),0)+IF(C44&lt;&gt;"", (5-C44),0)+IF(C45&lt;&gt;"", (5-C45),0)+IF(C46&lt;&gt;"", (5-C46),0))</f>
        <v/>
      </c>
      <c r="D101" s="13" t="str">
        <f t="shared" ref="D101:L101" si="10">IF(COUNTBLANK(D43:D46)&gt;0,"",IF(D43&lt;&gt;"", (5-D43),0)+IF(D44&lt;&gt;"", (5-D44),0)+IF(D45&lt;&gt;"", (5-D45),0)+IF(D46&lt;&gt;"", (5-D46),0))</f>
        <v/>
      </c>
      <c r="E101" s="13" t="str">
        <f t="shared" si="10"/>
        <v/>
      </c>
      <c r="F101" s="13" t="str">
        <f t="shared" si="10"/>
        <v/>
      </c>
      <c r="G101" s="13" t="str">
        <f t="shared" si="10"/>
        <v/>
      </c>
      <c r="H101" s="13" t="str">
        <f t="shared" si="10"/>
        <v/>
      </c>
      <c r="I101" s="13" t="str">
        <f t="shared" si="10"/>
        <v/>
      </c>
      <c r="J101" s="13" t="str">
        <f t="shared" si="10"/>
        <v/>
      </c>
      <c r="K101" s="13" t="str">
        <f t="shared" si="10"/>
        <v/>
      </c>
      <c r="L101" s="13" t="str">
        <f t="shared" si="10"/>
        <v/>
      </c>
    </row>
  </sheetData>
  <sheetProtection password="C5E2" sheet="1" objects="1" scenarios="1" selectLockedCells="1"/>
  <mergeCells count="14">
    <mergeCell ref="A1:L1"/>
    <mergeCell ref="C2:L2"/>
    <mergeCell ref="A90:L90"/>
    <mergeCell ref="A100:B100"/>
    <mergeCell ref="A101:B101"/>
    <mergeCell ref="A93:B93"/>
    <mergeCell ref="A95:B95"/>
    <mergeCell ref="A96:B96"/>
    <mergeCell ref="A97:B97"/>
    <mergeCell ref="A99:B99"/>
    <mergeCell ref="A91:B91"/>
    <mergeCell ref="A92:B92"/>
    <mergeCell ref="A94:B94"/>
    <mergeCell ref="A98:B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Provider-Teacher Measure(SP)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 Kim</dc:creator>
  <cp:lastModifiedBy>Mark B</cp:lastModifiedBy>
  <cp:lastPrinted>2014-07-18T16:20:18Z</cp:lastPrinted>
  <dcterms:created xsi:type="dcterms:W3CDTF">2014-07-03T16:54:21Z</dcterms:created>
  <dcterms:modified xsi:type="dcterms:W3CDTF">2015-05-14T17:03:50Z</dcterms:modified>
</cp:coreProperties>
</file>